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jsaProject.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P:\Horizon Europe\5_Projektmanagement\2 Gruppen\AG_Peko\Vorbereitung_Reportingtool\"/>
    </mc:Choice>
  </mc:AlternateContent>
  <xr:revisionPtr revIDLastSave="0" documentId="13_ncr:1_{5A05F3EB-8A1A-4A1F-8F44-0CA35A04453C}" xr6:coauthVersionLast="47" xr6:coauthVersionMax="47" xr10:uidLastSave="{00000000-0000-0000-0000-000000000000}"/>
  <bookViews>
    <workbookView xWindow="-28920" yWindow="-3780" windowWidth="29040" windowHeight="15720" tabRatio="908" xr2:uid="{00000000-000D-0000-FFFF-FFFF00000000}"/>
  </bookViews>
  <sheets>
    <sheet name="Disclaimer" sheetId="1" r:id="rId1"/>
    <sheet name="Liesmich Readme" sheetId="2" r:id="rId2"/>
    <sheet name="Basic project data" sheetId="3" r:id="rId3"/>
    <sheet name="Financial reports" sheetId="24" r:id="rId4"/>
    <sheet name="A. Personnel costs" sheetId="5" r:id="rId5"/>
    <sheet name="B. Subcontracting" sheetId="21" r:id="rId6"/>
    <sheet name="C1. Travel" sheetId="25" r:id="rId7"/>
    <sheet name="C2. Equipment" sheetId="20" r:id="rId8"/>
    <sheet name="C3. OGS" sheetId="26" r:id="rId9"/>
    <sheet name="D. Internal" sheetId="27" r:id="rId10"/>
    <sheet name="Overview employees" sheetId="4" r:id="rId11"/>
    <sheet name="Name_1" sheetId="6" r:id="rId12"/>
    <sheet name="Name_2" sheetId="29" r:id="rId13"/>
    <sheet name="Name_3" sheetId="30" r:id="rId14"/>
    <sheet name="Name_4" sheetId="31" r:id="rId15"/>
    <sheet name="Name_5" sheetId="33" r:id="rId16"/>
    <sheet name="Name_6" sheetId="34" r:id="rId17"/>
    <sheet name="Name_7" sheetId="32" r:id="rId18"/>
    <sheet name="Name_8" sheetId="35" r:id="rId19"/>
    <sheet name="Name_9" sheetId="28" r:id="rId20"/>
    <sheet name="Name_10" sheetId="36" r:id="rId21"/>
    <sheet name="languages" sheetId="17" state="hidden" r:id="rId22"/>
    <sheet name="Drop-down Liste" sheetId="8" state="hidden" r:id="rId23"/>
  </sheets>
  <definedNames>
    <definedName name="_xlnm.Print_Area" localSheetId="1">'Liesmich Readme'!$A$1:$A$6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24" l="1"/>
  <c r="G38" i="24"/>
  <c r="G30" i="24"/>
  <c r="G22" i="24"/>
  <c r="A32" i="2"/>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6" i="27"/>
  <c r="B97" i="27"/>
  <c r="B98" i="27"/>
  <c r="B99" i="27"/>
  <c r="B100" i="27"/>
  <c r="B101" i="27"/>
  <c r="B102" i="27"/>
  <c r="B103" i="27"/>
  <c r="B104" i="27"/>
  <c r="B105" i="27"/>
  <c r="B106" i="27"/>
  <c r="B107" i="27"/>
  <c r="B108" i="27"/>
  <c r="B109" i="27"/>
  <c r="B110" i="27"/>
  <c r="B111" i="27"/>
  <c r="B112" i="27"/>
  <c r="B113" i="27"/>
  <c r="B114" i="27"/>
  <c r="B115" i="27"/>
  <c r="B116" i="27"/>
  <c r="B117" i="27"/>
  <c r="B118" i="27"/>
  <c r="B119" i="27"/>
  <c r="B120" i="27"/>
  <c r="B121" i="27"/>
  <c r="B122" i="27"/>
  <c r="B123" i="27"/>
  <c r="B124" i="27"/>
  <c r="B125" i="27"/>
  <c r="B126" i="27"/>
  <c r="B127" i="27"/>
  <c r="B128" i="27"/>
  <c r="B129" i="27"/>
  <c r="B130" i="27"/>
  <c r="B131" i="27"/>
  <c r="B132" i="27"/>
  <c r="B133" i="27"/>
  <c r="B134" i="27"/>
  <c r="B135" i="27"/>
  <c r="B136" i="27"/>
  <c r="B137" i="27"/>
  <c r="B138" i="27"/>
  <c r="B139" i="27"/>
  <c r="B140" i="27"/>
  <c r="B141" i="27"/>
  <c r="B142" i="27"/>
  <c r="B143" i="27"/>
  <c r="B144" i="27"/>
  <c r="B145" i="27"/>
  <c r="B146" i="27"/>
  <c r="B147" i="27"/>
  <c r="B148" i="27"/>
  <c r="B149" i="27"/>
  <c r="B150" i="27"/>
  <c r="B151" i="27"/>
  <c r="B152" i="27"/>
  <c r="B153" i="27"/>
  <c r="B154" i="27"/>
  <c r="B155" i="27"/>
  <c r="B156" i="27"/>
  <c r="B157" i="27"/>
  <c r="B158" i="27"/>
  <c r="B159" i="27"/>
  <c r="B160" i="27"/>
  <c r="B161" i="27"/>
  <c r="B162" i="27"/>
  <c r="B163" i="27"/>
  <c r="B164" i="27"/>
  <c r="B165" i="27"/>
  <c r="B166" i="27"/>
  <c r="B167" i="27"/>
  <c r="B168" i="27"/>
  <c r="B169" i="27"/>
  <c r="B170" i="27"/>
  <c r="B171" i="27"/>
  <c r="B172" i="27"/>
  <c r="B173" i="27"/>
  <c r="B174" i="27"/>
  <c r="B175" i="27"/>
  <c r="B176" i="27"/>
  <c r="B177" i="27"/>
  <c r="B178" i="27"/>
  <c r="B179" i="27"/>
  <c r="B180" i="27"/>
  <c r="B181" i="27"/>
  <c r="B182" i="27"/>
  <c r="B183" i="27"/>
  <c r="B184" i="27"/>
  <c r="B185" i="27"/>
  <c r="B186" i="27"/>
  <c r="B187" i="27"/>
  <c r="B188" i="27"/>
  <c r="B189" i="27"/>
  <c r="B190" i="27"/>
  <c r="B191" i="27"/>
  <c r="B192" i="27"/>
  <c r="B193" i="27"/>
  <c r="B194" i="27"/>
  <c r="B195" i="27"/>
  <c r="B196" i="27"/>
  <c r="B197" i="27"/>
  <c r="B198" i="27"/>
  <c r="B199" i="27"/>
  <c r="B200" i="27"/>
  <c r="B201" i="27"/>
  <c r="B202" i="27"/>
  <c r="B203" i="27"/>
  <c r="B204" i="27"/>
  <c r="B205" i="27"/>
  <c r="B206" i="27"/>
  <c r="B207" i="27"/>
  <c r="B208" i="27"/>
  <c r="B209" i="27"/>
  <c r="B210" i="27"/>
  <c r="B211" i="27"/>
  <c r="B212" i="27"/>
  <c r="B213" i="27"/>
  <c r="B214" i="27"/>
  <c r="B215" i="27"/>
  <c r="B216" i="27"/>
  <c r="B217" i="27"/>
  <c r="B218" i="27"/>
  <c r="B219" i="27"/>
  <c r="B220" i="27"/>
  <c r="B221" i="27"/>
  <c r="B222" i="27"/>
  <c r="B223" i="27"/>
  <c r="B224" i="27"/>
  <c r="B225" i="27"/>
  <c r="B226" i="27"/>
  <c r="B227" i="27"/>
  <c r="B228" i="27"/>
  <c r="B229" i="27"/>
  <c r="B230" i="27"/>
  <c r="B231" i="27"/>
  <c r="B232" i="27"/>
  <c r="B233" i="27"/>
  <c r="B234" i="27"/>
  <c r="B235" i="27"/>
  <c r="B236" i="27"/>
  <c r="B237" i="27"/>
  <c r="B238" i="27"/>
  <c r="B239" i="27"/>
  <c r="B240" i="27"/>
  <c r="B241" i="27"/>
  <c r="B242" i="27"/>
  <c r="B243" i="27"/>
  <c r="B244" i="27"/>
  <c r="B245" i="27"/>
  <c r="B246" i="27"/>
  <c r="B247" i="27"/>
  <c r="B248" i="27"/>
  <c r="B249" i="27"/>
  <c r="B250" i="27"/>
  <c r="B251" i="27"/>
  <c r="B252" i="27"/>
  <c r="B253" i="27"/>
  <c r="B254" i="27"/>
  <c r="B255" i="27"/>
  <c r="B256" i="27"/>
  <c r="B257" i="27"/>
  <c r="B258" i="27"/>
  <c r="B259" i="27"/>
  <c r="B260" i="27"/>
  <c r="B261" i="27"/>
  <c r="B262" i="27"/>
  <c r="B263" i="27"/>
  <c r="B264" i="27"/>
  <c r="B265" i="27"/>
  <c r="B266" i="27"/>
  <c r="B267" i="27"/>
  <c r="B268" i="27"/>
  <c r="B269" i="27"/>
  <c r="B270" i="27"/>
  <c r="B271" i="27"/>
  <c r="B272" i="27"/>
  <c r="B273" i="27"/>
  <c r="B274" i="27"/>
  <c r="B275" i="27"/>
  <c r="B276" i="27"/>
  <c r="B277" i="27"/>
  <c r="B278" i="27"/>
  <c r="B279" i="27"/>
  <c r="B280" i="27"/>
  <c r="B281" i="27"/>
  <c r="B282" i="27"/>
  <c r="B283" i="27"/>
  <c r="B284" i="27"/>
  <c r="B285" i="27"/>
  <c r="B286" i="27"/>
  <c r="B287" i="27"/>
  <c r="B288" i="27"/>
  <c r="B289" i="27"/>
  <c r="B290" i="27"/>
  <c r="B291" i="27"/>
  <c r="B292" i="27"/>
  <c r="B293" i="27"/>
  <c r="B294" i="27"/>
  <c r="B295" i="27"/>
  <c r="B296" i="27"/>
  <c r="B297" i="27"/>
  <c r="B298" i="27"/>
  <c r="B299" i="27"/>
  <c r="B300" i="27"/>
  <c r="B301" i="27"/>
  <c r="B302" i="27"/>
  <c r="B303" i="27"/>
  <c r="B304" i="27"/>
  <c r="B305" i="27"/>
  <c r="B306" i="27"/>
  <c r="B307" i="27"/>
  <c r="B308" i="27"/>
  <c r="B309" i="27"/>
  <c r="B310" i="27"/>
  <c r="B311" i="27"/>
  <c r="B312" i="27"/>
  <c r="B313" i="27"/>
  <c r="B314" i="27"/>
  <c r="B315" i="27"/>
  <c r="B316" i="27"/>
  <c r="B317" i="27"/>
  <c r="B318" i="27"/>
  <c r="B319" i="27"/>
  <c r="B320" i="27"/>
  <c r="B321" i="27"/>
  <c r="B322" i="27"/>
  <c r="B323" i="27"/>
  <c r="B324" i="27"/>
  <c r="B325" i="27"/>
  <c r="B326" i="27"/>
  <c r="B327" i="27"/>
  <c r="B328" i="27"/>
  <c r="B329" i="27"/>
  <c r="B330" i="27"/>
  <c r="B331" i="27"/>
  <c r="B332" i="27"/>
  <c r="B333" i="27"/>
  <c r="B334" i="27"/>
  <c r="B335" i="27"/>
  <c r="B336" i="27"/>
  <c r="B337" i="27"/>
  <c r="B338" i="27"/>
  <c r="B339" i="27"/>
  <c r="B340" i="27"/>
  <c r="B341" i="27"/>
  <c r="B342" i="27"/>
  <c r="B343" i="27"/>
  <c r="B344" i="27"/>
  <c r="B345" i="27"/>
  <c r="B346" i="27"/>
  <c r="B347" i="27"/>
  <c r="B348" i="27"/>
  <c r="B349" i="27"/>
  <c r="B350" i="27"/>
  <c r="B351" i="27"/>
  <c r="B352" i="27"/>
  <c r="B353" i="27"/>
  <c r="B354" i="27"/>
  <c r="B355" i="27"/>
  <c r="B356" i="27"/>
  <c r="B357" i="27"/>
  <c r="B358" i="27"/>
  <c r="B359" i="27"/>
  <c r="B360" i="27"/>
  <c r="B361" i="27"/>
  <c r="B362" i="27"/>
  <c r="B363" i="27"/>
  <c r="B364" i="27"/>
  <c r="B365" i="27"/>
  <c r="B366" i="27"/>
  <c r="B367" i="27"/>
  <c r="B368" i="27"/>
  <c r="B369" i="27"/>
  <c r="B370" i="27"/>
  <c r="B371" i="27"/>
  <c r="B372" i="27"/>
  <c r="B373" i="27"/>
  <c r="B374" i="27"/>
  <c r="B375" i="27"/>
  <c r="B376" i="27"/>
  <c r="B377" i="27"/>
  <c r="B378" i="27"/>
  <c r="B379" i="27"/>
  <c r="B380" i="27"/>
  <c r="B381" i="27"/>
  <c r="B382" i="27"/>
  <c r="B383" i="27"/>
  <c r="B384" i="27"/>
  <c r="B385" i="27"/>
  <c r="B386" i="27"/>
  <c r="B387" i="27"/>
  <c r="B388" i="27"/>
  <c r="B389" i="27"/>
  <c r="B390" i="27"/>
  <c r="B391" i="27"/>
  <c r="B392" i="27"/>
  <c r="B393" i="27"/>
  <c r="B394" i="27"/>
  <c r="B395" i="27"/>
  <c r="B396" i="27"/>
  <c r="B397" i="27"/>
  <c r="B398" i="27"/>
  <c r="B399" i="27"/>
  <c r="B400" i="27"/>
  <c r="B401" i="27"/>
  <c r="B402" i="27"/>
  <c r="B403" i="27"/>
  <c r="B404" i="27"/>
  <c r="B405" i="27"/>
  <c r="B406" i="27"/>
  <c r="B407" i="27"/>
  <c r="B408" i="27"/>
  <c r="B409" i="27"/>
  <c r="B410" i="27"/>
  <c r="B411" i="27"/>
  <c r="B412" i="27"/>
  <c r="B413" i="27"/>
  <c r="B414" i="27"/>
  <c r="B415" i="27"/>
  <c r="B416" i="27"/>
  <c r="B417" i="27"/>
  <c r="B418" i="27"/>
  <c r="B419" i="27"/>
  <c r="B420" i="27"/>
  <c r="B421" i="27"/>
  <c r="B422" i="27"/>
  <c r="B423" i="27"/>
  <c r="B424" i="27"/>
  <c r="B425" i="27"/>
  <c r="B426" i="27"/>
  <c r="B427" i="27"/>
  <c r="B428" i="27"/>
  <c r="B429" i="27"/>
  <c r="B430" i="27"/>
  <c r="B431" i="27"/>
  <c r="B432" i="27"/>
  <c r="B433" i="27"/>
  <c r="B434" i="27"/>
  <c r="B435" i="27"/>
  <c r="B436" i="27"/>
  <c r="B437" i="27"/>
  <c r="B438" i="27"/>
  <c r="B439" i="27"/>
  <c r="B440" i="27"/>
  <c r="B441" i="27"/>
  <c r="B442" i="27"/>
  <c r="B443" i="27"/>
  <c r="B444" i="27"/>
  <c r="B445" i="27"/>
  <c r="B446" i="27"/>
  <c r="B447" i="27"/>
  <c r="B448" i="27"/>
  <c r="B449" i="27"/>
  <c r="B450" i="27"/>
  <c r="B451" i="27"/>
  <c r="B452" i="27"/>
  <c r="B453" i="27"/>
  <c r="B454" i="27"/>
  <c r="B455" i="27"/>
  <c r="B456" i="27"/>
  <c r="B457" i="27"/>
  <c r="B458" i="27"/>
  <c r="B459" i="27"/>
  <c r="B460" i="27"/>
  <c r="B461" i="27"/>
  <c r="B462" i="27"/>
  <c r="B463" i="27"/>
  <c r="B464" i="27"/>
  <c r="B465" i="27"/>
  <c r="B466" i="27"/>
  <c r="B467" i="27"/>
  <c r="B468" i="27"/>
  <c r="B469" i="27"/>
  <c r="B470" i="27"/>
  <c r="B471" i="27"/>
  <c r="B472" i="27"/>
  <c r="B473" i="27"/>
  <c r="B474" i="27"/>
  <c r="B475" i="27"/>
  <c r="B476" i="27"/>
  <c r="B477" i="27"/>
  <c r="B478" i="27"/>
  <c r="B479" i="27"/>
  <c r="B480" i="27"/>
  <c r="B481" i="27"/>
  <c r="B482" i="27"/>
  <c r="B483" i="27"/>
  <c r="B484" i="27"/>
  <c r="B485" i="27"/>
  <c r="B486" i="27"/>
  <c r="B487" i="27"/>
  <c r="B488" i="27"/>
  <c r="B489" i="27"/>
  <c r="B490" i="27"/>
  <c r="B491" i="27"/>
  <c r="B492" i="27"/>
  <c r="B493" i="27"/>
  <c r="B494" i="27"/>
  <c r="B495" i="27"/>
  <c r="B496" i="27"/>
  <c r="B497" i="27"/>
  <c r="B498" i="27"/>
  <c r="B499" i="27"/>
  <c r="B500" i="27"/>
  <c r="C37" i="26"/>
  <c r="C38" i="26"/>
  <c r="C39" i="26"/>
  <c r="C40" i="26"/>
  <c r="C41" i="26"/>
  <c r="C42" i="26"/>
  <c r="C43" i="26"/>
  <c r="C44" i="26"/>
  <c r="C45" i="26"/>
  <c r="C46" i="26"/>
  <c r="C47" i="26"/>
  <c r="C48" i="26"/>
  <c r="C49" i="26"/>
  <c r="C50" i="26"/>
  <c r="C51" i="26"/>
  <c r="C52" i="26"/>
  <c r="C53" i="26"/>
  <c r="C54" i="26"/>
  <c r="C55" i="26"/>
  <c r="C56" i="26"/>
  <c r="C57" i="26"/>
  <c r="C58" i="26"/>
  <c r="C59" i="26"/>
  <c r="C60" i="26"/>
  <c r="C61" i="26"/>
  <c r="C62" i="26"/>
  <c r="C63" i="26"/>
  <c r="C64" i="26"/>
  <c r="C65" i="26"/>
  <c r="C66" i="26"/>
  <c r="C67" i="26"/>
  <c r="C68" i="26"/>
  <c r="C69" i="26"/>
  <c r="C70" i="26"/>
  <c r="C71" i="26"/>
  <c r="C72" i="26"/>
  <c r="C73" i="26"/>
  <c r="C74" i="26"/>
  <c r="C75" i="26"/>
  <c r="C76" i="26"/>
  <c r="C77" i="26"/>
  <c r="C78" i="26"/>
  <c r="C79" i="26"/>
  <c r="C80" i="26"/>
  <c r="C81" i="26"/>
  <c r="C82" i="26"/>
  <c r="C83" i="26"/>
  <c r="C84" i="26"/>
  <c r="C85" i="26"/>
  <c r="C86" i="26"/>
  <c r="C87" i="26"/>
  <c r="C88" i="26"/>
  <c r="C89" i="26"/>
  <c r="C90" i="26"/>
  <c r="C91" i="26"/>
  <c r="C92" i="26"/>
  <c r="C93" i="26"/>
  <c r="C94" i="26"/>
  <c r="C95" i="26"/>
  <c r="C96" i="26"/>
  <c r="C97" i="26"/>
  <c r="C98" i="26"/>
  <c r="C99" i="26"/>
  <c r="C100" i="26"/>
  <c r="C101" i="26"/>
  <c r="C102" i="26"/>
  <c r="C103" i="26"/>
  <c r="C104" i="26"/>
  <c r="C105" i="26"/>
  <c r="C106" i="26"/>
  <c r="C107" i="26"/>
  <c r="C108" i="26"/>
  <c r="C109" i="26"/>
  <c r="C110" i="26"/>
  <c r="C111" i="26"/>
  <c r="C112" i="26"/>
  <c r="C113" i="26"/>
  <c r="C114" i="26"/>
  <c r="C115" i="26"/>
  <c r="C116" i="26"/>
  <c r="C117" i="26"/>
  <c r="C118" i="26"/>
  <c r="C119" i="26"/>
  <c r="C120" i="26"/>
  <c r="C121" i="26"/>
  <c r="C122" i="26"/>
  <c r="C123" i="26"/>
  <c r="C124" i="26"/>
  <c r="C125" i="26"/>
  <c r="C126" i="26"/>
  <c r="C127" i="26"/>
  <c r="C128" i="26"/>
  <c r="C129" i="26"/>
  <c r="C130" i="26"/>
  <c r="C131" i="26"/>
  <c r="C132" i="26"/>
  <c r="C133" i="26"/>
  <c r="C134" i="26"/>
  <c r="C135" i="26"/>
  <c r="C136" i="26"/>
  <c r="C137" i="26"/>
  <c r="C138" i="26"/>
  <c r="C139" i="26"/>
  <c r="C140" i="26"/>
  <c r="C141" i="26"/>
  <c r="C142" i="26"/>
  <c r="C143" i="26"/>
  <c r="C144" i="26"/>
  <c r="C145" i="26"/>
  <c r="C146" i="26"/>
  <c r="C147" i="26"/>
  <c r="C148" i="26"/>
  <c r="C149" i="26"/>
  <c r="C150" i="26"/>
  <c r="C151" i="26"/>
  <c r="C152" i="26"/>
  <c r="C153" i="26"/>
  <c r="C154" i="26"/>
  <c r="C155" i="26"/>
  <c r="C156" i="26"/>
  <c r="C157" i="26"/>
  <c r="C158" i="26"/>
  <c r="C159" i="26"/>
  <c r="C160" i="26"/>
  <c r="C161" i="26"/>
  <c r="C162" i="26"/>
  <c r="C163" i="26"/>
  <c r="C164" i="26"/>
  <c r="C165" i="26"/>
  <c r="C166" i="26"/>
  <c r="C167" i="26"/>
  <c r="C168" i="26"/>
  <c r="C169" i="26"/>
  <c r="C170" i="26"/>
  <c r="C171" i="26"/>
  <c r="C172" i="26"/>
  <c r="C173" i="26"/>
  <c r="C174" i="26"/>
  <c r="C175" i="26"/>
  <c r="C176" i="26"/>
  <c r="C177" i="26"/>
  <c r="C178" i="26"/>
  <c r="C179" i="26"/>
  <c r="C180" i="26"/>
  <c r="C181" i="26"/>
  <c r="C182" i="26"/>
  <c r="C183" i="26"/>
  <c r="C184" i="26"/>
  <c r="C185" i="26"/>
  <c r="C186" i="26"/>
  <c r="C187" i="26"/>
  <c r="C188" i="26"/>
  <c r="C189" i="26"/>
  <c r="C190" i="26"/>
  <c r="C191" i="26"/>
  <c r="C192" i="26"/>
  <c r="C193" i="26"/>
  <c r="C194" i="26"/>
  <c r="C195" i="26"/>
  <c r="C196" i="26"/>
  <c r="C197" i="26"/>
  <c r="C198" i="26"/>
  <c r="C199" i="26"/>
  <c r="C200" i="26"/>
  <c r="C201" i="26"/>
  <c r="C202" i="26"/>
  <c r="C203" i="26"/>
  <c r="C204" i="26"/>
  <c r="C205" i="26"/>
  <c r="C206" i="26"/>
  <c r="C207" i="26"/>
  <c r="C208" i="26"/>
  <c r="C209" i="26"/>
  <c r="C210" i="26"/>
  <c r="C211" i="26"/>
  <c r="C212" i="26"/>
  <c r="C213" i="26"/>
  <c r="C214" i="26"/>
  <c r="C215" i="26"/>
  <c r="C216" i="26"/>
  <c r="C217" i="26"/>
  <c r="C218" i="26"/>
  <c r="C219" i="26"/>
  <c r="C220" i="26"/>
  <c r="C221" i="26"/>
  <c r="C222" i="26"/>
  <c r="C223" i="26"/>
  <c r="C224" i="26"/>
  <c r="C225" i="26"/>
  <c r="C226" i="26"/>
  <c r="C227" i="26"/>
  <c r="C228" i="26"/>
  <c r="C229" i="26"/>
  <c r="C230" i="26"/>
  <c r="C231" i="26"/>
  <c r="C232" i="26"/>
  <c r="C233" i="26"/>
  <c r="C234" i="26"/>
  <c r="C235" i="26"/>
  <c r="C236" i="26"/>
  <c r="C237" i="26"/>
  <c r="C238" i="26"/>
  <c r="C239" i="26"/>
  <c r="C240" i="26"/>
  <c r="C241" i="26"/>
  <c r="C242" i="26"/>
  <c r="C243" i="26"/>
  <c r="C244" i="26"/>
  <c r="C245" i="26"/>
  <c r="C246" i="26"/>
  <c r="C247" i="26"/>
  <c r="C248" i="26"/>
  <c r="C249" i="26"/>
  <c r="C250" i="26"/>
  <c r="C251" i="26"/>
  <c r="C252" i="26"/>
  <c r="C253" i="26"/>
  <c r="C254" i="26"/>
  <c r="C255" i="26"/>
  <c r="C256" i="26"/>
  <c r="C257" i="26"/>
  <c r="C258" i="26"/>
  <c r="C259" i="26"/>
  <c r="C260" i="26"/>
  <c r="C261" i="26"/>
  <c r="C262" i="26"/>
  <c r="C263" i="26"/>
  <c r="C264" i="26"/>
  <c r="C265" i="26"/>
  <c r="C266" i="26"/>
  <c r="C267" i="26"/>
  <c r="C268" i="26"/>
  <c r="C269" i="26"/>
  <c r="C270" i="26"/>
  <c r="C271" i="26"/>
  <c r="C272" i="26"/>
  <c r="C273" i="26"/>
  <c r="C274" i="26"/>
  <c r="C275" i="26"/>
  <c r="C276" i="26"/>
  <c r="C277" i="26"/>
  <c r="C278" i="26"/>
  <c r="C279" i="26"/>
  <c r="C280" i="26"/>
  <c r="C281" i="26"/>
  <c r="C282" i="26"/>
  <c r="C283" i="26"/>
  <c r="C284" i="26"/>
  <c r="C285" i="26"/>
  <c r="C286" i="26"/>
  <c r="C287" i="26"/>
  <c r="C288" i="26"/>
  <c r="C289" i="26"/>
  <c r="C290" i="26"/>
  <c r="C291" i="26"/>
  <c r="C292" i="26"/>
  <c r="C293" i="26"/>
  <c r="C294" i="26"/>
  <c r="C295" i="26"/>
  <c r="C296" i="26"/>
  <c r="C297" i="26"/>
  <c r="C298" i="26"/>
  <c r="C299" i="26"/>
  <c r="C300" i="26"/>
  <c r="C301" i="26"/>
  <c r="C302" i="26"/>
  <c r="C303" i="26"/>
  <c r="C304" i="26"/>
  <c r="C305" i="26"/>
  <c r="C306" i="26"/>
  <c r="C307" i="26"/>
  <c r="C308" i="26"/>
  <c r="C309" i="26"/>
  <c r="C310" i="26"/>
  <c r="C311" i="26"/>
  <c r="C312" i="26"/>
  <c r="C313" i="26"/>
  <c r="C314" i="26"/>
  <c r="C315" i="26"/>
  <c r="C316" i="26"/>
  <c r="C317" i="26"/>
  <c r="C318" i="26"/>
  <c r="C319" i="26"/>
  <c r="C320" i="26"/>
  <c r="C321" i="26"/>
  <c r="C322" i="26"/>
  <c r="C323" i="26"/>
  <c r="C324" i="26"/>
  <c r="C325" i="26"/>
  <c r="C326" i="26"/>
  <c r="C327" i="26"/>
  <c r="C328" i="26"/>
  <c r="C329" i="26"/>
  <c r="C330" i="26"/>
  <c r="C331" i="26"/>
  <c r="C332" i="26"/>
  <c r="C333" i="26"/>
  <c r="C334" i="26"/>
  <c r="C335" i="26"/>
  <c r="C336" i="26"/>
  <c r="C337" i="26"/>
  <c r="C338" i="26"/>
  <c r="C339" i="26"/>
  <c r="C340" i="26"/>
  <c r="C341" i="26"/>
  <c r="C342" i="26"/>
  <c r="C343" i="26"/>
  <c r="C344" i="26"/>
  <c r="C345" i="26"/>
  <c r="C346" i="26"/>
  <c r="C347" i="26"/>
  <c r="C348" i="26"/>
  <c r="C349" i="26"/>
  <c r="C350" i="26"/>
  <c r="C351" i="26"/>
  <c r="C352" i="26"/>
  <c r="C353" i="26"/>
  <c r="C354" i="26"/>
  <c r="C355" i="26"/>
  <c r="C356" i="26"/>
  <c r="C357" i="26"/>
  <c r="C358" i="26"/>
  <c r="C359" i="26"/>
  <c r="C360" i="26"/>
  <c r="C361" i="26"/>
  <c r="C362" i="26"/>
  <c r="C363" i="26"/>
  <c r="C364" i="26"/>
  <c r="C365" i="26"/>
  <c r="C366" i="26"/>
  <c r="C367" i="26"/>
  <c r="C368" i="26"/>
  <c r="C369" i="26"/>
  <c r="C370" i="26"/>
  <c r="C371" i="26"/>
  <c r="C372" i="26"/>
  <c r="C373" i="26"/>
  <c r="C374" i="26"/>
  <c r="C375" i="26"/>
  <c r="C376" i="26"/>
  <c r="C377" i="26"/>
  <c r="C378" i="26"/>
  <c r="C379" i="26"/>
  <c r="C380" i="26"/>
  <c r="C381" i="26"/>
  <c r="C382" i="26"/>
  <c r="C383" i="26"/>
  <c r="C384" i="26"/>
  <c r="C385" i="26"/>
  <c r="C386" i="26"/>
  <c r="C387" i="26"/>
  <c r="C388" i="26"/>
  <c r="C389" i="26"/>
  <c r="C390" i="26"/>
  <c r="C391" i="26"/>
  <c r="C392" i="26"/>
  <c r="C393" i="26"/>
  <c r="C394" i="26"/>
  <c r="C395" i="26"/>
  <c r="C396" i="26"/>
  <c r="C397" i="26"/>
  <c r="C398" i="26"/>
  <c r="C399" i="26"/>
  <c r="C400" i="26"/>
  <c r="C401" i="26"/>
  <c r="C402" i="26"/>
  <c r="C403" i="26"/>
  <c r="C404" i="26"/>
  <c r="C405" i="26"/>
  <c r="C406" i="26"/>
  <c r="C407" i="26"/>
  <c r="C408" i="26"/>
  <c r="C409" i="26"/>
  <c r="C410" i="26"/>
  <c r="C411" i="26"/>
  <c r="C412" i="26"/>
  <c r="C413" i="26"/>
  <c r="C414" i="26"/>
  <c r="C415" i="26"/>
  <c r="C416" i="26"/>
  <c r="C417" i="26"/>
  <c r="C418" i="26"/>
  <c r="C419" i="26"/>
  <c r="C420" i="26"/>
  <c r="C421" i="26"/>
  <c r="C422" i="26"/>
  <c r="C423" i="26"/>
  <c r="C424" i="26"/>
  <c r="C425" i="26"/>
  <c r="C426" i="26"/>
  <c r="C427" i="26"/>
  <c r="C428" i="26"/>
  <c r="C429" i="26"/>
  <c r="C430" i="26"/>
  <c r="C431" i="26"/>
  <c r="C432" i="26"/>
  <c r="C433" i="26"/>
  <c r="C434" i="26"/>
  <c r="C435" i="26"/>
  <c r="C436" i="26"/>
  <c r="C437" i="26"/>
  <c r="C438" i="26"/>
  <c r="C439" i="26"/>
  <c r="C440" i="26"/>
  <c r="C441" i="26"/>
  <c r="C442" i="26"/>
  <c r="C443" i="26"/>
  <c r="C444" i="26"/>
  <c r="C445" i="26"/>
  <c r="C446" i="26"/>
  <c r="C447" i="26"/>
  <c r="C448" i="26"/>
  <c r="C449" i="26"/>
  <c r="C450" i="26"/>
  <c r="C451" i="26"/>
  <c r="C452" i="26"/>
  <c r="C453" i="26"/>
  <c r="C454" i="26"/>
  <c r="C455" i="26"/>
  <c r="C456" i="26"/>
  <c r="C457" i="26"/>
  <c r="C458" i="26"/>
  <c r="C459" i="26"/>
  <c r="C460" i="26"/>
  <c r="C461" i="26"/>
  <c r="C462" i="26"/>
  <c r="C463" i="26"/>
  <c r="C464" i="26"/>
  <c r="C465" i="26"/>
  <c r="C466" i="26"/>
  <c r="C467" i="26"/>
  <c r="C468" i="26"/>
  <c r="C469" i="26"/>
  <c r="C470" i="26"/>
  <c r="C471" i="26"/>
  <c r="C472" i="26"/>
  <c r="C473" i="26"/>
  <c r="C474" i="26"/>
  <c r="C475" i="26"/>
  <c r="C476" i="26"/>
  <c r="C477" i="26"/>
  <c r="C478" i="26"/>
  <c r="C479" i="26"/>
  <c r="C480" i="26"/>
  <c r="C481" i="26"/>
  <c r="C482" i="26"/>
  <c r="C483" i="26"/>
  <c r="C484" i="26"/>
  <c r="C485" i="26"/>
  <c r="C486" i="26"/>
  <c r="C487" i="26"/>
  <c r="C488" i="26"/>
  <c r="C489" i="26"/>
  <c r="C490" i="26"/>
  <c r="C491" i="26"/>
  <c r="C492" i="26"/>
  <c r="C493" i="26"/>
  <c r="C494" i="26"/>
  <c r="C495" i="26"/>
  <c r="C496" i="26"/>
  <c r="C497" i="26"/>
  <c r="C498" i="26"/>
  <c r="C499" i="26"/>
  <c r="C500" i="26"/>
  <c r="C501" i="26"/>
  <c r="C502" i="26"/>
  <c r="C503" i="26"/>
  <c r="C504" i="26"/>
  <c r="C505" i="26"/>
  <c r="C506" i="26"/>
  <c r="C507" i="26"/>
  <c r="C508" i="26"/>
  <c r="C509" i="26"/>
  <c r="C510" i="26"/>
  <c r="J10" i="20"/>
  <c r="I10" i="20"/>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72" i="25"/>
  <c r="C73" i="25"/>
  <c r="C74" i="25"/>
  <c r="C75" i="25"/>
  <c r="C76" i="25"/>
  <c r="C77" i="25"/>
  <c r="C78" i="25"/>
  <c r="C79" i="25"/>
  <c r="C80" i="25"/>
  <c r="C81" i="25"/>
  <c r="C82" i="25"/>
  <c r="C83" i="25"/>
  <c r="C84" i="25"/>
  <c r="C85" i="25"/>
  <c r="C86" i="25"/>
  <c r="C87" i="25"/>
  <c r="C88" i="25"/>
  <c r="C89" i="25"/>
  <c r="C90" i="25"/>
  <c r="C91" i="25"/>
  <c r="C92" i="25"/>
  <c r="C93" i="25"/>
  <c r="C94" i="25"/>
  <c r="C95" i="25"/>
  <c r="C96" i="25"/>
  <c r="C97" i="25"/>
  <c r="C98" i="25"/>
  <c r="C99" i="25"/>
  <c r="C100" i="25"/>
  <c r="C101" i="25"/>
  <c r="C102" i="25"/>
  <c r="C103" i="25"/>
  <c r="C104" i="25"/>
  <c r="C105" i="25"/>
  <c r="C106" i="25"/>
  <c r="C107" i="25"/>
  <c r="C108" i="25"/>
  <c r="C109" i="25"/>
  <c r="C110" i="25"/>
  <c r="C111" i="25"/>
  <c r="C112" i="25"/>
  <c r="C113" i="25"/>
  <c r="C114" i="25"/>
  <c r="C115" i="25"/>
  <c r="C116" i="25"/>
  <c r="C117" i="25"/>
  <c r="C118" i="25"/>
  <c r="C119" i="25"/>
  <c r="C120" i="25"/>
  <c r="C121" i="25"/>
  <c r="C122" i="25"/>
  <c r="C123" i="25"/>
  <c r="C124" i="25"/>
  <c r="C125" i="25"/>
  <c r="C126" i="25"/>
  <c r="C127" i="25"/>
  <c r="C128" i="25"/>
  <c r="C129" i="25"/>
  <c r="C130" i="25"/>
  <c r="C131" i="25"/>
  <c r="C132" i="25"/>
  <c r="C133" i="25"/>
  <c r="C134" i="25"/>
  <c r="C135" i="25"/>
  <c r="C136" i="25"/>
  <c r="C137" i="25"/>
  <c r="C138" i="25"/>
  <c r="C139" i="25"/>
  <c r="C140" i="25"/>
  <c r="C141" i="25"/>
  <c r="C142" i="25"/>
  <c r="C143" i="25"/>
  <c r="C144" i="25"/>
  <c r="C145" i="25"/>
  <c r="C146" i="25"/>
  <c r="C147" i="25"/>
  <c r="C148" i="25"/>
  <c r="C149" i="25"/>
  <c r="C150" i="25"/>
  <c r="C151" i="25"/>
  <c r="C152" i="25"/>
  <c r="C153" i="25"/>
  <c r="C154" i="25"/>
  <c r="C155" i="25"/>
  <c r="C156" i="25"/>
  <c r="C157" i="25"/>
  <c r="C158" i="25"/>
  <c r="C159" i="25"/>
  <c r="C160" i="25"/>
  <c r="C161" i="25"/>
  <c r="C162" i="25"/>
  <c r="C163" i="25"/>
  <c r="C164" i="25"/>
  <c r="C165" i="25"/>
  <c r="C166" i="25"/>
  <c r="C167" i="25"/>
  <c r="C168" i="25"/>
  <c r="C169" i="25"/>
  <c r="C170" i="25"/>
  <c r="C171" i="25"/>
  <c r="C172" i="25"/>
  <c r="C173" i="25"/>
  <c r="C174" i="25"/>
  <c r="C175" i="25"/>
  <c r="C176" i="25"/>
  <c r="C177" i="25"/>
  <c r="C178" i="25"/>
  <c r="C179" i="25"/>
  <c r="C180" i="25"/>
  <c r="C181" i="25"/>
  <c r="C182" i="25"/>
  <c r="C183" i="25"/>
  <c r="C184" i="25"/>
  <c r="C185" i="25"/>
  <c r="C186" i="25"/>
  <c r="C187" i="25"/>
  <c r="C188" i="25"/>
  <c r="C189" i="25"/>
  <c r="C190" i="25"/>
  <c r="C191" i="25"/>
  <c r="C192" i="25"/>
  <c r="C193" i="25"/>
  <c r="C194" i="25"/>
  <c r="C195" i="25"/>
  <c r="C196" i="25"/>
  <c r="C197" i="25"/>
  <c r="C198" i="25"/>
  <c r="C199" i="25"/>
  <c r="C200" i="25"/>
  <c r="C201" i="25"/>
  <c r="C202" i="25"/>
  <c r="C203" i="25"/>
  <c r="C204" i="25"/>
  <c r="C205" i="25"/>
  <c r="C206" i="25"/>
  <c r="C207" i="25"/>
  <c r="C208" i="25"/>
  <c r="C209" i="25"/>
  <c r="C210" i="25"/>
  <c r="C211" i="25"/>
  <c r="C212" i="25"/>
  <c r="C213" i="25"/>
  <c r="C214" i="25"/>
  <c r="C215" i="25"/>
  <c r="C216" i="25"/>
  <c r="C217" i="25"/>
  <c r="C218" i="25"/>
  <c r="C219" i="25"/>
  <c r="C220" i="25"/>
  <c r="C221" i="25"/>
  <c r="C222" i="25"/>
  <c r="C223" i="25"/>
  <c r="C224" i="25"/>
  <c r="C225" i="25"/>
  <c r="C226" i="25"/>
  <c r="C227" i="25"/>
  <c r="C228" i="25"/>
  <c r="C229" i="25"/>
  <c r="C230" i="25"/>
  <c r="C231" i="25"/>
  <c r="C232" i="25"/>
  <c r="C233" i="25"/>
  <c r="C234" i="25"/>
  <c r="C235" i="25"/>
  <c r="C236" i="25"/>
  <c r="C237" i="25"/>
  <c r="C238" i="25"/>
  <c r="C239" i="25"/>
  <c r="C240" i="25"/>
  <c r="C241" i="25"/>
  <c r="C242" i="25"/>
  <c r="C243" i="25"/>
  <c r="C244" i="25"/>
  <c r="C245" i="25"/>
  <c r="C246" i="25"/>
  <c r="C247" i="25"/>
  <c r="C248" i="25"/>
  <c r="C249" i="25"/>
  <c r="C250" i="25"/>
  <c r="C251" i="25"/>
  <c r="C252" i="25"/>
  <c r="C253" i="25"/>
  <c r="C254" i="25"/>
  <c r="C255" i="25"/>
  <c r="C256" i="25"/>
  <c r="C257" i="25"/>
  <c r="C258" i="25"/>
  <c r="C259" i="25"/>
  <c r="C260" i="25"/>
  <c r="C261" i="25"/>
  <c r="C262" i="25"/>
  <c r="C263" i="25"/>
  <c r="C264" i="25"/>
  <c r="C265" i="25"/>
  <c r="C266" i="25"/>
  <c r="C267" i="25"/>
  <c r="C268" i="25"/>
  <c r="C269" i="25"/>
  <c r="C270" i="25"/>
  <c r="C271" i="25"/>
  <c r="C272" i="25"/>
  <c r="C273" i="25"/>
  <c r="C274" i="25"/>
  <c r="C275" i="25"/>
  <c r="C276" i="25"/>
  <c r="C277" i="25"/>
  <c r="C278" i="25"/>
  <c r="C279" i="25"/>
  <c r="C280" i="25"/>
  <c r="C281" i="25"/>
  <c r="C282" i="25"/>
  <c r="C283" i="25"/>
  <c r="C284" i="25"/>
  <c r="C285" i="25"/>
  <c r="C286" i="25"/>
  <c r="C287" i="25"/>
  <c r="C288" i="25"/>
  <c r="C289" i="25"/>
  <c r="C290" i="25"/>
  <c r="C291" i="25"/>
  <c r="C292" i="25"/>
  <c r="C293" i="25"/>
  <c r="C294" i="25"/>
  <c r="C295" i="25"/>
  <c r="C296" i="25"/>
  <c r="C297" i="25"/>
  <c r="C298" i="25"/>
  <c r="C299" i="25"/>
  <c r="C300" i="25"/>
  <c r="C301" i="25"/>
  <c r="C302" i="25"/>
  <c r="C303" i="25"/>
  <c r="C304" i="25"/>
  <c r="C305" i="25"/>
  <c r="C306" i="25"/>
  <c r="C307" i="25"/>
  <c r="C308" i="25"/>
  <c r="C309" i="25"/>
  <c r="C310" i="25"/>
  <c r="C311" i="25"/>
  <c r="C312" i="25"/>
  <c r="C313" i="25"/>
  <c r="C314" i="25"/>
  <c r="C315" i="25"/>
  <c r="C316" i="25"/>
  <c r="C317" i="25"/>
  <c r="C318" i="25"/>
  <c r="C319" i="25"/>
  <c r="C320" i="25"/>
  <c r="C321" i="25"/>
  <c r="C322" i="25"/>
  <c r="C323" i="25"/>
  <c r="C324" i="25"/>
  <c r="C325" i="25"/>
  <c r="C326" i="25"/>
  <c r="C327" i="25"/>
  <c r="C328" i="25"/>
  <c r="C329" i="25"/>
  <c r="C330" i="25"/>
  <c r="C331" i="25"/>
  <c r="C332" i="25"/>
  <c r="C333" i="25"/>
  <c r="C334" i="25"/>
  <c r="C335" i="25"/>
  <c r="C336" i="25"/>
  <c r="C337" i="25"/>
  <c r="C338" i="25"/>
  <c r="C339" i="25"/>
  <c r="C340" i="25"/>
  <c r="C341" i="25"/>
  <c r="C342" i="25"/>
  <c r="C343" i="25"/>
  <c r="C344" i="25"/>
  <c r="C345" i="25"/>
  <c r="C346" i="25"/>
  <c r="C347" i="25"/>
  <c r="C348" i="25"/>
  <c r="C349" i="25"/>
  <c r="C350" i="25"/>
  <c r="C351" i="25"/>
  <c r="C352" i="25"/>
  <c r="C353" i="25"/>
  <c r="C354" i="25"/>
  <c r="C355" i="25"/>
  <c r="C356" i="25"/>
  <c r="C357" i="25"/>
  <c r="C358" i="25"/>
  <c r="C359" i="25"/>
  <c r="C360" i="25"/>
  <c r="C361" i="25"/>
  <c r="C362" i="25"/>
  <c r="C363" i="25"/>
  <c r="C364" i="25"/>
  <c r="C365" i="25"/>
  <c r="C366" i="25"/>
  <c r="C367" i="25"/>
  <c r="C368" i="25"/>
  <c r="C369" i="25"/>
  <c r="C370" i="25"/>
  <c r="C371" i="25"/>
  <c r="C372" i="25"/>
  <c r="C373" i="25"/>
  <c r="C374" i="25"/>
  <c r="C375" i="25"/>
  <c r="C376" i="25"/>
  <c r="C377" i="25"/>
  <c r="C378" i="25"/>
  <c r="C379" i="25"/>
  <c r="C380" i="25"/>
  <c r="C381" i="25"/>
  <c r="C382" i="25"/>
  <c r="C383" i="25"/>
  <c r="C384" i="25"/>
  <c r="C385" i="25"/>
  <c r="C386" i="25"/>
  <c r="C387" i="25"/>
  <c r="C388" i="25"/>
  <c r="C389" i="25"/>
  <c r="C390" i="25"/>
  <c r="C391" i="25"/>
  <c r="C392" i="25"/>
  <c r="C393" i="25"/>
  <c r="C394" i="25"/>
  <c r="C395" i="25"/>
  <c r="C396" i="25"/>
  <c r="C397" i="25"/>
  <c r="C398" i="25"/>
  <c r="C399" i="25"/>
  <c r="C400" i="25"/>
  <c r="C401" i="25"/>
  <c r="C402" i="25"/>
  <c r="C403" i="25"/>
  <c r="C404" i="25"/>
  <c r="C405" i="25"/>
  <c r="C406" i="25"/>
  <c r="C407" i="25"/>
  <c r="C408" i="25"/>
  <c r="C409" i="25"/>
  <c r="C410" i="25"/>
  <c r="C411" i="25"/>
  <c r="C412" i="25"/>
  <c r="C413" i="25"/>
  <c r="C414" i="25"/>
  <c r="C415" i="25"/>
  <c r="C416" i="25"/>
  <c r="C417" i="25"/>
  <c r="C418" i="25"/>
  <c r="C419" i="25"/>
  <c r="C420" i="25"/>
  <c r="C421" i="25"/>
  <c r="C422" i="25"/>
  <c r="C423" i="25"/>
  <c r="C424" i="25"/>
  <c r="C425" i="25"/>
  <c r="C426" i="25"/>
  <c r="C427" i="25"/>
  <c r="C428" i="25"/>
  <c r="C429" i="25"/>
  <c r="C430" i="25"/>
  <c r="C431" i="25"/>
  <c r="C432" i="25"/>
  <c r="C433" i="25"/>
  <c r="C434" i="25"/>
  <c r="C435" i="25"/>
  <c r="C436" i="25"/>
  <c r="C437" i="25"/>
  <c r="C438" i="25"/>
  <c r="C439" i="25"/>
  <c r="C440" i="25"/>
  <c r="C441" i="25"/>
  <c r="C442" i="25"/>
  <c r="C443" i="25"/>
  <c r="C444" i="25"/>
  <c r="C445" i="25"/>
  <c r="C446" i="25"/>
  <c r="C447" i="25"/>
  <c r="C448" i="25"/>
  <c r="C449" i="25"/>
  <c r="C450" i="25"/>
  <c r="C451" i="25"/>
  <c r="C452" i="25"/>
  <c r="C453" i="25"/>
  <c r="C454" i="25"/>
  <c r="C455" i="25"/>
  <c r="C456" i="25"/>
  <c r="C457" i="25"/>
  <c r="C458" i="25"/>
  <c r="C459" i="25"/>
  <c r="C460" i="25"/>
  <c r="C461" i="25"/>
  <c r="C462" i="25"/>
  <c r="C463" i="25"/>
  <c r="C464" i="25"/>
  <c r="C465" i="25"/>
  <c r="C466" i="25"/>
  <c r="C467" i="25"/>
  <c r="C468" i="25"/>
  <c r="C469" i="25"/>
  <c r="C470" i="25"/>
  <c r="C471" i="25"/>
  <c r="C472" i="25"/>
  <c r="C473" i="25"/>
  <c r="C474" i="25"/>
  <c r="C475" i="25"/>
  <c r="C476" i="25"/>
  <c r="C477" i="25"/>
  <c r="C478" i="25"/>
  <c r="C479" i="25"/>
  <c r="C480" i="25"/>
  <c r="C481" i="25"/>
  <c r="C482" i="25"/>
  <c r="C483" i="25"/>
  <c r="C484" i="25"/>
  <c r="C485" i="25"/>
  <c r="C486" i="25"/>
  <c r="C487" i="25"/>
  <c r="C488" i="25"/>
  <c r="C489" i="25"/>
  <c r="C490" i="25"/>
  <c r="C491" i="25"/>
  <c r="C492" i="25"/>
  <c r="C493" i="25"/>
  <c r="C494" i="25"/>
  <c r="C495" i="25"/>
  <c r="C496" i="25"/>
  <c r="C497" i="25"/>
  <c r="C498" i="25"/>
  <c r="C499" i="25"/>
  <c r="C500" i="25"/>
  <c r="B500"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B155" i="21"/>
  <c r="B156" i="21"/>
  <c r="B157" i="21"/>
  <c r="B158" i="21"/>
  <c r="B159" i="21"/>
  <c r="B160" i="21"/>
  <c r="B161" i="21"/>
  <c r="B162" i="21"/>
  <c r="B163" i="21"/>
  <c r="B164" i="21"/>
  <c r="B165" i="21"/>
  <c r="B166" i="21"/>
  <c r="B167" i="21"/>
  <c r="B168" i="21"/>
  <c r="B169" i="21"/>
  <c r="B170" i="21"/>
  <c r="B171" i="21"/>
  <c r="B172" i="21"/>
  <c r="B173" i="21"/>
  <c r="B174" i="21"/>
  <c r="B175" i="21"/>
  <c r="B176" i="21"/>
  <c r="B177" i="21"/>
  <c r="B178" i="21"/>
  <c r="B179" i="21"/>
  <c r="B180" i="21"/>
  <c r="B181" i="21"/>
  <c r="B182" i="21"/>
  <c r="B183" i="21"/>
  <c r="B184" i="21"/>
  <c r="B185" i="21"/>
  <c r="B186" i="21"/>
  <c r="B187" i="21"/>
  <c r="B188" i="21"/>
  <c r="B189" i="21"/>
  <c r="B190" i="21"/>
  <c r="B191" i="21"/>
  <c r="B192" i="21"/>
  <c r="B193" i="21"/>
  <c r="B194" i="21"/>
  <c r="B195" i="21"/>
  <c r="B196" i="21"/>
  <c r="B197" i="21"/>
  <c r="B198" i="21"/>
  <c r="B199" i="21"/>
  <c r="B200" i="21"/>
  <c r="B201" i="21"/>
  <c r="B202" i="21"/>
  <c r="B203" i="21"/>
  <c r="B204" i="21"/>
  <c r="B205" i="21"/>
  <c r="B206" i="21"/>
  <c r="B207" i="21"/>
  <c r="B208" i="21"/>
  <c r="B209" i="21"/>
  <c r="B210" i="21"/>
  <c r="B211" i="21"/>
  <c r="B212" i="21"/>
  <c r="B213" i="21"/>
  <c r="B214" i="21"/>
  <c r="B215" i="21"/>
  <c r="B216" i="21"/>
  <c r="B217" i="21"/>
  <c r="B218" i="21"/>
  <c r="B219" i="21"/>
  <c r="B220" i="21"/>
  <c r="B221" i="21"/>
  <c r="B222" i="21"/>
  <c r="B223" i="21"/>
  <c r="B224" i="21"/>
  <c r="B225" i="21"/>
  <c r="B226" i="21"/>
  <c r="B227" i="21"/>
  <c r="B228" i="21"/>
  <c r="B229" i="21"/>
  <c r="B230" i="21"/>
  <c r="B231" i="21"/>
  <c r="B232" i="21"/>
  <c r="B233" i="21"/>
  <c r="B234" i="21"/>
  <c r="B235" i="21"/>
  <c r="B236" i="21"/>
  <c r="B237" i="21"/>
  <c r="B238" i="21"/>
  <c r="B239" i="21"/>
  <c r="B240" i="21"/>
  <c r="B241" i="21"/>
  <c r="B242" i="21"/>
  <c r="B243" i="21"/>
  <c r="B244" i="21"/>
  <c r="B245" i="21"/>
  <c r="B246" i="21"/>
  <c r="B247" i="21"/>
  <c r="B248" i="21"/>
  <c r="B249" i="21"/>
  <c r="B250" i="21"/>
  <c r="B251" i="21"/>
  <c r="B252" i="21"/>
  <c r="B253" i="21"/>
  <c r="B254" i="21"/>
  <c r="B255" i="21"/>
  <c r="B256" i="21"/>
  <c r="B257" i="21"/>
  <c r="B258" i="21"/>
  <c r="B259" i="21"/>
  <c r="B260" i="21"/>
  <c r="B261" i="21"/>
  <c r="B262" i="21"/>
  <c r="B263" i="21"/>
  <c r="B264" i="21"/>
  <c r="B265" i="21"/>
  <c r="B266" i="21"/>
  <c r="B267" i="21"/>
  <c r="B268" i="21"/>
  <c r="B269" i="21"/>
  <c r="B270" i="21"/>
  <c r="B271" i="21"/>
  <c r="B272" i="21"/>
  <c r="B273" i="21"/>
  <c r="B274" i="21"/>
  <c r="B275" i="21"/>
  <c r="B276" i="21"/>
  <c r="B277" i="21"/>
  <c r="B278" i="21"/>
  <c r="B279" i="21"/>
  <c r="B280" i="21"/>
  <c r="B281" i="21"/>
  <c r="B282" i="21"/>
  <c r="B283" i="21"/>
  <c r="B284" i="21"/>
  <c r="B285" i="21"/>
  <c r="B286" i="21"/>
  <c r="B287" i="21"/>
  <c r="B288" i="21"/>
  <c r="B289" i="21"/>
  <c r="B290" i="21"/>
  <c r="B291" i="21"/>
  <c r="B292" i="21"/>
  <c r="B293" i="21"/>
  <c r="B294" i="21"/>
  <c r="B295" i="21"/>
  <c r="B296" i="21"/>
  <c r="B297" i="21"/>
  <c r="B298" i="21"/>
  <c r="B299" i="21"/>
  <c r="B300" i="21"/>
  <c r="B301" i="21"/>
  <c r="B302" i="21"/>
  <c r="B303" i="21"/>
  <c r="B304" i="21"/>
  <c r="B305" i="21"/>
  <c r="B306" i="21"/>
  <c r="B307" i="21"/>
  <c r="B308" i="21"/>
  <c r="B309" i="21"/>
  <c r="B310" i="21"/>
  <c r="B311" i="21"/>
  <c r="B312" i="21"/>
  <c r="B313" i="21"/>
  <c r="B314" i="21"/>
  <c r="B315" i="21"/>
  <c r="B316" i="21"/>
  <c r="B317" i="21"/>
  <c r="B318" i="21"/>
  <c r="B319" i="21"/>
  <c r="B320" i="21"/>
  <c r="B321" i="21"/>
  <c r="B322" i="21"/>
  <c r="B323" i="21"/>
  <c r="B324" i="21"/>
  <c r="B325" i="21"/>
  <c r="B326" i="21"/>
  <c r="B327" i="21"/>
  <c r="B328" i="21"/>
  <c r="B329" i="21"/>
  <c r="B330" i="21"/>
  <c r="B331" i="21"/>
  <c r="B332" i="21"/>
  <c r="B333" i="21"/>
  <c r="B334" i="21"/>
  <c r="B335" i="21"/>
  <c r="B336" i="21"/>
  <c r="B337" i="21"/>
  <c r="B338" i="21"/>
  <c r="B339" i="21"/>
  <c r="B340" i="21"/>
  <c r="B341" i="21"/>
  <c r="B342" i="21"/>
  <c r="B343" i="21"/>
  <c r="B344" i="21"/>
  <c r="B345" i="21"/>
  <c r="B346" i="21"/>
  <c r="B347" i="21"/>
  <c r="B348" i="21"/>
  <c r="B349" i="21"/>
  <c r="B350" i="21"/>
  <c r="B351" i="21"/>
  <c r="B352" i="21"/>
  <c r="B353" i="21"/>
  <c r="B354" i="21"/>
  <c r="B355" i="21"/>
  <c r="B356" i="21"/>
  <c r="B357" i="21"/>
  <c r="B358" i="21"/>
  <c r="B359" i="21"/>
  <c r="B360" i="21"/>
  <c r="B361" i="21"/>
  <c r="B362" i="21"/>
  <c r="B363" i="21"/>
  <c r="B364" i="21"/>
  <c r="B365" i="21"/>
  <c r="B366" i="21"/>
  <c r="B367" i="21"/>
  <c r="B368" i="21"/>
  <c r="B369" i="21"/>
  <c r="B370" i="21"/>
  <c r="B371" i="21"/>
  <c r="B372" i="21"/>
  <c r="B373" i="21"/>
  <c r="B374" i="21"/>
  <c r="B375" i="21"/>
  <c r="B376" i="21"/>
  <c r="B377" i="21"/>
  <c r="B378" i="21"/>
  <c r="B379" i="21"/>
  <c r="B380" i="21"/>
  <c r="B381" i="21"/>
  <c r="B382" i="21"/>
  <c r="B383" i="21"/>
  <c r="B384" i="21"/>
  <c r="B385" i="21"/>
  <c r="B386" i="21"/>
  <c r="B387" i="21"/>
  <c r="B388" i="21"/>
  <c r="B389" i="21"/>
  <c r="B390" i="21"/>
  <c r="B391" i="21"/>
  <c r="B392" i="21"/>
  <c r="B393" i="21"/>
  <c r="B394" i="21"/>
  <c r="B395" i="21"/>
  <c r="B396" i="21"/>
  <c r="B397" i="21"/>
  <c r="B398" i="21"/>
  <c r="B399" i="21"/>
  <c r="B400" i="21"/>
  <c r="B401" i="21"/>
  <c r="B402" i="21"/>
  <c r="B403" i="21"/>
  <c r="B404" i="21"/>
  <c r="B405" i="21"/>
  <c r="B406" i="21"/>
  <c r="B407" i="21"/>
  <c r="B408" i="21"/>
  <c r="B409" i="21"/>
  <c r="B410" i="21"/>
  <c r="B411" i="21"/>
  <c r="B412" i="21"/>
  <c r="B413" i="21"/>
  <c r="B414" i="21"/>
  <c r="B415" i="21"/>
  <c r="B416" i="21"/>
  <c r="B417" i="21"/>
  <c r="B418" i="21"/>
  <c r="B419" i="21"/>
  <c r="B420" i="21"/>
  <c r="B421" i="21"/>
  <c r="B422" i="21"/>
  <c r="B423" i="21"/>
  <c r="B424" i="21"/>
  <c r="B425" i="21"/>
  <c r="B426" i="21"/>
  <c r="B427" i="21"/>
  <c r="B428" i="21"/>
  <c r="B429" i="21"/>
  <c r="B430" i="21"/>
  <c r="B431" i="21"/>
  <c r="B432" i="21"/>
  <c r="B433" i="21"/>
  <c r="B434" i="21"/>
  <c r="B435" i="21"/>
  <c r="B436" i="21"/>
  <c r="B437" i="21"/>
  <c r="B438" i="21"/>
  <c r="B439" i="21"/>
  <c r="B440" i="21"/>
  <c r="B441" i="21"/>
  <c r="B442" i="21"/>
  <c r="B443" i="21"/>
  <c r="B444" i="21"/>
  <c r="B445" i="21"/>
  <c r="B446" i="21"/>
  <c r="B447" i="21"/>
  <c r="B448" i="21"/>
  <c r="B449" i="21"/>
  <c r="B450" i="21"/>
  <c r="B451" i="21"/>
  <c r="B452" i="21"/>
  <c r="B453" i="21"/>
  <c r="B454" i="21"/>
  <c r="B455" i="21"/>
  <c r="B456" i="21"/>
  <c r="B457" i="21"/>
  <c r="B458" i="21"/>
  <c r="B459" i="21"/>
  <c r="B460" i="21"/>
  <c r="B461" i="21"/>
  <c r="B462" i="21"/>
  <c r="B463" i="21"/>
  <c r="B464" i="21"/>
  <c r="B465" i="21"/>
  <c r="B466" i="21"/>
  <c r="B467" i="21"/>
  <c r="B468" i="21"/>
  <c r="B469" i="21"/>
  <c r="B470" i="21"/>
  <c r="B471" i="21"/>
  <c r="B472" i="21"/>
  <c r="B473" i="21"/>
  <c r="B474" i="21"/>
  <c r="B475" i="21"/>
  <c r="B476" i="21"/>
  <c r="B477" i="21"/>
  <c r="B478" i="21"/>
  <c r="B479" i="21"/>
  <c r="B480" i="21"/>
  <c r="B481" i="21"/>
  <c r="B482" i="21"/>
  <c r="B483" i="21"/>
  <c r="B484" i="21"/>
  <c r="B485" i="21"/>
  <c r="B486" i="21"/>
  <c r="B487" i="21"/>
  <c r="B488" i="21"/>
  <c r="B489" i="21"/>
  <c r="B490" i="21"/>
  <c r="B491" i="21"/>
  <c r="B492" i="21"/>
  <c r="B493" i="21"/>
  <c r="B494" i="21"/>
  <c r="B495" i="21"/>
  <c r="B496" i="21"/>
  <c r="B497" i="21"/>
  <c r="B498" i="21"/>
  <c r="B499" i="21"/>
  <c r="K9" i="24" l="1"/>
  <c r="J9" i="24"/>
  <c r="I9" i="24"/>
  <c r="H9" i="24"/>
  <c r="AD149" i="36"/>
  <c r="AD150" i="36" s="1"/>
  <c r="AC149" i="36"/>
  <c r="AC150" i="36" s="1"/>
  <c r="AB149" i="36"/>
  <c r="AB150" i="36" s="1"/>
  <c r="AA149" i="36"/>
  <c r="AA150" i="36" s="1"/>
  <c r="Z149" i="36"/>
  <c r="Z150" i="36" s="1"/>
  <c r="Y149" i="36"/>
  <c r="Y150" i="36" s="1"/>
  <c r="X149" i="36"/>
  <c r="X150" i="36" s="1"/>
  <c r="W149" i="36"/>
  <c r="W150" i="36" s="1"/>
  <c r="V149" i="36"/>
  <c r="V150" i="36" s="1"/>
  <c r="U149" i="36"/>
  <c r="U150" i="36" s="1"/>
  <c r="T149" i="36"/>
  <c r="T150" i="36" s="1"/>
  <c r="S149" i="36"/>
  <c r="S150" i="36" s="1"/>
  <c r="R149" i="36"/>
  <c r="R150" i="36" s="1"/>
  <c r="Q149" i="36"/>
  <c r="Q150" i="36" s="1"/>
  <c r="P149" i="36"/>
  <c r="P150" i="36" s="1"/>
  <c r="J149" i="36"/>
  <c r="G149" i="36"/>
  <c r="AE148" i="36"/>
  <c r="I148" i="36"/>
  <c r="F148" i="36"/>
  <c r="AE147" i="36"/>
  <c r="I147" i="36"/>
  <c r="F147" i="36"/>
  <c r="AE146" i="36"/>
  <c r="I146" i="36"/>
  <c r="F146" i="36"/>
  <c r="AE145" i="36"/>
  <c r="I145" i="36"/>
  <c r="F145" i="36"/>
  <c r="AE144" i="36"/>
  <c r="I144" i="36"/>
  <c r="F144" i="36"/>
  <c r="AE143" i="36"/>
  <c r="I143" i="36"/>
  <c r="F143" i="36"/>
  <c r="AE142" i="36"/>
  <c r="I142" i="36"/>
  <c r="F142" i="36"/>
  <c r="AE141" i="36"/>
  <c r="I141" i="36"/>
  <c r="F141" i="36"/>
  <c r="AE140" i="36"/>
  <c r="I140" i="36"/>
  <c r="F140" i="36"/>
  <c r="AE139" i="36"/>
  <c r="I139" i="36"/>
  <c r="F139" i="36"/>
  <c r="AE138" i="36"/>
  <c r="I138" i="36"/>
  <c r="F138" i="36"/>
  <c r="F149" i="36" s="1"/>
  <c r="AE137" i="36"/>
  <c r="I137" i="36"/>
  <c r="I149" i="36" s="1"/>
  <c r="F137" i="36"/>
  <c r="AC135" i="36"/>
  <c r="AD134" i="36"/>
  <c r="AD135" i="36" s="1"/>
  <c r="AC134" i="36"/>
  <c r="AB134" i="36"/>
  <c r="AB135" i="36" s="1"/>
  <c r="AA134" i="36"/>
  <c r="AA135" i="36" s="1"/>
  <c r="Z134" i="36"/>
  <c r="Z135" i="36" s="1"/>
  <c r="Y134" i="36"/>
  <c r="Y135" i="36" s="1"/>
  <c r="X134" i="36"/>
  <c r="X135" i="36" s="1"/>
  <c r="W134" i="36"/>
  <c r="W135" i="36" s="1"/>
  <c r="V134" i="36"/>
  <c r="V135" i="36" s="1"/>
  <c r="U134" i="36"/>
  <c r="U135" i="36" s="1"/>
  <c r="T134" i="36"/>
  <c r="T135" i="36" s="1"/>
  <c r="S134" i="36"/>
  <c r="S135" i="36" s="1"/>
  <c r="R134" i="36"/>
  <c r="R135" i="36" s="1"/>
  <c r="Q134" i="36"/>
  <c r="Q135" i="36" s="1"/>
  <c r="P134" i="36"/>
  <c r="P135" i="36" s="1"/>
  <c r="J134" i="36"/>
  <c r="G134" i="36"/>
  <c r="AE133" i="36"/>
  <c r="I133" i="36"/>
  <c r="F133" i="36"/>
  <c r="AE132" i="36"/>
  <c r="I132" i="36"/>
  <c r="F132" i="36"/>
  <c r="AE131" i="36"/>
  <c r="I131" i="36"/>
  <c r="F131" i="36"/>
  <c r="AE130" i="36"/>
  <c r="I130" i="36"/>
  <c r="F130" i="36"/>
  <c r="AE129" i="36"/>
  <c r="I129" i="36"/>
  <c r="F129" i="36"/>
  <c r="AE128" i="36"/>
  <c r="I128" i="36"/>
  <c r="F128" i="36"/>
  <c r="AE127" i="36"/>
  <c r="I127" i="36"/>
  <c r="F127" i="36"/>
  <c r="AE126" i="36"/>
  <c r="I126" i="36"/>
  <c r="F126" i="36"/>
  <c r="AE125" i="36"/>
  <c r="I125" i="36"/>
  <c r="F125" i="36"/>
  <c r="AE124" i="36"/>
  <c r="I124" i="36"/>
  <c r="F124" i="36"/>
  <c r="AE123" i="36"/>
  <c r="I123" i="36"/>
  <c r="F123" i="36"/>
  <c r="AE122" i="36"/>
  <c r="I122" i="36"/>
  <c r="I134" i="36" s="1"/>
  <c r="F122" i="36"/>
  <c r="F134" i="36" s="1"/>
  <c r="AB120" i="36"/>
  <c r="Y120" i="36"/>
  <c r="X120" i="36"/>
  <c r="V120" i="36"/>
  <c r="U120" i="36"/>
  <c r="AD119" i="36"/>
  <c r="AD120" i="36" s="1"/>
  <c r="AC119" i="36"/>
  <c r="AC120" i="36" s="1"/>
  <c r="AB119" i="36"/>
  <c r="AA119" i="36"/>
  <c r="AA120" i="36" s="1"/>
  <c r="Z119" i="36"/>
  <c r="Z120" i="36" s="1"/>
  <c r="Y119" i="36"/>
  <c r="X119" i="36"/>
  <c r="W119" i="36"/>
  <c r="W120" i="36" s="1"/>
  <c r="V119" i="36"/>
  <c r="U119" i="36"/>
  <c r="T119" i="36"/>
  <c r="T120" i="36" s="1"/>
  <c r="S119" i="36"/>
  <c r="S120" i="36" s="1"/>
  <c r="R119" i="36"/>
  <c r="R120" i="36" s="1"/>
  <c r="Q119" i="36"/>
  <c r="Q120" i="36" s="1"/>
  <c r="P119" i="36"/>
  <c r="P120" i="36" s="1"/>
  <c r="J119" i="36"/>
  <c r="I119" i="36"/>
  <c r="G119" i="36"/>
  <c r="AE118" i="36"/>
  <c r="I118" i="36"/>
  <c r="F118" i="36"/>
  <c r="AE117" i="36"/>
  <c r="I117" i="36"/>
  <c r="F117" i="36"/>
  <c r="AE116" i="36"/>
  <c r="I116" i="36"/>
  <c r="F116" i="36"/>
  <c r="AE115" i="36"/>
  <c r="I115" i="36"/>
  <c r="F115" i="36"/>
  <c r="AE114" i="36"/>
  <c r="I114" i="36"/>
  <c r="F114" i="36"/>
  <c r="AE113" i="36"/>
  <c r="I113" i="36"/>
  <c r="F113" i="36"/>
  <c r="AE112" i="36"/>
  <c r="I112" i="36"/>
  <c r="F112" i="36"/>
  <c r="AE111" i="36"/>
  <c r="I111" i="36"/>
  <c r="F111" i="36"/>
  <c r="AE110" i="36"/>
  <c r="I110" i="36"/>
  <c r="F110" i="36"/>
  <c r="AE109" i="36"/>
  <c r="I109" i="36"/>
  <c r="F109" i="36"/>
  <c r="AE108" i="36"/>
  <c r="I108" i="36"/>
  <c r="F108" i="36"/>
  <c r="AE107" i="36"/>
  <c r="I107" i="36"/>
  <c r="F107" i="36"/>
  <c r="F119" i="36" s="1"/>
  <c r="X105" i="36"/>
  <c r="AD104" i="36"/>
  <c r="AD105" i="36" s="1"/>
  <c r="AC104" i="36"/>
  <c r="AC105" i="36" s="1"/>
  <c r="AB104" i="36"/>
  <c r="AB105" i="36" s="1"/>
  <c r="AA104" i="36"/>
  <c r="AA105" i="36" s="1"/>
  <c r="Z104" i="36"/>
  <c r="Z105" i="36" s="1"/>
  <c r="Y104" i="36"/>
  <c r="Y105" i="36" s="1"/>
  <c r="X104" i="36"/>
  <c r="W104" i="36"/>
  <c r="W105" i="36" s="1"/>
  <c r="V104" i="36"/>
  <c r="V105" i="36" s="1"/>
  <c r="U104" i="36"/>
  <c r="U105" i="36" s="1"/>
  <c r="T104" i="36"/>
  <c r="T105" i="36" s="1"/>
  <c r="S104" i="36"/>
  <c r="S105" i="36" s="1"/>
  <c r="R104" i="36"/>
  <c r="R105" i="36" s="1"/>
  <c r="Q104" i="36"/>
  <c r="Q105" i="36" s="1"/>
  <c r="P104" i="36"/>
  <c r="P105" i="36" s="1"/>
  <c r="J104" i="36"/>
  <c r="G104" i="36"/>
  <c r="F104" i="36"/>
  <c r="AE103" i="36"/>
  <c r="I103" i="36"/>
  <c r="F103" i="36"/>
  <c r="AE102" i="36"/>
  <c r="I102" i="36"/>
  <c r="F102" i="36"/>
  <c r="AE101" i="36"/>
  <c r="I101" i="36"/>
  <c r="F101" i="36"/>
  <c r="AE100" i="36"/>
  <c r="I100" i="36"/>
  <c r="F100" i="36"/>
  <c r="AE99" i="36"/>
  <c r="I99" i="36"/>
  <c r="F99" i="36"/>
  <c r="AE98" i="36"/>
  <c r="I98" i="36"/>
  <c r="F98" i="36"/>
  <c r="AE97" i="36"/>
  <c r="I97" i="36"/>
  <c r="F97" i="36"/>
  <c r="AE96" i="36"/>
  <c r="I96" i="36"/>
  <c r="F96" i="36"/>
  <c r="AE95" i="36"/>
  <c r="I95" i="36"/>
  <c r="F95" i="36"/>
  <c r="AE94" i="36"/>
  <c r="I94" i="36"/>
  <c r="F94" i="36"/>
  <c r="AE93" i="36"/>
  <c r="I93" i="36"/>
  <c r="F93" i="36"/>
  <c r="AE92" i="36"/>
  <c r="I92" i="36"/>
  <c r="I104" i="36" s="1"/>
  <c r="F92" i="36"/>
  <c r="AB90" i="36"/>
  <c r="AA90" i="36"/>
  <c r="P90" i="36"/>
  <c r="AD89" i="36"/>
  <c r="AD90" i="36" s="1"/>
  <c r="AC89" i="36"/>
  <c r="AC90" i="36" s="1"/>
  <c r="AB89" i="36"/>
  <c r="AA89" i="36"/>
  <c r="Z89" i="36"/>
  <c r="Z90" i="36" s="1"/>
  <c r="Y89" i="36"/>
  <c r="Y90" i="36" s="1"/>
  <c r="X89" i="36"/>
  <c r="X90" i="36" s="1"/>
  <c r="W89" i="36"/>
  <c r="W90" i="36" s="1"/>
  <c r="V89" i="36"/>
  <c r="V90" i="36" s="1"/>
  <c r="U89" i="36"/>
  <c r="U90" i="36" s="1"/>
  <c r="T89" i="36"/>
  <c r="T90" i="36" s="1"/>
  <c r="S89" i="36"/>
  <c r="S90" i="36" s="1"/>
  <c r="R89" i="36"/>
  <c r="R90" i="36" s="1"/>
  <c r="Q89" i="36"/>
  <c r="Q90" i="36" s="1"/>
  <c r="P89" i="36"/>
  <c r="J89" i="36"/>
  <c r="G89" i="36"/>
  <c r="AE88" i="36"/>
  <c r="I88" i="36"/>
  <c r="F88" i="36"/>
  <c r="AE87" i="36"/>
  <c r="I87" i="36"/>
  <c r="F87" i="36"/>
  <c r="AE86" i="36"/>
  <c r="I86" i="36"/>
  <c r="F86" i="36"/>
  <c r="AE85" i="36"/>
  <c r="I85" i="36"/>
  <c r="F85" i="36"/>
  <c r="AE84" i="36"/>
  <c r="I84" i="36"/>
  <c r="F84" i="36"/>
  <c r="AE83" i="36"/>
  <c r="I83" i="36"/>
  <c r="F83" i="36"/>
  <c r="AE82" i="36"/>
  <c r="I82" i="36"/>
  <c r="F82" i="36"/>
  <c r="AE81" i="36"/>
  <c r="I81" i="36"/>
  <c r="F81" i="36"/>
  <c r="AE80" i="36"/>
  <c r="I80" i="36"/>
  <c r="F80" i="36"/>
  <c r="AE79" i="36"/>
  <c r="I79" i="36"/>
  <c r="F79" i="36"/>
  <c r="AE78" i="36"/>
  <c r="I78" i="36"/>
  <c r="F78" i="36"/>
  <c r="F89" i="36" s="1"/>
  <c r="AE77" i="36"/>
  <c r="I77" i="36"/>
  <c r="I89" i="36" s="1"/>
  <c r="F77" i="36"/>
  <c r="Z75" i="36"/>
  <c r="X75" i="36"/>
  <c r="AD74" i="36"/>
  <c r="AD75" i="36" s="1"/>
  <c r="AC74" i="36"/>
  <c r="AC75" i="36" s="1"/>
  <c r="AB74" i="36"/>
  <c r="AB75" i="36" s="1"/>
  <c r="AA74" i="36"/>
  <c r="AA75" i="36" s="1"/>
  <c r="Z74" i="36"/>
  <c r="Y74" i="36"/>
  <c r="Y75" i="36" s="1"/>
  <c r="X74" i="36"/>
  <c r="W74" i="36"/>
  <c r="W75" i="36" s="1"/>
  <c r="V74" i="36"/>
  <c r="V75" i="36" s="1"/>
  <c r="U74" i="36"/>
  <c r="U75" i="36" s="1"/>
  <c r="T74" i="36"/>
  <c r="T75" i="36" s="1"/>
  <c r="S74" i="36"/>
  <c r="S75" i="36" s="1"/>
  <c r="R74" i="36"/>
  <c r="R75" i="36" s="1"/>
  <c r="Q74" i="36"/>
  <c r="Q75" i="36" s="1"/>
  <c r="P74" i="36"/>
  <c r="P75" i="36" s="1"/>
  <c r="J74" i="36"/>
  <c r="G74" i="36"/>
  <c r="AE73" i="36"/>
  <c r="I73" i="36"/>
  <c r="F73" i="36"/>
  <c r="AE72" i="36"/>
  <c r="I72" i="36"/>
  <c r="F72" i="36"/>
  <c r="AE71" i="36"/>
  <c r="I71" i="36"/>
  <c r="F71" i="36"/>
  <c r="AE70" i="36"/>
  <c r="I70" i="36"/>
  <c r="F70" i="36"/>
  <c r="AE69" i="36"/>
  <c r="I69" i="36"/>
  <c r="F69" i="36"/>
  <c r="AE68" i="36"/>
  <c r="I68" i="36"/>
  <c r="F68" i="36"/>
  <c r="AE67" i="36"/>
  <c r="I67" i="36"/>
  <c r="F67" i="36"/>
  <c r="AE66" i="36"/>
  <c r="I66" i="36"/>
  <c r="F66" i="36"/>
  <c r="AE65" i="36"/>
  <c r="I65" i="36"/>
  <c r="F65" i="36"/>
  <c r="AE64" i="36"/>
  <c r="I64" i="36"/>
  <c r="F64" i="36"/>
  <c r="AE63" i="36"/>
  <c r="I63" i="36"/>
  <c r="F63" i="36"/>
  <c r="F74" i="36" s="1"/>
  <c r="AE62" i="36"/>
  <c r="I62" i="36"/>
  <c r="I74" i="36" s="1"/>
  <c r="F62" i="36"/>
  <c r="V60" i="36"/>
  <c r="AD59" i="36"/>
  <c r="AD60" i="36" s="1"/>
  <c r="AC59" i="36"/>
  <c r="AC60" i="36" s="1"/>
  <c r="AB59" i="36"/>
  <c r="AB60" i="36" s="1"/>
  <c r="AA59" i="36"/>
  <c r="AA60" i="36" s="1"/>
  <c r="Z59" i="36"/>
  <c r="Z60" i="36" s="1"/>
  <c r="Y59" i="36"/>
  <c r="Y60" i="36" s="1"/>
  <c r="X59" i="36"/>
  <c r="X60" i="36" s="1"/>
  <c r="W59" i="36"/>
  <c r="W60" i="36" s="1"/>
  <c r="V59" i="36"/>
  <c r="U59" i="36"/>
  <c r="U60" i="36" s="1"/>
  <c r="T59" i="36"/>
  <c r="T60" i="36" s="1"/>
  <c r="S59" i="36"/>
  <c r="S60" i="36" s="1"/>
  <c r="R59" i="36"/>
  <c r="R60" i="36" s="1"/>
  <c r="Q59" i="36"/>
  <c r="Q60" i="36" s="1"/>
  <c r="P59" i="36"/>
  <c r="P60" i="36" s="1"/>
  <c r="J59" i="36"/>
  <c r="G59" i="36"/>
  <c r="F59" i="36"/>
  <c r="AE58" i="36"/>
  <c r="I58" i="36"/>
  <c r="F58" i="36"/>
  <c r="AE57" i="36"/>
  <c r="I57" i="36"/>
  <c r="F57" i="36"/>
  <c r="AE56" i="36"/>
  <c r="I56" i="36"/>
  <c r="F56" i="36"/>
  <c r="AE55" i="36"/>
  <c r="I55" i="36"/>
  <c r="F55" i="36"/>
  <c r="AE54" i="36"/>
  <c r="I54" i="36"/>
  <c r="F54" i="36"/>
  <c r="AE53" i="36"/>
  <c r="I53" i="36"/>
  <c r="F53" i="36"/>
  <c r="AE52" i="36"/>
  <c r="I52" i="36"/>
  <c r="F52" i="36"/>
  <c r="AE51" i="36"/>
  <c r="I51" i="36"/>
  <c r="F51" i="36"/>
  <c r="AE50" i="36"/>
  <c r="I50" i="36"/>
  <c r="F50" i="36"/>
  <c r="AE49" i="36"/>
  <c r="I49" i="36"/>
  <c r="F49" i="36"/>
  <c r="AE48" i="36"/>
  <c r="I48" i="36"/>
  <c r="F48" i="36"/>
  <c r="AE47" i="36"/>
  <c r="I47" i="36"/>
  <c r="I59" i="36" s="1"/>
  <c r="F47" i="36"/>
  <c r="D47" i="36"/>
  <c r="D48" i="36" s="1"/>
  <c r="C47" i="36"/>
  <c r="C48" i="36" s="1"/>
  <c r="B47" i="36"/>
  <c r="O43" i="36"/>
  <c r="B43" i="36"/>
  <c r="C36" i="36"/>
  <c r="C37" i="36" s="1"/>
  <c r="C38" i="36" s="1"/>
  <c r="C39" i="36" s="1"/>
  <c r="C40" i="36" s="1"/>
  <c r="C41" i="36" s="1"/>
  <c r="C35" i="36"/>
  <c r="B32" i="36"/>
  <c r="AF21" i="36"/>
  <c r="M19" i="36"/>
  <c r="O16" i="36"/>
  <c r="B16" i="36"/>
  <c r="AE13" i="36"/>
  <c r="AE12" i="36"/>
  <c r="AE11" i="36"/>
  <c r="AE10" i="36"/>
  <c r="AE9" i="36"/>
  <c r="J9" i="36"/>
  <c r="AE8" i="36"/>
  <c r="AE7" i="36"/>
  <c r="AE6" i="36"/>
  <c r="AE5" i="36"/>
  <c r="O3" i="36"/>
  <c r="B3" i="36"/>
  <c r="AD149" i="35"/>
  <c r="AD150" i="35" s="1"/>
  <c r="AC149" i="35"/>
  <c r="AC150" i="35" s="1"/>
  <c r="AB149" i="35"/>
  <c r="AB150" i="35" s="1"/>
  <c r="AA149" i="35"/>
  <c r="AA150" i="35" s="1"/>
  <c r="Z149" i="35"/>
  <c r="Z150" i="35" s="1"/>
  <c r="Y149" i="35"/>
  <c r="Y150" i="35" s="1"/>
  <c r="X149" i="35"/>
  <c r="X150" i="35" s="1"/>
  <c r="W149" i="35"/>
  <c r="W150" i="35" s="1"/>
  <c r="V149" i="35"/>
  <c r="V150" i="35" s="1"/>
  <c r="U149" i="35"/>
  <c r="U150" i="35" s="1"/>
  <c r="T149" i="35"/>
  <c r="T150" i="35" s="1"/>
  <c r="S149" i="35"/>
  <c r="S150" i="35" s="1"/>
  <c r="R149" i="35"/>
  <c r="R150" i="35" s="1"/>
  <c r="Q149" i="35"/>
  <c r="Q150" i="35" s="1"/>
  <c r="P149" i="35"/>
  <c r="P150" i="35" s="1"/>
  <c r="J149" i="35"/>
  <c r="G149" i="35"/>
  <c r="AE148" i="35"/>
  <c r="I148" i="35"/>
  <c r="F148" i="35"/>
  <c r="AE147" i="35"/>
  <c r="I147" i="35"/>
  <c r="F147" i="35"/>
  <c r="AE146" i="35"/>
  <c r="I146" i="35"/>
  <c r="F146" i="35"/>
  <c r="AE145" i="35"/>
  <c r="I145" i="35"/>
  <c r="F145" i="35"/>
  <c r="AE144" i="35"/>
  <c r="I144" i="35"/>
  <c r="F144" i="35"/>
  <c r="AE143" i="35"/>
  <c r="I143" i="35"/>
  <c r="F143" i="35"/>
  <c r="AE142" i="35"/>
  <c r="I142" i="35"/>
  <c r="F142" i="35"/>
  <c r="AE141" i="35"/>
  <c r="I141" i="35"/>
  <c r="F141" i="35"/>
  <c r="AE140" i="35"/>
  <c r="I140" i="35"/>
  <c r="F140" i="35"/>
  <c r="AE139" i="35"/>
  <c r="I139" i="35"/>
  <c r="F139" i="35"/>
  <c r="AE138" i="35"/>
  <c r="I138" i="35"/>
  <c r="I149" i="35" s="1"/>
  <c r="F138" i="35"/>
  <c r="F149" i="35" s="1"/>
  <c r="AE137" i="35"/>
  <c r="I137" i="35"/>
  <c r="F137" i="35"/>
  <c r="AC135" i="35"/>
  <c r="Y135" i="35"/>
  <c r="AD134" i="35"/>
  <c r="AD135" i="35" s="1"/>
  <c r="AC134" i="35"/>
  <c r="AB134" i="35"/>
  <c r="AB135" i="35" s="1"/>
  <c r="AA134" i="35"/>
  <c r="AA135" i="35" s="1"/>
  <c r="Z134" i="35"/>
  <c r="Z135" i="35" s="1"/>
  <c r="Y134" i="35"/>
  <c r="X134" i="35"/>
  <c r="X135" i="35" s="1"/>
  <c r="W134" i="35"/>
  <c r="W135" i="35" s="1"/>
  <c r="V134" i="35"/>
  <c r="V135" i="35" s="1"/>
  <c r="U134" i="35"/>
  <c r="U135" i="35" s="1"/>
  <c r="T134" i="35"/>
  <c r="T135" i="35" s="1"/>
  <c r="S134" i="35"/>
  <c r="S135" i="35" s="1"/>
  <c r="R134" i="35"/>
  <c r="R135" i="35" s="1"/>
  <c r="Q134" i="35"/>
  <c r="Q135" i="35" s="1"/>
  <c r="P134" i="35"/>
  <c r="P135" i="35" s="1"/>
  <c r="J134" i="35"/>
  <c r="G134" i="35"/>
  <c r="AE133" i="35"/>
  <c r="I133" i="35"/>
  <c r="F133" i="35"/>
  <c r="AE132" i="35"/>
  <c r="I132" i="35"/>
  <c r="F132" i="35"/>
  <c r="AE131" i="35"/>
  <c r="I131" i="35"/>
  <c r="F131" i="35"/>
  <c r="AE130" i="35"/>
  <c r="I130" i="35"/>
  <c r="F130" i="35"/>
  <c r="AE129" i="35"/>
  <c r="I129" i="35"/>
  <c r="F129" i="35"/>
  <c r="AE128" i="35"/>
  <c r="I128" i="35"/>
  <c r="F128" i="35"/>
  <c r="AE127" i="35"/>
  <c r="I127" i="35"/>
  <c r="F127" i="35"/>
  <c r="AE126" i="35"/>
  <c r="I126" i="35"/>
  <c r="F126" i="35"/>
  <c r="AE125" i="35"/>
  <c r="I125" i="35"/>
  <c r="F125" i="35"/>
  <c r="AE124" i="35"/>
  <c r="I124" i="35"/>
  <c r="F124" i="35"/>
  <c r="AE123" i="35"/>
  <c r="I123" i="35"/>
  <c r="I134" i="35" s="1"/>
  <c r="F123" i="35"/>
  <c r="AE122" i="35"/>
  <c r="I122" i="35"/>
  <c r="F122" i="35"/>
  <c r="F134" i="35" s="1"/>
  <c r="AB120" i="35"/>
  <c r="U120" i="35"/>
  <c r="AD119" i="35"/>
  <c r="AD120" i="35" s="1"/>
  <c r="AC119" i="35"/>
  <c r="AC120" i="35" s="1"/>
  <c r="AB119" i="35"/>
  <c r="AA119" i="35"/>
  <c r="AA120" i="35" s="1"/>
  <c r="Z119" i="35"/>
  <c r="Z120" i="35" s="1"/>
  <c r="Y119" i="35"/>
  <c r="Y120" i="35" s="1"/>
  <c r="X119" i="35"/>
  <c r="X120" i="35" s="1"/>
  <c r="W119" i="35"/>
  <c r="W120" i="35" s="1"/>
  <c r="V119" i="35"/>
  <c r="V120" i="35" s="1"/>
  <c r="U119" i="35"/>
  <c r="T119" i="35"/>
  <c r="T120" i="35" s="1"/>
  <c r="S119" i="35"/>
  <c r="S120" i="35" s="1"/>
  <c r="R119" i="35"/>
  <c r="R120" i="35" s="1"/>
  <c r="Q119" i="35"/>
  <c r="Q120" i="35" s="1"/>
  <c r="P119" i="35"/>
  <c r="P120" i="35" s="1"/>
  <c r="J119" i="35"/>
  <c r="I119" i="35"/>
  <c r="G119" i="35"/>
  <c r="AE118" i="35"/>
  <c r="I118" i="35"/>
  <c r="F118" i="35"/>
  <c r="AE117" i="35"/>
  <c r="I117" i="35"/>
  <c r="F117" i="35"/>
  <c r="AE116" i="35"/>
  <c r="I116" i="35"/>
  <c r="F116" i="35"/>
  <c r="AE115" i="35"/>
  <c r="I115" i="35"/>
  <c r="F115" i="35"/>
  <c r="AE114" i="35"/>
  <c r="I114" i="35"/>
  <c r="F114" i="35"/>
  <c r="AE113" i="35"/>
  <c r="I113" i="35"/>
  <c r="F113" i="35"/>
  <c r="AE112" i="35"/>
  <c r="I112" i="35"/>
  <c r="F112" i="35"/>
  <c r="AE111" i="35"/>
  <c r="I111" i="35"/>
  <c r="F111" i="35"/>
  <c r="AE110" i="35"/>
  <c r="I110" i="35"/>
  <c r="F110" i="35"/>
  <c r="AE109" i="35"/>
  <c r="I109" i="35"/>
  <c r="F109" i="35"/>
  <c r="AE108" i="35"/>
  <c r="I108" i="35"/>
  <c r="F108" i="35"/>
  <c r="AE107" i="35"/>
  <c r="I107" i="35"/>
  <c r="F107" i="35"/>
  <c r="F119" i="35" s="1"/>
  <c r="AD104" i="35"/>
  <c r="AD105" i="35" s="1"/>
  <c r="AC104" i="35"/>
  <c r="AC105" i="35" s="1"/>
  <c r="AB104" i="35"/>
  <c r="AB105" i="35" s="1"/>
  <c r="AA104" i="35"/>
  <c r="AA105" i="35" s="1"/>
  <c r="Z104" i="35"/>
  <c r="Z105" i="35" s="1"/>
  <c r="Y104" i="35"/>
  <c r="Y105" i="35" s="1"/>
  <c r="X104" i="35"/>
  <c r="X105" i="35" s="1"/>
  <c r="W104" i="35"/>
  <c r="W105" i="35" s="1"/>
  <c r="V104" i="35"/>
  <c r="V105" i="35" s="1"/>
  <c r="U104" i="35"/>
  <c r="U105" i="35" s="1"/>
  <c r="T104" i="35"/>
  <c r="T105" i="35" s="1"/>
  <c r="S104" i="35"/>
  <c r="S105" i="35" s="1"/>
  <c r="R104" i="35"/>
  <c r="R105" i="35" s="1"/>
  <c r="Q104" i="35"/>
  <c r="Q105" i="35" s="1"/>
  <c r="P104" i="35"/>
  <c r="P105" i="35" s="1"/>
  <c r="J104" i="35"/>
  <c r="I104" i="35"/>
  <c r="G104" i="35"/>
  <c r="AE103" i="35"/>
  <c r="I103" i="35"/>
  <c r="F103" i="35"/>
  <c r="AE102" i="35"/>
  <c r="I102" i="35"/>
  <c r="F102" i="35"/>
  <c r="AE101" i="35"/>
  <c r="I101" i="35"/>
  <c r="F101" i="35"/>
  <c r="AE100" i="35"/>
  <c r="I100" i="35"/>
  <c r="F100" i="35"/>
  <c r="AE99" i="35"/>
  <c r="I99" i="35"/>
  <c r="F99" i="35"/>
  <c r="AE98" i="35"/>
  <c r="I98" i="35"/>
  <c r="F98" i="35"/>
  <c r="AE97" i="35"/>
  <c r="I97" i="35"/>
  <c r="F97" i="35"/>
  <c r="AE96" i="35"/>
  <c r="I96" i="35"/>
  <c r="F96" i="35"/>
  <c r="AE95" i="35"/>
  <c r="I95" i="35"/>
  <c r="F95" i="35"/>
  <c r="AE94" i="35"/>
  <c r="I94" i="35"/>
  <c r="F94" i="35"/>
  <c r="AE93" i="35"/>
  <c r="I93" i="35"/>
  <c r="F93" i="35"/>
  <c r="AE92" i="35"/>
  <c r="I92" i="35"/>
  <c r="F92" i="35"/>
  <c r="F104" i="35" s="1"/>
  <c r="Q90" i="35"/>
  <c r="P90" i="35"/>
  <c r="AD89" i="35"/>
  <c r="AD90" i="35" s="1"/>
  <c r="AC89" i="35"/>
  <c r="AC90" i="35" s="1"/>
  <c r="AB89" i="35"/>
  <c r="AB90" i="35" s="1"/>
  <c r="AA89" i="35"/>
  <c r="AA90" i="35" s="1"/>
  <c r="Z89" i="35"/>
  <c r="Z90" i="35" s="1"/>
  <c r="Y89" i="35"/>
  <c r="Y90" i="35" s="1"/>
  <c r="X89" i="35"/>
  <c r="X90" i="35" s="1"/>
  <c r="W89" i="35"/>
  <c r="W90" i="35" s="1"/>
  <c r="V89" i="35"/>
  <c r="V90" i="35" s="1"/>
  <c r="U89" i="35"/>
  <c r="U90" i="35" s="1"/>
  <c r="T89" i="35"/>
  <c r="T90" i="35" s="1"/>
  <c r="S89" i="35"/>
  <c r="S90" i="35" s="1"/>
  <c r="R89" i="35"/>
  <c r="R90" i="35" s="1"/>
  <c r="Q89" i="35"/>
  <c r="P89" i="35"/>
  <c r="J89" i="35"/>
  <c r="G89" i="35"/>
  <c r="AE88" i="35"/>
  <c r="I88" i="35"/>
  <c r="F88" i="35"/>
  <c r="AE87" i="35"/>
  <c r="I87" i="35"/>
  <c r="F87" i="35"/>
  <c r="AE86" i="35"/>
  <c r="I86" i="35"/>
  <c r="F86" i="35"/>
  <c r="AE85" i="35"/>
  <c r="I85" i="35"/>
  <c r="F85" i="35"/>
  <c r="AE84" i="35"/>
  <c r="I84" i="35"/>
  <c r="F84" i="35"/>
  <c r="AE83" i="35"/>
  <c r="I83" i="35"/>
  <c r="F83" i="35"/>
  <c r="AE82" i="35"/>
  <c r="I82" i="35"/>
  <c r="F82" i="35"/>
  <c r="AE81" i="35"/>
  <c r="I81" i="35"/>
  <c r="F81" i="35"/>
  <c r="AE80" i="35"/>
  <c r="I80" i="35"/>
  <c r="F80" i="35"/>
  <c r="AE79" i="35"/>
  <c r="I79" i="35"/>
  <c r="F79" i="35"/>
  <c r="AE78" i="35"/>
  <c r="I78" i="35"/>
  <c r="I89" i="35" s="1"/>
  <c r="F78" i="35"/>
  <c r="F89" i="35" s="1"/>
  <c r="AE77" i="35"/>
  <c r="I77" i="35"/>
  <c r="F77" i="35"/>
  <c r="Q75" i="35"/>
  <c r="P75" i="35"/>
  <c r="AD74" i="35"/>
  <c r="AD75" i="35" s="1"/>
  <c r="AC74" i="35"/>
  <c r="AC75" i="35" s="1"/>
  <c r="AB74" i="35"/>
  <c r="AB75" i="35" s="1"/>
  <c r="AA74" i="35"/>
  <c r="AA75" i="35" s="1"/>
  <c r="Z74" i="35"/>
  <c r="Z75" i="35" s="1"/>
  <c r="Y74" i="35"/>
  <c r="Y75" i="35" s="1"/>
  <c r="X74" i="35"/>
  <c r="X75" i="35" s="1"/>
  <c r="W74" i="35"/>
  <c r="W75" i="35" s="1"/>
  <c r="V74" i="35"/>
  <c r="V75" i="35" s="1"/>
  <c r="U74" i="35"/>
  <c r="U75" i="35" s="1"/>
  <c r="T74" i="35"/>
  <c r="T75" i="35" s="1"/>
  <c r="S74" i="35"/>
  <c r="S75" i="35" s="1"/>
  <c r="R74" i="35"/>
  <c r="R75" i="35" s="1"/>
  <c r="Q74" i="35"/>
  <c r="P74" i="35"/>
  <c r="J74" i="35"/>
  <c r="G74" i="35"/>
  <c r="AE73" i="35"/>
  <c r="I73" i="35"/>
  <c r="F73" i="35"/>
  <c r="AE72" i="35"/>
  <c r="I72" i="35"/>
  <c r="F72" i="35"/>
  <c r="AE71" i="35"/>
  <c r="I71" i="35"/>
  <c r="F71" i="35"/>
  <c r="AE70" i="35"/>
  <c r="I70" i="35"/>
  <c r="F70" i="35"/>
  <c r="AE69" i="35"/>
  <c r="I69" i="35"/>
  <c r="F69" i="35"/>
  <c r="AE68" i="35"/>
  <c r="I68" i="35"/>
  <c r="F68" i="35"/>
  <c r="AE67" i="35"/>
  <c r="I67" i="35"/>
  <c r="F67" i="35"/>
  <c r="AE66" i="35"/>
  <c r="I66" i="35"/>
  <c r="F66" i="35"/>
  <c r="AE65" i="35"/>
  <c r="I65" i="35"/>
  <c r="F65" i="35"/>
  <c r="AE64" i="35"/>
  <c r="I64" i="35"/>
  <c r="F64" i="35"/>
  <c r="AE63" i="35"/>
  <c r="I63" i="35"/>
  <c r="F63" i="35"/>
  <c r="F74" i="35" s="1"/>
  <c r="AE62" i="35"/>
  <c r="I62" i="35"/>
  <c r="I74" i="35" s="1"/>
  <c r="F62" i="35"/>
  <c r="AD59" i="35"/>
  <c r="AD60" i="35" s="1"/>
  <c r="AC59" i="35"/>
  <c r="AC60" i="35" s="1"/>
  <c r="AB59" i="35"/>
  <c r="AB60" i="35" s="1"/>
  <c r="AA59" i="35"/>
  <c r="AA60" i="35" s="1"/>
  <c r="Z59" i="35"/>
  <c r="Z60" i="35" s="1"/>
  <c r="Y59" i="35"/>
  <c r="Y60" i="35" s="1"/>
  <c r="X59" i="35"/>
  <c r="X60" i="35" s="1"/>
  <c r="W59" i="35"/>
  <c r="W60" i="35" s="1"/>
  <c r="V59" i="35"/>
  <c r="V60" i="35" s="1"/>
  <c r="U59" i="35"/>
  <c r="U60" i="35" s="1"/>
  <c r="T59" i="35"/>
  <c r="T60" i="35" s="1"/>
  <c r="S59" i="35"/>
  <c r="S60" i="35" s="1"/>
  <c r="R59" i="35"/>
  <c r="R60" i="35" s="1"/>
  <c r="Q59" i="35"/>
  <c r="Q60" i="35" s="1"/>
  <c r="P59" i="35"/>
  <c r="P60" i="35" s="1"/>
  <c r="J59" i="35"/>
  <c r="G59" i="35"/>
  <c r="F59" i="35"/>
  <c r="AE58" i="35"/>
  <c r="I58" i="35"/>
  <c r="F58" i="35"/>
  <c r="AE57" i="35"/>
  <c r="I57" i="35"/>
  <c r="F57" i="35"/>
  <c r="AE56" i="35"/>
  <c r="I56" i="35"/>
  <c r="F56" i="35"/>
  <c r="AE55" i="35"/>
  <c r="I55" i="35"/>
  <c r="F55" i="35"/>
  <c r="AE54" i="35"/>
  <c r="I54" i="35"/>
  <c r="F54" i="35"/>
  <c r="AE53" i="35"/>
  <c r="I53" i="35"/>
  <c r="F53" i="35"/>
  <c r="AE52" i="35"/>
  <c r="I52" i="35"/>
  <c r="F52" i="35"/>
  <c r="AE51" i="35"/>
  <c r="I51" i="35"/>
  <c r="F51" i="35"/>
  <c r="AE50" i="35"/>
  <c r="I50" i="35"/>
  <c r="F50" i="35"/>
  <c r="AE49" i="35"/>
  <c r="I49" i="35"/>
  <c r="F49" i="35"/>
  <c r="AE48" i="35"/>
  <c r="I48" i="35"/>
  <c r="F48" i="35"/>
  <c r="AE47" i="35"/>
  <c r="I47" i="35"/>
  <c r="I59" i="35" s="1"/>
  <c r="F47" i="35"/>
  <c r="D47" i="35"/>
  <c r="D48" i="35" s="1"/>
  <c r="O43" i="35"/>
  <c r="B43" i="35"/>
  <c r="C35" i="35"/>
  <c r="C36" i="35" s="1"/>
  <c r="C37" i="35" s="1"/>
  <c r="C38" i="35" s="1"/>
  <c r="C39" i="35" s="1"/>
  <c r="C40" i="35" s="1"/>
  <c r="C41" i="35" s="1"/>
  <c r="B32" i="35"/>
  <c r="AF21" i="35"/>
  <c r="M19" i="35"/>
  <c r="O16" i="35"/>
  <c r="B16" i="35"/>
  <c r="AE13" i="35"/>
  <c r="AE12" i="35"/>
  <c r="AE11" i="35"/>
  <c r="AE10" i="35"/>
  <c r="AE9" i="35"/>
  <c r="J9" i="35"/>
  <c r="AE8" i="35"/>
  <c r="AE7" i="35"/>
  <c r="AE6" i="35"/>
  <c r="AE5" i="35"/>
  <c r="O3" i="35"/>
  <c r="B3" i="35"/>
  <c r="R150" i="34"/>
  <c r="AD149" i="34"/>
  <c r="AD150" i="34" s="1"/>
  <c r="AC149" i="34"/>
  <c r="AC150" i="34" s="1"/>
  <c r="AB149" i="34"/>
  <c r="AB150" i="34" s="1"/>
  <c r="AA149" i="34"/>
  <c r="AA150" i="34" s="1"/>
  <c r="Z149" i="34"/>
  <c r="Z150" i="34" s="1"/>
  <c r="Y149" i="34"/>
  <c r="Y150" i="34" s="1"/>
  <c r="X149" i="34"/>
  <c r="X150" i="34" s="1"/>
  <c r="W149" i="34"/>
  <c r="W150" i="34" s="1"/>
  <c r="V149" i="34"/>
  <c r="V150" i="34" s="1"/>
  <c r="U149" i="34"/>
  <c r="U150" i="34" s="1"/>
  <c r="T149" i="34"/>
  <c r="T150" i="34" s="1"/>
  <c r="S149" i="34"/>
  <c r="S150" i="34" s="1"/>
  <c r="R149" i="34"/>
  <c r="Q149" i="34"/>
  <c r="Q150" i="34" s="1"/>
  <c r="P149" i="34"/>
  <c r="P150" i="34" s="1"/>
  <c r="J149" i="34"/>
  <c r="G149" i="34"/>
  <c r="AE148" i="34"/>
  <c r="I148" i="34"/>
  <c r="F148" i="34"/>
  <c r="AE147" i="34"/>
  <c r="I147" i="34"/>
  <c r="F147" i="34"/>
  <c r="AE146" i="34"/>
  <c r="I146" i="34"/>
  <c r="F146" i="34"/>
  <c r="AE145" i="34"/>
  <c r="I145" i="34"/>
  <c r="F145" i="34"/>
  <c r="AE144" i="34"/>
  <c r="I144" i="34"/>
  <c r="F144" i="34"/>
  <c r="AE143" i="34"/>
  <c r="I143" i="34"/>
  <c r="F143" i="34"/>
  <c r="AE142" i="34"/>
  <c r="I142" i="34"/>
  <c r="F142" i="34"/>
  <c r="AE141" i="34"/>
  <c r="I141" i="34"/>
  <c r="F141" i="34"/>
  <c r="AE140" i="34"/>
  <c r="I140" i="34"/>
  <c r="F140" i="34"/>
  <c r="AE139" i="34"/>
  <c r="I139" i="34"/>
  <c r="F139" i="34"/>
  <c r="AE138" i="34"/>
  <c r="I138" i="34"/>
  <c r="F138" i="34"/>
  <c r="AE137" i="34"/>
  <c r="I137" i="34"/>
  <c r="I149" i="34" s="1"/>
  <c r="F137" i="34"/>
  <c r="F149" i="34" s="1"/>
  <c r="AC135" i="34"/>
  <c r="AB135" i="34"/>
  <c r="AD134" i="34"/>
  <c r="AD135" i="34" s="1"/>
  <c r="AC134" i="34"/>
  <c r="AB134" i="34"/>
  <c r="AA134" i="34"/>
  <c r="AA135" i="34" s="1"/>
  <c r="Z134" i="34"/>
  <c r="Z135" i="34" s="1"/>
  <c r="Y134" i="34"/>
  <c r="Y135" i="34" s="1"/>
  <c r="X134" i="34"/>
  <c r="X135" i="34" s="1"/>
  <c r="W134" i="34"/>
  <c r="W135" i="34" s="1"/>
  <c r="V134" i="34"/>
  <c r="V135" i="34" s="1"/>
  <c r="U134" i="34"/>
  <c r="U135" i="34" s="1"/>
  <c r="T134" i="34"/>
  <c r="T135" i="34" s="1"/>
  <c r="S134" i="34"/>
  <c r="S135" i="34" s="1"/>
  <c r="R134" i="34"/>
  <c r="R135" i="34" s="1"/>
  <c r="Q134" i="34"/>
  <c r="Q135" i="34" s="1"/>
  <c r="P134" i="34"/>
  <c r="P135" i="34" s="1"/>
  <c r="J134" i="34"/>
  <c r="G134" i="34"/>
  <c r="AE133" i="34"/>
  <c r="I133" i="34"/>
  <c r="F133" i="34"/>
  <c r="AE132" i="34"/>
  <c r="I132" i="34"/>
  <c r="F132" i="34"/>
  <c r="AE131" i="34"/>
  <c r="I131" i="34"/>
  <c r="F131" i="34"/>
  <c r="AE130" i="34"/>
  <c r="I130" i="34"/>
  <c r="F130" i="34"/>
  <c r="AE129" i="34"/>
  <c r="I129" i="34"/>
  <c r="F129" i="34"/>
  <c r="AE128" i="34"/>
  <c r="I128" i="34"/>
  <c r="F128" i="34"/>
  <c r="AE127" i="34"/>
  <c r="I127" i="34"/>
  <c r="F127" i="34"/>
  <c r="AE126" i="34"/>
  <c r="I126" i="34"/>
  <c r="F126" i="34"/>
  <c r="AE125" i="34"/>
  <c r="I125" i="34"/>
  <c r="F125" i="34"/>
  <c r="AE124" i="34"/>
  <c r="I124" i="34"/>
  <c r="F124" i="34"/>
  <c r="AE123" i="34"/>
  <c r="I123" i="34"/>
  <c r="I134" i="34" s="1"/>
  <c r="F123" i="34"/>
  <c r="AE122" i="34"/>
  <c r="I122" i="34"/>
  <c r="F122" i="34"/>
  <c r="F134" i="34" s="1"/>
  <c r="Y120" i="34"/>
  <c r="AD119" i="34"/>
  <c r="AD120" i="34" s="1"/>
  <c r="AC119" i="34"/>
  <c r="AC120" i="34" s="1"/>
  <c r="AB119" i="34"/>
  <c r="AB120" i="34" s="1"/>
  <c r="AA119" i="34"/>
  <c r="AA120" i="34" s="1"/>
  <c r="Z119" i="34"/>
  <c r="Z120" i="34" s="1"/>
  <c r="Y119" i="34"/>
  <c r="X119" i="34"/>
  <c r="X120" i="34" s="1"/>
  <c r="W119" i="34"/>
  <c r="W120" i="34" s="1"/>
  <c r="V119" i="34"/>
  <c r="V120" i="34" s="1"/>
  <c r="U119" i="34"/>
  <c r="U120" i="34" s="1"/>
  <c r="T119" i="34"/>
  <c r="T120" i="34" s="1"/>
  <c r="S119" i="34"/>
  <c r="S120" i="34" s="1"/>
  <c r="R119" i="34"/>
  <c r="R120" i="34" s="1"/>
  <c r="Q119" i="34"/>
  <c r="Q120" i="34" s="1"/>
  <c r="P119" i="34"/>
  <c r="P120" i="34" s="1"/>
  <c r="J119" i="34"/>
  <c r="I119" i="34"/>
  <c r="G119" i="34"/>
  <c r="AE118" i="34"/>
  <c r="I118" i="34"/>
  <c r="F118" i="34"/>
  <c r="AE117" i="34"/>
  <c r="I117" i="34"/>
  <c r="F117" i="34"/>
  <c r="AE116" i="34"/>
  <c r="I116" i="34"/>
  <c r="F116" i="34"/>
  <c r="AE115" i="34"/>
  <c r="I115" i="34"/>
  <c r="F115" i="34"/>
  <c r="AE114" i="34"/>
  <c r="I114" i="34"/>
  <c r="F114" i="34"/>
  <c r="AE113" i="34"/>
  <c r="I113" i="34"/>
  <c r="F113" i="34"/>
  <c r="AE112" i="34"/>
  <c r="I112" i="34"/>
  <c r="F112" i="34"/>
  <c r="AE111" i="34"/>
  <c r="I111" i="34"/>
  <c r="F111" i="34"/>
  <c r="AE110" i="34"/>
  <c r="I110" i="34"/>
  <c r="F110" i="34"/>
  <c r="AE109" i="34"/>
  <c r="I109" i="34"/>
  <c r="F109" i="34"/>
  <c r="AE108" i="34"/>
  <c r="I108" i="34"/>
  <c r="F108" i="34"/>
  <c r="AE107" i="34"/>
  <c r="AE119" i="34" s="1"/>
  <c r="AE120" i="34" s="1"/>
  <c r="I107" i="34"/>
  <c r="F107" i="34"/>
  <c r="F119" i="34" s="1"/>
  <c r="U105" i="34"/>
  <c r="T105" i="34"/>
  <c r="AD104" i="34"/>
  <c r="AD105" i="34" s="1"/>
  <c r="AC104" i="34"/>
  <c r="AC105" i="34" s="1"/>
  <c r="AB104" i="34"/>
  <c r="AB105" i="34" s="1"/>
  <c r="AA104" i="34"/>
  <c r="AA105" i="34" s="1"/>
  <c r="Z104" i="34"/>
  <c r="Z105" i="34" s="1"/>
  <c r="Y104" i="34"/>
  <c r="Y105" i="34" s="1"/>
  <c r="X104" i="34"/>
  <c r="X105" i="34" s="1"/>
  <c r="W104" i="34"/>
  <c r="W105" i="34" s="1"/>
  <c r="V104" i="34"/>
  <c r="V105" i="34" s="1"/>
  <c r="U104" i="34"/>
  <c r="T104" i="34"/>
  <c r="S104" i="34"/>
  <c r="S105" i="34" s="1"/>
  <c r="R104" i="34"/>
  <c r="R105" i="34" s="1"/>
  <c r="Q104" i="34"/>
  <c r="Q105" i="34" s="1"/>
  <c r="P104" i="34"/>
  <c r="P105" i="34" s="1"/>
  <c r="J104" i="34"/>
  <c r="G104" i="34"/>
  <c r="F104" i="34"/>
  <c r="AE103" i="34"/>
  <c r="I103" i="34"/>
  <c r="F103" i="34"/>
  <c r="AE102" i="34"/>
  <c r="I102" i="34"/>
  <c r="F102" i="34"/>
  <c r="AE101" i="34"/>
  <c r="I101" i="34"/>
  <c r="F101" i="34"/>
  <c r="AE100" i="34"/>
  <c r="I100" i="34"/>
  <c r="F100" i="34"/>
  <c r="AE99" i="34"/>
  <c r="I99" i="34"/>
  <c r="F99" i="34"/>
  <c r="AE98" i="34"/>
  <c r="I98" i="34"/>
  <c r="F98" i="34"/>
  <c r="AE97" i="34"/>
  <c r="I97" i="34"/>
  <c r="F97" i="34"/>
  <c r="AE96" i="34"/>
  <c r="I96" i="34"/>
  <c r="F96" i="34"/>
  <c r="AE95" i="34"/>
  <c r="I95" i="34"/>
  <c r="F95" i="34"/>
  <c r="AE94" i="34"/>
  <c r="I94" i="34"/>
  <c r="F94" i="34"/>
  <c r="AE93" i="34"/>
  <c r="I93" i="34"/>
  <c r="F93" i="34"/>
  <c r="AE92" i="34"/>
  <c r="I92" i="34"/>
  <c r="I104" i="34" s="1"/>
  <c r="F92" i="34"/>
  <c r="AD90" i="34"/>
  <c r="T90" i="34"/>
  <c r="P90" i="34"/>
  <c r="AD89" i="34"/>
  <c r="AC89" i="34"/>
  <c r="AC90" i="34" s="1"/>
  <c r="AB89" i="34"/>
  <c r="AB90" i="34" s="1"/>
  <c r="AA89" i="34"/>
  <c r="AA90" i="34" s="1"/>
  <c r="Z89" i="34"/>
  <c r="Z90" i="34" s="1"/>
  <c r="Y89" i="34"/>
  <c r="Y90" i="34" s="1"/>
  <c r="X89" i="34"/>
  <c r="X90" i="34" s="1"/>
  <c r="W89" i="34"/>
  <c r="W90" i="34" s="1"/>
  <c r="V89" i="34"/>
  <c r="V90" i="34" s="1"/>
  <c r="U89" i="34"/>
  <c r="U90" i="34" s="1"/>
  <c r="T89" i="34"/>
  <c r="S89" i="34"/>
  <c r="S90" i="34" s="1"/>
  <c r="R89" i="34"/>
  <c r="R90" i="34" s="1"/>
  <c r="Q89" i="34"/>
  <c r="Q90" i="34" s="1"/>
  <c r="P89" i="34"/>
  <c r="J89" i="34"/>
  <c r="G89" i="34"/>
  <c r="AE88" i="34"/>
  <c r="I88" i="34"/>
  <c r="F88" i="34"/>
  <c r="AE87" i="34"/>
  <c r="I87" i="34"/>
  <c r="F87" i="34"/>
  <c r="AE86" i="34"/>
  <c r="I86" i="34"/>
  <c r="F86" i="34"/>
  <c r="AE85" i="34"/>
  <c r="I85" i="34"/>
  <c r="F85" i="34"/>
  <c r="AE84" i="34"/>
  <c r="I84" i="34"/>
  <c r="F84" i="34"/>
  <c r="AE83" i="34"/>
  <c r="I83" i="34"/>
  <c r="F83" i="34"/>
  <c r="AE82" i="34"/>
  <c r="I82" i="34"/>
  <c r="F82" i="34"/>
  <c r="AE81" i="34"/>
  <c r="I81" i="34"/>
  <c r="F81" i="34"/>
  <c r="AE80" i="34"/>
  <c r="I80" i="34"/>
  <c r="F80" i="34"/>
  <c r="AE79" i="34"/>
  <c r="I79" i="34"/>
  <c r="F79" i="34"/>
  <c r="AE78" i="34"/>
  <c r="I78" i="34"/>
  <c r="I89" i="34" s="1"/>
  <c r="F78" i="34"/>
  <c r="F89" i="34" s="1"/>
  <c r="AE77" i="34"/>
  <c r="I77" i="34"/>
  <c r="F77" i="34"/>
  <c r="P75" i="34"/>
  <c r="AD74" i="34"/>
  <c r="AD75" i="34" s="1"/>
  <c r="AC74" i="34"/>
  <c r="AC75" i="34" s="1"/>
  <c r="AB74" i="34"/>
  <c r="AB75" i="34" s="1"/>
  <c r="AA74" i="34"/>
  <c r="AA75" i="34" s="1"/>
  <c r="Z74" i="34"/>
  <c r="Z75" i="34" s="1"/>
  <c r="Y74" i="34"/>
  <c r="Y75" i="34" s="1"/>
  <c r="X74" i="34"/>
  <c r="X75" i="34" s="1"/>
  <c r="W74" i="34"/>
  <c r="W75" i="34" s="1"/>
  <c r="V74" i="34"/>
  <c r="V75" i="34" s="1"/>
  <c r="U74" i="34"/>
  <c r="U75" i="34" s="1"/>
  <c r="T74" i="34"/>
  <c r="T75" i="34" s="1"/>
  <c r="S74" i="34"/>
  <c r="S75" i="34" s="1"/>
  <c r="R74" i="34"/>
  <c r="R75" i="34" s="1"/>
  <c r="Q74" i="34"/>
  <c r="Q75" i="34" s="1"/>
  <c r="P74" i="34"/>
  <c r="J74" i="34"/>
  <c r="G74" i="34"/>
  <c r="AE73" i="34"/>
  <c r="I73" i="34"/>
  <c r="F73" i="34"/>
  <c r="AE72" i="34"/>
  <c r="I72" i="34"/>
  <c r="F72" i="34"/>
  <c r="AE71" i="34"/>
  <c r="I71" i="34"/>
  <c r="F71" i="34"/>
  <c r="AE70" i="34"/>
  <c r="I70" i="34"/>
  <c r="F70" i="34"/>
  <c r="AE69" i="34"/>
  <c r="I69" i="34"/>
  <c r="F69" i="34"/>
  <c r="AE68" i="34"/>
  <c r="I68" i="34"/>
  <c r="F68" i="34"/>
  <c r="AE67" i="34"/>
  <c r="I67" i="34"/>
  <c r="F67" i="34"/>
  <c r="AE66" i="34"/>
  <c r="I66" i="34"/>
  <c r="F66" i="34"/>
  <c r="AE65" i="34"/>
  <c r="I65" i="34"/>
  <c r="F65" i="34"/>
  <c r="AE64" i="34"/>
  <c r="I64" i="34"/>
  <c r="F64" i="34"/>
  <c r="AE63" i="34"/>
  <c r="I63" i="34"/>
  <c r="F63" i="34"/>
  <c r="F74" i="34" s="1"/>
  <c r="AE62" i="34"/>
  <c r="I62" i="34"/>
  <c r="I74" i="34" s="1"/>
  <c r="F62" i="34"/>
  <c r="AD59" i="34"/>
  <c r="AD60" i="34" s="1"/>
  <c r="AC59" i="34"/>
  <c r="AC60" i="34" s="1"/>
  <c r="AB59" i="34"/>
  <c r="AB60" i="34" s="1"/>
  <c r="AA59" i="34"/>
  <c r="AA60" i="34" s="1"/>
  <c r="Z59" i="34"/>
  <c r="Z60" i="34" s="1"/>
  <c r="Y59" i="34"/>
  <c r="Y60" i="34" s="1"/>
  <c r="X59" i="34"/>
  <c r="X60" i="34" s="1"/>
  <c r="W59" i="34"/>
  <c r="W60" i="34" s="1"/>
  <c r="V59" i="34"/>
  <c r="V60" i="34" s="1"/>
  <c r="U59" i="34"/>
  <c r="U60" i="34" s="1"/>
  <c r="T59" i="34"/>
  <c r="T60" i="34" s="1"/>
  <c r="S59" i="34"/>
  <c r="S60" i="34" s="1"/>
  <c r="R59" i="34"/>
  <c r="R60" i="34" s="1"/>
  <c r="Q59" i="34"/>
  <c r="Q60" i="34" s="1"/>
  <c r="P59" i="34"/>
  <c r="P60" i="34" s="1"/>
  <c r="J59" i="34"/>
  <c r="G59" i="34"/>
  <c r="F59" i="34"/>
  <c r="AE58" i="34"/>
  <c r="I58" i="34"/>
  <c r="F58" i="34"/>
  <c r="AE57" i="34"/>
  <c r="I57" i="34"/>
  <c r="F57" i="34"/>
  <c r="AE56" i="34"/>
  <c r="I56" i="34"/>
  <c r="F56" i="34"/>
  <c r="AE55" i="34"/>
  <c r="I55" i="34"/>
  <c r="F55" i="34"/>
  <c r="AE54" i="34"/>
  <c r="I54" i="34"/>
  <c r="F54" i="34"/>
  <c r="AE53" i="34"/>
  <c r="I53" i="34"/>
  <c r="F53" i="34"/>
  <c r="AE52" i="34"/>
  <c r="I52" i="34"/>
  <c r="F52" i="34"/>
  <c r="AE51" i="34"/>
  <c r="I51" i="34"/>
  <c r="F51" i="34"/>
  <c r="AE50" i="34"/>
  <c r="I50" i="34"/>
  <c r="F50" i="34"/>
  <c r="AE49" i="34"/>
  <c r="I49" i="34"/>
  <c r="F49" i="34"/>
  <c r="AE48" i="34"/>
  <c r="I48" i="34"/>
  <c r="F48" i="34"/>
  <c r="AE47" i="34"/>
  <c r="I47" i="34"/>
  <c r="I59" i="34" s="1"/>
  <c r="F47" i="34"/>
  <c r="D47" i="34"/>
  <c r="D48" i="34" s="1"/>
  <c r="C47" i="34"/>
  <c r="C48" i="34" s="1"/>
  <c r="B47" i="34"/>
  <c r="O43" i="34"/>
  <c r="B43" i="34"/>
  <c r="C35" i="34"/>
  <c r="C36" i="34" s="1"/>
  <c r="C37" i="34" s="1"/>
  <c r="C38" i="34" s="1"/>
  <c r="C39" i="34" s="1"/>
  <c r="C40" i="34" s="1"/>
  <c r="C41" i="34" s="1"/>
  <c r="B32" i="34"/>
  <c r="AF21" i="34"/>
  <c r="M19" i="34"/>
  <c r="O16" i="34"/>
  <c r="B16" i="34"/>
  <c r="AE13" i="34"/>
  <c r="AE12" i="34"/>
  <c r="AE11" i="34"/>
  <c r="AE10" i="34"/>
  <c r="AE9" i="34"/>
  <c r="J9" i="34"/>
  <c r="AE8" i="34"/>
  <c r="AE7" i="34"/>
  <c r="AE6" i="34"/>
  <c r="AE5" i="34"/>
  <c r="O3" i="34"/>
  <c r="B3" i="34"/>
  <c r="AD149" i="33"/>
  <c r="AD150" i="33" s="1"/>
  <c r="AC149" i="33"/>
  <c r="AC150" i="33" s="1"/>
  <c r="AB149" i="33"/>
  <c r="AB150" i="33" s="1"/>
  <c r="AA149" i="33"/>
  <c r="AA150" i="33" s="1"/>
  <c r="Z149" i="33"/>
  <c r="Z150" i="33" s="1"/>
  <c r="Y149" i="33"/>
  <c r="Y150" i="33" s="1"/>
  <c r="X149" i="33"/>
  <c r="X150" i="33" s="1"/>
  <c r="W149" i="33"/>
  <c r="W150" i="33" s="1"/>
  <c r="V149" i="33"/>
  <c r="V150" i="33" s="1"/>
  <c r="U149" i="33"/>
  <c r="U150" i="33" s="1"/>
  <c r="T149" i="33"/>
  <c r="T150" i="33" s="1"/>
  <c r="S149" i="33"/>
  <c r="S150" i="33" s="1"/>
  <c r="R149" i="33"/>
  <c r="R150" i="33" s="1"/>
  <c r="Q149" i="33"/>
  <c r="Q150" i="33" s="1"/>
  <c r="P149" i="33"/>
  <c r="P150" i="33" s="1"/>
  <c r="J149" i="33"/>
  <c r="G149" i="33"/>
  <c r="AE148" i="33"/>
  <c r="I148" i="33"/>
  <c r="F148" i="33"/>
  <c r="AE147" i="33"/>
  <c r="I147" i="33"/>
  <c r="F147" i="33"/>
  <c r="AE146" i="33"/>
  <c r="I146" i="33"/>
  <c r="F146" i="33"/>
  <c r="AE145" i="33"/>
  <c r="I145" i="33"/>
  <c r="F145" i="33"/>
  <c r="AE144" i="33"/>
  <c r="I144" i="33"/>
  <c r="F144" i="33"/>
  <c r="AE143" i="33"/>
  <c r="I143" i="33"/>
  <c r="F143" i="33"/>
  <c r="AE142" i="33"/>
  <c r="I142" i="33"/>
  <c r="F142" i="33"/>
  <c r="AE141" i="33"/>
  <c r="I141" i="33"/>
  <c r="F141" i="33"/>
  <c r="AE140" i="33"/>
  <c r="I140" i="33"/>
  <c r="F140" i="33"/>
  <c r="AE139" i="33"/>
  <c r="I139" i="33"/>
  <c r="F139" i="33"/>
  <c r="AE138" i="33"/>
  <c r="I138" i="33"/>
  <c r="I149" i="33" s="1"/>
  <c r="F138" i="33"/>
  <c r="AE137" i="33"/>
  <c r="AE149" i="33" s="1"/>
  <c r="AE150" i="33" s="1"/>
  <c r="I137" i="33"/>
  <c r="F137" i="33"/>
  <c r="F149" i="33" s="1"/>
  <c r="AC135" i="33"/>
  <c r="AD134" i="33"/>
  <c r="AD135" i="33" s="1"/>
  <c r="AC134" i="33"/>
  <c r="AB134" i="33"/>
  <c r="AB135" i="33" s="1"/>
  <c r="AA134" i="33"/>
  <c r="AA135" i="33" s="1"/>
  <c r="Z134" i="33"/>
  <c r="Z135" i="33" s="1"/>
  <c r="Y134" i="33"/>
  <c r="Y135" i="33" s="1"/>
  <c r="X134" i="33"/>
  <c r="X135" i="33" s="1"/>
  <c r="W134" i="33"/>
  <c r="W135" i="33" s="1"/>
  <c r="V134" i="33"/>
  <c r="V135" i="33" s="1"/>
  <c r="U134" i="33"/>
  <c r="U135" i="33" s="1"/>
  <c r="T134" i="33"/>
  <c r="T135" i="33" s="1"/>
  <c r="S134" i="33"/>
  <c r="S135" i="33" s="1"/>
  <c r="R134" i="33"/>
  <c r="R135" i="33" s="1"/>
  <c r="Q134" i="33"/>
  <c r="Q135" i="33" s="1"/>
  <c r="P134" i="33"/>
  <c r="P135" i="33" s="1"/>
  <c r="J134" i="33"/>
  <c r="G134" i="33"/>
  <c r="AE133" i="33"/>
  <c r="I133" i="33"/>
  <c r="F133" i="33"/>
  <c r="AE132" i="33"/>
  <c r="I132" i="33"/>
  <c r="F132" i="33"/>
  <c r="AE131" i="33"/>
  <c r="I131" i="33"/>
  <c r="F131" i="33"/>
  <c r="AE130" i="33"/>
  <c r="I130" i="33"/>
  <c r="F130" i="33"/>
  <c r="AE129" i="33"/>
  <c r="I129" i="33"/>
  <c r="F129" i="33"/>
  <c r="AE128" i="33"/>
  <c r="I128" i="33"/>
  <c r="F128" i="33"/>
  <c r="AE127" i="33"/>
  <c r="I127" i="33"/>
  <c r="F127" i="33"/>
  <c r="AE126" i="33"/>
  <c r="I126" i="33"/>
  <c r="F126" i="33"/>
  <c r="AE125" i="33"/>
  <c r="I125" i="33"/>
  <c r="F125" i="33"/>
  <c r="AE124" i="33"/>
  <c r="I124" i="33"/>
  <c r="F124" i="33"/>
  <c r="AE123" i="33"/>
  <c r="I123" i="33"/>
  <c r="F123" i="33"/>
  <c r="AE122" i="33"/>
  <c r="I122" i="33"/>
  <c r="I134" i="33" s="1"/>
  <c r="F122" i="33"/>
  <c r="F134" i="33" s="1"/>
  <c r="AB120" i="33"/>
  <c r="Y120" i="33"/>
  <c r="X120" i="33"/>
  <c r="AD119" i="33"/>
  <c r="AD120" i="33" s="1"/>
  <c r="AC119" i="33"/>
  <c r="AC120" i="33" s="1"/>
  <c r="AB119" i="33"/>
  <c r="AA119" i="33"/>
  <c r="AA120" i="33" s="1"/>
  <c r="Z119" i="33"/>
  <c r="Z120" i="33" s="1"/>
  <c r="Y119" i="33"/>
  <c r="X119" i="33"/>
  <c r="W119" i="33"/>
  <c r="W120" i="33" s="1"/>
  <c r="V119" i="33"/>
  <c r="V120" i="33" s="1"/>
  <c r="U119" i="33"/>
  <c r="U120" i="33" s="1"/>
  <c r="T119" i="33"/>
  <c r="T120" i="33" s="1"/>
  <c r="S119" i="33"/>
  <c r="S120" i="33" s="1"/>
  <c r="R119" i="33"/>
  <c r="R120" i="33" s="1"/>
  <c r="Q119" i="33"/>
  <c r="Q120" i="33" s="1"/>
  <c r="P119" i="33"/>
  <c r="P120" i="33" s="1"/>
  <c r="J119" i="33"/>
  <c r="I119" i="33"/>
  <c r="G119" i="33"/>
  <c r="AE118" i="33"/>
  <c r="I118" i="33"/>
  <c r="F118" i="33"/>
  <c r="AE117" i="33"/>
  <c r="I117" i="33"/>
  <c r="F117" i="33"/>
  <c r="AE116" i="33"/>
  <c r="I116" i="33"/>
  <c r="F116" i="33"/>
  <c r="AE115" i="33"/>
  <c r="I115" i="33"/>
  <c r="F115" i="33"/>
  <c r="AE114" i="33"/>
  <c r="I114" i="33"/>
  <c r="F114" i="33"/>
  <c r="AE113" i="33"/>
  <c r="I113" i="33"/>
  <c r="F113" i="33"/>
  <c r="AE112" i="33"/>
  <c r="I112" i="33"/>
  <c r="F112" i="33"/>
  <c r="AE111" i="33"/>
  <c r="I111" i="33"/>
  <c r="F111" i="33"/>
  <c r="AE110" i="33"/>
  <c r="I110" i="33"/>
  <c r="F110" i="33"/>
  <c r="AE109" i="33"/>
  <c r="I109" i="33"/>
  <c r="F109" i="33"/>
  <c r="AE108" i="33"/>
  <c r="I108" i="33"/>
  <c r="F108" i="33"/>
  <c r="AE107" i="33"/>
  <c r="I107" i="33"/>
  <c r="F107" i="33"/>
  <c r="F119" i="33" s="1"/>
  <c r="X105" i="33"/>
  <c r="AD104" i="33"/>
  <c r="AD105" i="33" s="1"/>
  <c r="AC104" i="33"/>
  <c r="AC105" i="33" s="1"/>
  <c r="AB104" i="33"/>
  <c r="AB105" i="33" s="1"/>
  <c r="AA104" i="33"/>
  <c r="AA105" i="33" s="1"/>
  <c r="Z104" i="33"/>
  <c r="Z105" i="33" s="1"/>
  <c r="Y104" i="33"/>
  <c r="Y105" i="33" s="1"/>
  <c r="X104" i="33"/>
  <c r="W104" i="33"/>
  <c r="W105" i="33" s="1"/>
  <c r="V104" i="33"/>
  <c r="V105" i="33" s="1"/>
  <c r="U104" i="33"/>
  <c r="U105" i="33" s="1"/>
  <c r="T104" i="33"/>
  <c r="T105" i="33" s="1"/>
  <c r="S104" i="33"/>
  <c r="S105" i="33" s="1"/>
  <c r="R104" i="33"/>
  <c r="R105" i="33" s="1"/>
  <c r="Q104" i="33"/>
  <c r="Q105" i="33" s="1"/>
  <c r="P104" i="33"/>
  <c r="P105" i="33" s="1"/>
  <c r="J104" i="33"/>
  <c r="G104" i="33"/>
  <c r="AE103" i="33"/>
  <c r="I103" i="33"/>
  <c r="F103" i="33"/>
  <c r="AE102" i="33"/>
  <c r="I102" i="33"/>
  <c r="F102" i="33"/>
  <c r="AE101" i="33"/>
  <c r="I101" i="33"/>
  <c r="F101" i="33"/>
  <c r="AE100" i="33"/>
  <c r="I100" i="33"/>
  <c r="F100" i="33"/>
  <c r="AE99" i="33"/>
  <c r="I99" i="33"/>
  <c r="F99" i="33"/>
  <c r="AE98" i="33"/>
  <c r="I98" i="33"/>
  <c r="F98" i="33"/>
  <c r="AE97" i="33"/>
  <c r="I97" i="33"/>
  <c r="F97" i="33"/>
  <c r="AE96" i="33"/>
  <c r="I96" i="33"/>
  <c r="F96" i="33"/>
  <c r="AE95" i="33"/>
  <c r="I95" i="33"/>
  <c r="F95" i="33"/>
  <c r="AE94" i="33"/>
  <c r="I94" i="33"/>
  <c r="F94" i="33"/>
  <c r="AE93" i="33"/>
  <c r="I93" i="33"/>
  <c r="F93" i="33"/>
  <c r="AE92" i="33"/>
  <c r="I92" i="33"/>
  <c r="I104" i="33" s="1"/>
  <c r="F92" i="33"/>
  <c r="F104" i="33" s="1"/>
  <c r="P90" i="33"/>
  <c r="AD89" i="33"/>
  <c r="AD90" i="33" s="1"/>
  <c r="AC89" i="33"/>
  <c r="AC90" i="33" s="1"/>
  <c r="AB89" i="33"/>
  <c r="AB90" i="33" s="1"/>
  <c r="AA89" i="33"/>
  <c r="AA90" i="33" s="1"/>
  <c r="Z89" i="33"/>
  <c r="Z90" i="33" s="1"/>
  <c r="Y89" i="33"/>
  <c r="Y90" i="33" s="1"/>
  <c r="X89" i="33"/>
  <c r="X90" i="33" s="1"/>
  <c r="W89" i="33"/>
  <c r="W90" i="33" s="1"/>
  <c r="V89" i="33"/>
  <c r="V90" i="33" s="1"/>
  <c r="U89" i="33"/>
  <c r="U90" i="33" s="1"/>
  <c r="T89" i="33"/>
  <c r="T90" i="33" s="1"/>
  <c r="S89" i="33"/>
  <c r="S90" i="33" s="1"/>
  <c r="R89" i="33"/>
  <c r="R90" i="33" s="1"/>
  <c r="Q89" i="33"/>
  <c r="Q90" i="33" s="1"/>
  <c r="P89" i="33"/>
  <c r="J89" i="33"/>
  <c r="G89" i="33"/>
  <c r="AE88" i="33"/>
  <c r="I88" i="33"/>
  <c r="F88" i="33"/>
  <c r="AE87" i="33"/>
  <c r="I87" i="33"/>
  <c r="F87" i="33"/>
  <c r="AE86" i="33"/>
  <c r="I86" i="33"/>
  <c r="F86" i="33"/>
  <c r="AE85" i="33"/>
  <c r="I85" i="33"/>
  <c r="F85" i="33"/>
  <c r="AE84" i="33"/>
  <c r="I84" i="33"/>
  <c r="F84" i="33"/>
  <c r="AE83" i="33"/>
  <c r="I83" i="33"/>
  <c r="F83" i="33"/>
  <c r="AE82" i="33"/>
  <c r="I82" i="33"/>
  <c r="F82" i="33"/>
  <c r="AE81" i="33"/>
  <c r="I81" i="33"/>
  <c r="F81" i="33"/>
  <c r="AE80" i="33"/>
  <c r="I80" i="33"/>
  <c r="F80" i="33"/>
  <c r="AE79" i="33"/>
  <c r="I79" i="33"/>
  <c r="F79" i="33"/>
  <c r="AE78" i="33"/>
  <c r="I78" i="33"/>
  <c r="I89" i="33" s="1"/>
  <c r="F78" i="33"/>
  <c r="F89" i="33" s="1"/>
  <c r="AE77" i="33"/>
  <c r="I77" i="33"/>
  <c r="F77" i="33"/>
  <c r="X75" i="33"/>
  <c r="AD74" i="33"/>
  <c r="AD75" i="33" s="1"/>
  <c r="AC74" i="33"/>
  <c r="AC75" i="33" s="1"/>
  <c r="AB74" i="33"/>
  <c r="AB75" i="33" s="1"/>
  <c r="AA74" i="33"/>
  <c r="AA75" i="33" s="1"/>
  <c r="Z74" i="33"/>
  <c r="Z75" i="33" s="1"/>
  <c r="Y74" i="33"/>
  <c r="Y75" i="33" s="1"/>
  <c r="X74" i="33"/>
  <c r="W74" i="33"/>
  <c r="W75" i="33" s="1"/>
  <c r="V74" i="33"/>
  <c r="V75" i="33" s="1"/>
  <c r="U74" i="33"/>
  <c r="U75" i="33" s="1"/>
  <c r="T74" i="33"/>
  <c r="T75" i="33" s="1"/>
  <c r="S74" i="33"/>
  <c r="S75" i="33" s="1"/>
  <c r="R74" i="33"/>
  <c r="R75" i="33" s="1"/>
  <c r="Q74" i="33"/>
  <c r="Q75" i="33" s="1"/>
  <c r="P74" i="33"/>
  <c r="P75" i="33" s="1"/>
  <c r="J74" i="33"/>
  <c r="G74" i="33"/>
  <c r="AE73" i="33"/>
  <c r="I73" i="33"/>
  <c r="F73" i="33"/>
  <c r="AE72" i="33"/>
  <c r="I72" i="33"/>
  <c r="F72" i="33"/>
  <c r="AE71" i="33"/>
  <c r="I71" i="33"/>
  <c r="F71" i="33"/>
  <c r="AE70" i="33"/>
  <c r="I70" i="33"/>
  <c r="F70" i="33"/>
  <c r="AE69" i="33"/>
  <c r="I69" i="33"/>
  <c r="F69" i="33"/>
  <c r="AE68" i="33"/>
  <c r="I68" i="33"/>
  <c r="F68" i="33"/>
  <c r="AE67" i="33"/>
  <c r="I67" i="33"/>
  <c r="F67" i="33"/>
  <c r="AE66" i="33"/>
  <c r="I66" i="33"/>
  <c r="F66" i="33"/>
  <c r="AE65" i="33"/>
  <c r="I65" i="33"/>
  <c r="F65" i="33"/>
  <c r="AE64" i="33"/>
  <c r="I64" i="33"/>
  <c r="F64" i="33"/>
  <c r="AE63" i="33"/>
  <c r="I63" i="33"/>
  <c r="F63" i="33"/>
  <c r="F74" i="33" s="1"/>
  <c r="AE62" i="33"/>
  <c r="AE74" i="33" s="1"/>
  <c r="AE75" i="33" s="1"/>
  <c r="I62" i="33"/>
  <c r="I74" i="33" s="1"/>
  <c r="F62" i="33"/>
  <c r="T60" i="33"/>
  <c r="AD59" i="33"/>
  <c r="AD60" i="33" s="1"/>
  <c r="AC59" i="33"/>
  <c r="AC60" i="33" s="1"/>
  <c r="AB59" i="33"/>
  <c r="AB60" i="33" s="1"/>
  <c r="AA59" i="33"/>
  <c r="AA60" i="33" s="1"/>
  <c r="Z59" i="33"/>
  <c r="Z60" i="33" s="1"/>
  <c r="Y59" i="33"/>
  <c r="Y60" i="33" s="1"/>
  <c r="X59" i="33"/>
  <c r="X60" i="33" s="1"/>
  <c r="W59" i="33"/>
  <c r="W60" i="33" s="1"/>
  <c r="V59" i="33"/>
  <c r="V60" i="33" s="1"/>
  <c r="U59" i="33"/>
  <c r="U60" i="33" s="1"/>
  <c r="T59" i="33"/>
  <c r="S59" i="33"/>
  <c r="S60" i="33" s="1"/>
  <c r="R59" i="33"/>
  <c r="R60" i="33" s="1"/>
  <c r="Q59" i="33"/>
  <c r="Q60" i="33" s="1"/>
  <c r="P59" i="33"/>
  <c r="P60" i="33" s="1"/>
  <c r="J59" i="33"/>
  <c r="G59" i="33"/>
  <c r="F59" i="33"/>
  <c r="AE58" i="33"/>
  <c r="I58" i="33"/>
  <c r="F58" i="33"/>
  <c r="AE57" i="33"/>
  <c r="I57" i="33"/>
  <c r="F57" i="33"/>
  <c r="AE56" i="33"/>
  <c r="I56" i="33"/>
  <c r="F56" i="33"/>
  <c r="AE55" i="33"/>
  <c r="I55" i="33"/>
  <c r="F55" i="33"/>
  <c r="AE54" i="33"/>
  <c r="I54" i="33"/>
  <c r="F54" i="33"/>
  <c r="AE53" i="33"/>
  <c r="I53" i="33"/>
  <c r="F53" i="33"/>
  <c r="AE52" i="33"/>
  <c r="I52" i="33"/>
  <c r="F52" i="33"/>
  <c r="AE51" i="33"/>
  <c r="I51" i="33"/>
  <c r="F51" i="33"/>
  <c r="AE50" i="33"/>
  <c r="I50" i="33"/>
  <c r="F50" i="33"/>
  <c r="AE49" i="33"/>
  <c r="I49" i="33"/>
  <c r="F49" i="33"/>
  <c r="AE48" i="33"/>
  <c r="I48" i="33"/>
  <c r="F48" i="33"/>
  <c r="AE47" i="33"/>
  <c r="I47" i="33"/>
  <c r="I59" i="33" s="1"/>
  <c r="F47" i="33"/>
  <c r="D47" i="33"/>
  <c r="D48" i="33" s="1"/>
  <c r="O43" i="33"/>
  <c r="B43" i="33"/>
  <c r="C35" i="33"/>
  <c r="C36" i="33" s="1"/>
  <c r="C37" i="33" s="1"/>
  <c r="C38" i="33" s="1"/>
  <c r="C39" i="33" s="1"/>
  <c r="C40" i="33" s="1"/>
  <c r="C41" i="33" s="1"/>
  <c r="B32" i="33"/>
  <c r="AF21" i="33"/>
  <c r="M19" i="33"/>
  <c r="O16" i="33"/>
  <c r="B16" i="33"/>
  <c r="AE13" i="33"/>
  <c r="AE12" i="33"/>
  <c r="AE11" i="33"/>
  <c r="AE10" i="33"/>
  <c r="AE9" i="33"/>
  <c r="J9" i="33"/>
  <c r="AE8" i="33"/>
  <c r="AE7" i="33"/>
  <c r="AE6" i="33"/>
  <c r="AE5" i="33"/>
  <c r="O3" i="33"/>
  <c r="B3" i="33"/>
  <c r="AD149" i="32"/>
  <c r="AD150" i="32" s="1"/>
  <c r="AC149" i="32"/>
  <c r="AC150" i="32" s="1"/>
  <c r="AB149" i="32"/>
  <c r="AB150" i="32" s="1"/>
  <c r="AA149" i="32"/>
  <c r="AA150" i="32" s="1"/>
  <c r="Z149" i="32"/>
  <c r="Z150" i="32" s="1"/>
  <c r="Y149" i="32"/>
  <c r="Y150" i="32" s="1"/>
  <c r="X149" i="32"/>
  <c r="X150" i="32" s="1"/>
  <c r="W149" i="32"/>
  <c r="W150" i="32" s="1"/>
  <c r="V149" i="32"/>
  <c r="V150" i="32" s="1"/>
  <c r="U149" i="32"/>
  <c r="U150" i="32" s="1"/>
  <c r="T149" i="32"/>
  <c r="T150" i="32" s="1"/>
  <c r="S149" i="32"/>
  <c r="S150" i="32" s="1"/>
  <c r="R149" i="32"/>
  <c r="R150" i="32" s="1"/>
  <c r="Q149" i="32"/>
  <c r="Q150" i="32" s="1"/>
  <c r="P149" i="32"/>
  <c r="P150" i="32" s="1"/>
  <c r="J149" i="32"/>
  <c r="G149" i="32"/>
  <c r="AE148" i="32"/>
  <c r="I148" i="32"/>
  <c r="F148" i="32"/>
  <c r="AE147" i="32"/>
  <c r="I147" i="32"/>
  <c r="F147" i="32"/>
  <c r="AE146" i="32"/>
  <c r="I146" i="32"/>
  <c r="F146" i="32"/>
  <c r="AE145" i="32"/>
  <c r="I145" i="32"/>
  <c r="F145" i="32"/>
  <c r="AE144" i="32"/>
  <c r="I144" i="32"/>
  <c r="F144" i="32"/>
  <c r="AE143" i="32"/>
  <c r="I143" i="32"/>
  <c r="F143" i="32"/>
  <c r="AE142" i="32"/>
  <c r="I142" i="32"/>
  <c r="F142" i="32"/>
  <c r="AE141" i="32"/>
  <c r="I141" i="32"/>
  <c r="F141" i="32"/>
  <c r="AE140" i="32"/>
  <c r="I140" i="32"/>
  <c r="F140" i="32"/>
  <c r="AE139" i="32"/>
  <c r="I139" i="32"/>
  <c r="F139" i="32"/>
  <c r="AE138" i="32"/>
  <c r="I138" i="32"/>
  <c r="I149" i="32" s="1"/>
  <c r="F138" i="32"/>
  <c r="F149" i="32" s="1"/>
  <c r="AE137" i="32"/>
  <c r="I137" i="32"/>
  <c r="F137" i="32"/>
  <c r="AC135" i="32"/>
  <c r="AB135" i="32"/>
  <c r="AD134" i="32"/>
  <c r="AD135" i="32" s="1"/>
  <c r="AC134" i="32"/>
  <c r="AB134" i="32"/>
  <c r="AA134" i="32"/>
  <c r="AA135" i="32" s="1"/>
  <c r="Z134" i="32"/>
  <c r="Z135" i="32" s="1"/>
  <c r="Y134" i="32"/>
  <c r="Y135" i="32" s="1"/>
  <c r="X134" i="32"/>
  <c r="X135" i="32" s="1"/>
  <c r="W134" i="32"/>
  <c r="W135" i="32" s="1"/>
  <c r="V134" i="32"/>
  <c r="V135" i="32" s="1"/>
  <c r="U134" i="32"/>
  <c r="U135" i="32" s="1"/>
  <c r="T134" i="32"/>
  <c r="T135" i="32" s="1"/>
  <c r="S134" i="32"/>
  <c r="S135" i="32" s="1"/>
  <c r="R134" i="32"/>
  <c r="R135" i="32" s="1"/>
  <c r="Q134" i="32"/>
  <c r="Q135" i="32" s="1"/>
  <c r="P134" i="32"/>
  <c r="P135" i="32" s="1"/>
  <c r="J134" i="32"/>
  <c r="G134" i="32"/>
  <c r="AE133" i="32"/>
  <c r="I133" i="32"/>
  <c r="F133" i="32"/>
  <c r="AE132" i="32"/>
  <c r="I132" i="32"/>
  <c r="F132" i="32"/>
  <c r="AE131" i="32"/>
  <c r="I131" i="32"/>
  <c r="F131" i="32"/>
  <c r="AE130" i="32"/>
  <c r="I130" i="32"/>
  <c r="F130" i="32"/>
  <c r="AE129" i="32"/>
  <c r="I129" i="32"/>
  <c r="F129" i="32"/>
  <c r="AE128" i="32"/>
  <c r="I128" i="32"/>
  <c r="F128" i="32"/>
  <c r="AE127" i="32"/>
  <c r="I127" i="32"/>
  <c r="F127" i="32"/>
  <c r="AE126" i="32"/>
  <c r="I126" i="32"/>
  <c r="F126" i="32"/>
  <c r="AE125" i="32"/>
  <c r="I125" i="32"/>
  <c r="F125" i="32"/>
  <c r="AE124" i="32"/>
  <c r="I124" i="32"/>
  <c r="F124" i="32"/>
  <c r="AE123" i="32"/>
  <c r="I123" i="32"/>
  <c r="F123" i="32"/>
  <c r="AE122" i="32"/>
  <c r="I122" i="32"/>
  <c r="I134" i="32" s="1"/>
  <c r="F122" i="32"/>
  <c r="F134" i="32" s="1"/>
  <c r="AB120" i="32"/>
  <c r="Y120" i="32"/>
  <c r="X120" i="32"/>
  <c r="V120" i="32"/>
  <c r="AD119" i="32"/>
  <c r="AD120" i="32" s="1"/>
  <c r="AC119" i="32"/>
  <c r="AC120" i="32" s="1"/>
  <c r="AB119" i="32"/>
  <c r="AA119" i="32"/>
  <c r="AA120" i="32" s="1"/>
  <c r="Z119" i="32"/>
  <c r="Z120" i="32" s="1"/>
  <c r="Y119" i="32"/>
  <c r="X119" i="32"/>
  <c r="W119" i="32"/>
  <c r="W120" i="32" s="1"/>
  <c r="V119" i="32"/>
  <c r="U119" i="32"/>
  <c r="U120" i="32" s="1"/>
  <c r="T119" i="32"/>
  <c r="T120" i="32" s="1"/>
  <c r="S119" i="32"/>
  <c r="S120" i="32" s="1"/>
  <c r="R119" i="32"/>
  <c r="R120" i="32" s="1"/>
  <c r="Q119" i="32"/>
  <c r="Q120" i="32" s="1"/>
  <c r="P119" i="32"/>
  <c r="P120" i="32" s="1"/>
  <c r="J119" i="32"/>
  <c r="I119" i="32"/>
  <c r="G119" i="32"/>
  <c r="AE118" i="32"/>
  <c r="I118" i="32"/>
  <c r="F118" i="32"/>
  <c r="AE117" i="32"/>
  <c r="I117" i="32"/>
  <c r="F117" i="32"/>
  <c r="AE116" i="32"/>
  <c r="I116" i="32"/>
  <c r="F116" i="32"/>
  <c r="AE115" i="32"/>
  <c r="I115" i="32"/>
  <c r="F115" i="32"/>
  <c r="AE114" i="32"/>
  <c r="I114" i="32"/>
  <c r="F114" i="32"/>
  <c r="AE113" i="32"/>
  <c r="I113" i="32"/>
  <c r="F113" i="32"/>
  <c r="AE112" i="32"/>
  <c r="I112" i="32"/>
  <c r="F112" i="32"/>
  <c r="AE111" i="32"/>
  <c r="I111" i="32"/>
  <c r="F111" i="32"/>
  <c r="AE110" i="32"/>
  <c r="I110" i="32"/>
  <c r="F110" i="32"/>
  <c r="AE109" i="32"/>
  <c r="I109" i="32"/>
  <c r="F109" i="32"/>
  <c r="AE108" i="32"/>
  <c r="I108" i="32"/>
  <c r="F108" i="32"/>
  <c r="AE107" i="32"/>
  <c r="I107" i="32"/>
  <c r="F107" i="32"/>
  <c r="F119" i="32" s="1"/>
  <c r="AD104" i="32"/>
  <c r="AD105" i="32" s="1"/>
  <c r="AC104" i="32"/>
  <c r="AC105" i="32" s="1"/>
  <c r="AB104" i="32"/>
  <c r="AB105" i="32" s="1"/>
  <c r="AA104" i="32"/>
  <c r="AA105" i="32" s="1"/>
  <c r="Z104" i="32"/>
  <c r="Z105" i="32" s="1"/>
  <c r="Y104" i="32"/>
  <c r="Y105" i="32" s="1"/>
  <c r="X104" i="32"/>
  <c r="X105" i="32" s="1"/>
  <c r="W104" i="32"/>
  <c r="W105" i="32" s="1"/>
  <c r="V104" i="32"/>
  <c r="V105" i="32" s="1"/>
  <c r="U104" i="32"/>
  <c r="U105" i="32" s="1"/>
  <c r="T104" i="32"/>
  <c r="T105" i="32" s="1"/>
  <c r="S104" i="32"/>
  <c r="S105" i="32" s="1"/>
  <c r="R104" i="32"/>
  <c r="R105" i="32" s="1"/>
  <c r="Q104" i="32"/>
  <c r="Q105" i="32" s="1"/>
  <c r="P104" i="32"/>
  <c r="P105" i="32" s="1"/>
  <c r="J104" i="32"/>
  <c r="G104" i="32"/>
  <c r="F104" i="32"/>
  <c r="AE103" i="32"/>
  <c r="I103" i="32"/>
  <c r="F103" i="32"/>
  <c r="AE102" i="32"/>
  <c r="I102" i="32"/>
  <c r="F102" i="32"/>
  <c r="AE101" i="32"/>
  <c r="I101" i="32"/>
  <c r="F101" i="32"/>
  <c r="AE100" i="32"/>
  <c r="I100" i="32"/>
  <c r="F100" i="32"/>
  <c r="AE99" i="32"/>
  <c r="I99" i="32"/>
  <c r="F99" i="32"/>
  <c r="AE98" i="32"/>
  <c r="I98" i="32"/>
  <c r="F98" i="32"/>
  <c r="AE97" i="32"/>
  <c r="I97" i="32"/>
  <c r="F97" i="32"/>
  <c r="AE96" i="32"/>
  <c r="I96" i="32"/>
  <c r="F96" i="32"/>
  <c r="AE95" i="32"/>
  <c r="I95" i="32"/>
  <c r="F95" i="32"/>
  <c r="AE94" i="32"/>
  <c r="I94" i="32"/>
  <c r="F94" i="32"/>
  <c r="AE93" i="32"/>
  <c r="I93" i="32"/>
  <c r="F93" i="32"/>
  <c r="AE92" i="32"/>
  <c r="AE104" i="32" s="1"/>
  <c r="AE105" i="32" s="1"/>
  <c r="I92" i="32"/>
  <c r="I104" i="32" s="1"/>
  <c r="F92" i="32"/>
  <c r="AD89" i="32"/>
  <c r="AD90" i="32" s="1"/>
  <c r="AC89" i="32"/>
  <c r="AC90" i="32" s="1"/>
  <c r="AB89" i="32"/>
  <c r="AB90" i="32" s="1"/>
  <c r="AA89" i="32"/>
  <c r="AA90" i="32" s="1"/>
  <c r="Z89" i="32"/>
  <c r="Z90" i="32" s="1"/>
  <c r="Y89" i="32"/>
  <c r="Y90" i="32" s="1"/>
  <c r="X89" i="32"/>
  <c r="X90" i="32" s="1"/>
  <c r="W89" i="32"/>
  <c r="W90" i="32" s="1"/>
  <c r="V89" i="32"/>
  <c r="V90" i="32" s="1"/>
  <c r="U89" i="32"/>
  <c r="U90" i="32" s="1"/>
  <c r="T89" i="32"/>
  <c r="T90" i="32" s="1"/>
  <c r="S89" i="32"/>
  <c r="S90" i="32" s="1"/>
  <c r="R89" i="32"/>
  <c r="R90" i="32" s="1"/>
  <c r="Q89" i="32"/>
  <c r="Q90" i="32" s="1"/>
  <c r="P89" i="32"/>
  <c r="P90" i="32" s="1"/>
  <c r="J89" i="32"/>
  <c r="G89" i="32"/>
  <c r="AE88" i="32"/>
  <c r="I88" i="32"/>
  <c r="F88" i="32"/>
  <c r="AE87" i="32"/>
  <c r="I87" i="32"/>
  <c r="F87" i="32"/>
  <c r="AE86" i="32"/>
  <c r="I86" i="32"/>
  <c r="F86" i="32"/>
  <c r="AE85" i="32"/>
  <c r="I85" i="32"/>
  <c r="F85" i="32"/>
  <c r="AE84" i="32"/>
  <c r="I84" i="32"/>
  <c r="F84" i="32"/>
  <c r="AE83" i="32"/>
  <c r="I83" i="32"/>
  <c r="F83" i="32"/>
  <c r="AE82" i="32"/>
  <c r="I82" i="32"/>
  <c r="F82" i="32"/>
  <c r="AE81" i="32"/>
  <c r="I81" i="32"/>
  <c r="F81" i="32"/>
  <c r="AE80" i="32"/>
  <c r="I80" i="32"/>
  <c r="F80" i="32"/>
  <c r="AE79" i="32"/>
  <c r="I79" i="32"/>
  <c r="F79" i="32"/>
  <c r="AE78" i="32"/>
  <c r="I78" i="32"/>
  <c r="I89" i="32" s="1"/>
  <c r="F78" i="32"/>
  <c r="F89" i="32" s="1"/>
  <c r="AE77" i="32"/>
  <c r="AE89" i="32" s="1"/>
  <c r="AE90" i="32" s="1"/>
  <c r="I77" i="32"/>
  <c r="F77" i="32"/>
  <c r="AD74" i="32"/>
  <c r="AD75" i="32" s="1"/>
  <c r="AC74" i="32"/>
  <c r="AC75" i="32" s="1"/>
  <c r="AB74" i="32"/>
  <c r="AB75" i="32" s="1"/>
  <c r="AA74" i="32"/>
  <c r="AA75" i="32" s="1"/>
  <c r="Z74" i="32"/>
  <c r="Z75" i="32" s="1"/>
  <c r="Y74" i="32"/>
  <c r="Y75" i="32" s="1"/>
  <c r="X74" i="32"/>
  <c r="X75" i="32" s="1"/>
  <c r="W74" i="32"/>
  <c r="W75" i="32" s="1"/>
  <c r="V74" i="32"/>
  <c r="V75" i="32" s="1"/>
  <c r="U74" i="32"/>
  <c r="U75" i="32" s="1"/>
  <c r="T74" i="32"/>
  <c r="T75" i="32" s="1"/>
  <c r="S74" i="32"/>
  <c r="S75" i="32" s="1"/>
  <c r="R74" i="32"/>
  <c r="R75" i="32" s="1"/>
  <c r="Q74" i="32"/>
  <c r="Q75" i="32" s="1"/>
  <c r="P74" i="32"/>
  <c r="P75" i="32" s="1"/>
  <c r="J74" i="32"/>
  <c r="G74" i="32"/>
  <c r="AE73" i="32"/>
  <c r="I73" i="32"/>
  <c r="F73" i="32"/>
  <c r="AE72" i="32"/>
  <c r="I72" i="32"/>
  <c r="F72" i="32"/>
  <c r="AE71" i="32"/>
  <c r="I71" i="32"/>
  <c r="F71" i="32"/>
  <c r="AE70" i="32"/>
  <c r="I70" i="32"/>
  <c r="F70" i="32"/>
  <c r="AE69" i="32"/>
  <c r="I69" i="32"/>
  <c r="F69" i="32"/>
  <c r="AE68" i="32"/>
  <c r="I68" i="32"/>
  <c r="F68" i="32"/>
  <c r="AE67" i="32"/>
  <c r="I67" i="32"/>
  <c r="F67" i="32"/>
  <c r="AE66" i="32"/>
  <c r="I66" i="32"/>
  <c r="F66" i="32"/>
  <c r="AE65" i="32"/>
  <c r="I65" i="32"/>
  <c r="F65" i="32"/>
  <c r="AE64" i="32"/>
  <c r="I64" i="32"/>
  <c r="F64" i="32"/>
  <c r="AE63" i="32"/>
  <c r="I63" i="32"/>
  <c r="F63" i="32"/>
  <c r="F74" i="32" s="1"/>
  <c r="AE62" i="32"/>
  <c r="I62" i="32"/>
  <c r="I74" i="32" s="1"/>
  <c r="F62" i="32"/>
  <c r="Z60" i="32"/>
  <c r="W60" i="32"/>
  <c r="AD59" i="32"/>
  <c r="AD60" i="32" s="1"/>
  <c r="AC59" i="32"/>
  <c r="AC60" i="32" s="1"/>
  <c r="AB59" i="32"/>
  <c r="AB60" i="32" s="1"/>
  <c r="AA59" i="32"/>
  <c r="AA60" i="32" s="1"/>
  <c r="Z59" i="32"/>
  <c r="Y59" i="32"/>
  <c r="Y60" i="32" s="1"/>
  <c r="X59" i="32"/>
  <c r="X60" i="32" s="1"/>
  <c r="W59" i="32"/>
  <c r="V59" i="32"/>
  <c r="V60" i="32" s="1"/>
  <c r="U59" i="32"/>
  <c r="U60" i="32" s="1"/>
  <c r="T59" i="32"/>
  <c r="T60" i="32" s="1"/>
  <c r="S59" i="32"/>
  <c r="S60" i="32" s="1"/>
  <c r="R59" i="32"/>
  <c r="R60" i="32" s="1"/>
  <c r="Q59" i="32"/>
  <c r="Q60" i="32" s="1"/>
  <c r="P59" i="32"/>
  <c r="P60" i="32" s="1"/>
  <c r="J59" i="32"/>
  <c r="G59" i="32"/>
  <c r="F59" i="32"/>
  <c r="AE58" i="32"/>
  <c r="I58" i="32"/>
  <c r="F58" i="32"/>
  <c r="AE57" i="32"/>
  <c r="I57" i="32"/>
  <c r="F57" i="32"/>
  <c r="AE56" i="32"/>
  <c r="I56" i="32"/>
  <c r="F56" i="32"/>
  <c r="AE55" i="32"/>
  <c r="I55" i="32"/>
  <c r="F55" i="32"/>
  <c r="AE54" i="32"/>
  <c r="I54" i="32"/>
  <c r="F54" i="32"/>
  <c r="AE53" i="32"/>
  <c r="I53" i="32"/>
  <c r="F53" i="32"/>
  <c r="AE52" i="32"/>
  <c r="I52" i="32"/>
  <c r="F52" i="32"/>
  <c r="AE51" i="32"/>
  <c r="I51" i="32"/>
  <c r="F51" i="32"/>
  <c r="AE50" i="32"/>
  <c r="I50" i="32"/>
  <c r="F50" i="32"/>
  <c r="AE49" i="32"/>
  <c r="I49" i="32"/>
  <c r="F49" i="32"/>
  <c r="AE48" i="32"/>
  <c r="I48" i="32"/>
  <c r="F48" i="32"/>
  <c r="AE47" i="32"/>
  <c r="I47" i="32"/>
  <c r="I59" i="32" s="1"/>
  <c r="F47" i="32"/>
  <c r="D47" i="32"/>
  <c r="D48" i="32" s="1"/>
  <c r="C47" i="32"/>
  <c r="C48" i="32" s="1"/>
  <c r="B47" i="32"/>
  <c r="O43" i="32"/>
  <c r="B43" i="32"/>
  <c r="C36" i="32"/>
  <c r="C37" i="32" s="1"/>
  <c r="C38" i="32" s="1"/>
  <c r="C39" i="32" s="1"/>
  <c r="C40" i="32" s="1"/>
  <c r="C41" i="32" s="1"/>
  <c r="C35" i="32"/>
  <c r="B32" i="32"/>
  <c r="AF21" i="32"/>
  <c r="M19" i="32"/>
  <c r="O16" i="32"/>
  <c r="B16" i="32"/>
  <c r="AE13" i="32"/>
  <c r="AE12" i="32"/>
  <c r="AE11" i="32"/>
  <c r="AE10" i="32"/>
  <c r="AE9" i="32"/>
  <c r="J9" i="32"/>
  <c r="AE8" i="32"/>
  <c r="AE7" i="32"/>
  <c r="AE6" i="32"/>
  <c r="AE5" i="32"/>
  <c r="O3" i="32"/>
  <c r="B3" i="32"/>
  <c r="AD149" i="31"/>
  <c r="AD150" i="31" s="1"/>
  <c r="AC149" i="31"/>
  <c r="AC150" i="31" s="1"/>
  <c r="AB149" i="31"/>
  <c r="AB150" i="31" s="1"/>
  <c r="AA149" i="31"/>
  <c r="AA150" i="31" s="1"/>
  <c r="Z149" i="31"/>
  <c r="Z150" i="31" s="1"/>
  <c r="Y149" i="31"/>
  <c r="Y150" i="31" s="1"/>
  <c r="X149" i="31"/>
  <c r="X150" i="31" s="1"/>
  <c r="W149" i="31"/>
  <c r="W150" i="31" s="1"/>
  <c r="V149" i="31"/>
  <c r="V150" i="31" s="1"/>
  <c r="U149" i="31"/>
  <c r="U150" i="31" s="1"/>
  <c r="T149" i="31"/>
  <c r="T150" i="31" s="1"/>
  <c r="S149" i="31"/>
  <c r="S150" i="31" s="1"/>
  <c r="R149" i="31"/>
  <c r="R150" i="31" s="1"/>
  <c r="Q149" i="31"/>
  <c r="Q150" i="31" s="1"/>
  <c r="P149" i="31"/>
  <c r="P150" i="31" s="1"/>
  <c r="J149" i="31"/>
  <c r="G149" i="31"/>
  <c r="AE148" i="31"/>
  <c r="I148" i="31"/>
  <c r="F148" i="31"/>
  <c r="AE147" i="31"/>
  <c r="I147" i="31"/>
  <c r="F147" i="31"/>
  <c r="AE146" i="31"/>
  <c r="I146" i="31"/>
  <c r="F146" i="31"/>
  <c r="AE145" i="31"/>
  <c r="I145" i="31"/>
  <c r="F145" i="31"/>
  <c r="AE144" i="31"/>
  <c r="I144" i="31"/>
  <c r="F144" i="31"/>
  <c r="AE143" i="31"/>
  <c r="I143" i="31"/>
  <c r="F143" i="31"/>
  <c r="AE142" i="31"/>
  <c r="I142" i="31"/>
  <c r="F142" i="31"/>
  <c r="AE141" i="31"/>
  <c r="I141" i="31"/>
  <c r="F141" i="31"/>
  <c r="AE140" i="31"/>
  <c r="I140" i="31"/>
  <c r="F140" i="31"/>
  <c r="AE139" i="31"/>
  <c r="I139" i="31"/>
  <c r="F139" i="31"/>
  <c r="AE138" i="31"/>
  <c r="I138" i="31"/>
  <c r="F138" i="31"/>
  <c r="F149" i="31" s="1"/>
  <c r="AE137" i="31"/>
  <c r="I137" i="31"/>
  <c r="I149" i="31" s="1"/>
  <c r="F137" i="31"/>
  <c r="AC135" i="31"/>
  <c r="AB135" i="31"/>
  <c r="AD134" i="31"/>
  <c r="AD135" i="31" s="1"/>
  <c r="AC134" i="31"/>
  <c r="AB134" i="31"/>
  <c r="AA134" i="31"/>
  <c r="AA135" i="31" s="1"/>
  <c r="Z134" i="31"/>
  <c r="Z135" i="31" s="1"/>
  <c r="Y134" i="31"/>
  <c r="Y135" i="31" s="1"/>
  <c r="X134" i="31"/>
  <c r="X135" i="31" s="1"/>
  <c r="W134" i="31"/>
  <c r="W135" i="31" s="1"/>
  <c r="V134" i="31"/>
  <c r="V135" i="31" s="1"/>
  <c r="U134" i="31"/>
  <c r="U135" i="31" s="1"/>
  <c r="T134" i="31"/>
  <c r="T135" i="31" s="1"/>
  <c r="S134" i="31"/>
  <c r="S135" i="31" s="1"/>
  <c r="R134" i="31"/>
  <c r="R135" i="31" s="1"/>
  <c r="Q134" i="31"/>
  <c r="Q135" i="31" s="1"/>
  <c r="P134" i="31"/>
  <c r="P135" i="31" s="1"/>
  <c r="J134" i="31"/>
  <c r="G134" i="31"/>
  <c r="AE133" i="31"/>
  <c r="I133" i="31"/>
  <c r="F133" i="31"/>
  <c r="AE132" i="31"/>
  <c r="I132" i="31"/>
  <c r="F132" i="31"/>
  <c r="AE131" i="31"/>
  <c r="I131" i="31"/>
  <c r="F131" i="31"/>
  <c r="AE130" i="31"/>
  <c r="I130" i="31"/>
  <c r="F130" i="31"/>
  <c r="AE129" i="31"/>
  <c r="I129" i="31"/>
  <c r="F129" i="31"/>
  <c r="AE128" i="31"/>
  <c r="I128" i="31"/>
  <c r="F128" i="31"/>
  <c r="AE127" i="31"/>
  <c r="I127" i="31"/>
  <c r="F127" i="31"/>
  <c r="AE126" i="31"/>
  <c r="I126" i="31"/>
  <c r="F126" i="31"/>
  <c r="AE125" i="31"/>
  <c r="I125" i="31"/>
  <c r="F125" i="31"/>
  <c r="AE124" i="31"/>
  <c r="I124" i="31"/>
  <c r="F124" i="31"/>
  <c r="AE123" i="31"/>
  <c r="I123" i="31"/>
  <c r="F123" i="31"/>
  <c r="AE122" i="31"/>
  <c r="I122" i="31"/>
  <c r="I134" i="31" s="1"/>
  <c r="F122" i="31"/>
  <c r="F134" i="31" s="1"/>
  <c r="Y120" i="31"/>
  <c r="V120" i="31"/>
  <c r="AD119" i="31"/>
  <c r="AD120" i="31" s="1"/>
  <c r="AC119" i="31"/>
  <c r="AC120" i="31" s="1"/>
  <c r="AB119" i="31"/>
  <c r="AB120" i="31" s="1"/>
  <c r="AA119" i="31"/>
  <c r="AA120" i="31" s="1"/>
  <c r="Z119" i="31"/>
  <c r="Z120" i="31" s="1"/>
  <c r="Y119" i="31"/>
  <c r="X119" i="31"/>
  <c r="X120" i="31" s="1"/>
  <c r="W119" i="31"/>
  <c r="W120" i="31" s="1"/>
  <c r="V119" i="31"/>
  <c r="U119" i="31"/>
  <c r="U120" i="31" s="1"/>
  <c r="T119" i="31"/>
  <c r="T120" i="31" s="1"/>
  <c r="S119" i="31"/>
  <c r="S120" i="31" s="1"/>
  <c r="R119" i="31"/>
  <c r="R120" i="31" s="1"/>
  <c r="Q119" i="31"/>
  <c r="Q120" i="31" s="1"/>
  <c r="P119" i="31"/>
  <c r="P120" i="31" s="1"/>
  <c r="J119" i="31"/>
  <c r="I119" i="31"/>
  <c r="G119" i="31"/>
  <c r="AE118" i="31"/>
  <c r="I118" i="31"/>
  <c r="F118" i="31"/>
  <c r="AE117" i="31"/>
  <c r="I117" i="31"/>
  <c r="F117" i="31"/>
  <c r="AE116" i="31"/>
  <c r="I116" i="31"/>
  <c r="F116" i="31"/>
  <c r="AE115" i="31"/>
  <c r="I115" i="31"/>
  <c r="F115" i="31"/>
  <c r="AE114" i="31"/>
  <c r="I114" i="31"/>
  <c r="F114" i="31"/>
  <c r="AE113" i="31"/>
  <c r="I113" i="31"/>
  <c r="F113" i="31"/>
  <c r="AE112" i="31"/>
  <c r="I112" i="31"/>
  <c r="F112" i="31"/>
  <c r="AE111" i="31"/>
  <c r="I111" i="31"/>
  <c r="F111" i="31"/>
  <c r="AE110" i="31"/>
  <c r="I110" i="31"/>
  <c r="F110" i="31"/>
  <c r="AE109" i="31"/>
  <c r="I109" i="31"/>
  <c r="F109" i="31"/>
  <c r="AE108" i="31"/>
  <c r="I108" i="31"/>
  <c r="F108" i="31"/>
  <c r="AE107" i="31"/>
  <c r="AE119" i="31" s="1"/>
  <c r="AE120" i="31" s="1"/>
  <c r="I107" i="31"/>
  <c r="F107" i="31"/>
  <c r="F119" i="31" s="1"/>
  <c r="Q105" i="31"/>
  <c r="AD104" i="31"/>
  <c r="AD105" i="31" s="1"/>
  <c r="AC104" i="31"/>
  <c r="AC105" i="31" s="1"/>
  <c r="AB104" i="31"/>
  <c r="AB105" i="31" s="1"/>
  <c r="AA104" i="31"/>
  <c r="AA105" i="31" s="1"/>
  <c r="Z104" i="31"/>
  <c r="Z105" i="31" s="1"/>
  <c r="Y104" i="31"/>
  <c r="Y105" i="31" s="1"/>
  <c r="X104" i="31"/>
  <c r="X105" i="31" s="1"/>
  <c r="W104" i="31"/>
  <c r="W105" i="31" s="1"/>
  <c r="V104" i="31"/>
  <c r="V105" i="31" s="1"/>
  <c r="U104" i="31"/>
  <c r="U105" i="31" s="1"/>
  <c r="T104" i="31"/>
  <c r="T105" i="31" s="1"/>
  <c r="S104" i="31"/>
  <c r="S105" i="31" s="1"/>
  <c r="R104" i="31"/>
  <c r="R105" i="31" s="1"/>
  <c r="Q104" i="31"/>
  <c r="P104" i="31"/>
  <c r="P105" i="31" s="1"/>
  <c r="J104" i="31"/>
  <c r="I104" i="31"/>
  <c r="G104" i="31"/>
  <c r="F104" i="31"/>
  <c r="AE103" i="31"/>
  <c r="I103" i="31"/>
  <c r="F103" i="31"/>
  <c r="AE102" i="31"/>
  <c r="I102" i="31"/>
  <c r="F102" i="31"/>
  <c r="AE101" i="31"/>
  <c r="I101" i="31"/>
  <c r="F101" i="31"/>
  <c r="AE100" i="31"/>
  <c r="I100" i="31"/>
  <c r="F100" i="31"/>
  <c r="AE99" i="31"/>
  <c r="I99" i="31"/>
  <c r="F99" i="31"/>
  <c r="AE98" i="31"/>
  <c r="I98" i="31"/>
  <c r="F98" i="31"/>
  <c r="AE97" i="31"/>
  <c r="I97" i="31"/>
  <c r="F97" i="31"/>
  <c r="AE96" i="31"/>
  <c r="I96" i="31"/>
  <c r="F96" i="31"/>
  <c r="AE95" i="31"/>
  <c r="I95" i="31"/>
  <c r="F95" i="31"/>
  <c r="AE94" i="31"/>
  <c r="I94" i="31"/>
  <c r="F94" i="31"/>
  <c r="AE93" i="31"/>
  <c r="I93" i="31"/>
  <c r="F93" i="31"/>
  <c r="AE92" i="31"/>
  <c r="AE104" i="31" s="1"/>
  <c r="AE105" i="31" s="1"/>
  <c r="I92" i="31"/>
  <c r="F92" i="31"/>
  <c r="AD89" i="31"/>
  <c r="AD90" i="31" s="1"/>
  <c r="AC89" i="31"/>
  <c r="AC90" i="31" s="1"/>
  <c r="AB89" i="31"/>
  <c r="AB90" i="31" s="1"/>
  <c r="AA89" i="31"/>
  <c r="AA90" i="31" s="1"/>
  <c r="Z89" i="31"/>
  <c r="Z90" i="31" s="1"/>
  <c r="Y89" i="31"/>
  <c r="Y90" i="31" s="1"/>
  <c r="X89" i="31"/>
  <c r="X90" i="31" s="1"/>
  <c r="W89" i="31"/>
  <c r="W90" i="31" s="1"/>
  <c r="V89" i="31"/>
  <c r="V90" i="31" s="1"/>
  <c r="U89" i="31"/>
  <c r="U90" i="31" s="1"/>
  <c r="T89" i="31"/>
  <c r="T90" i="31" s="1"/>
  <c r="S89" i="31"/>
  <c r="S90" i="31" s="1"/>
  <c r="R89" i="31"/>
  <c r="R90" i="31" s="1"/>
  <c r="Q89" i="31"/>
  <c r="Q90" i="31" s="1"/>
  <c r="P89" i="31"/>
  <c r="P90" i="31" s="1"/>
  <c r="J89" i="31"/>
  <c r="G89" i="31"/>
  <c r="AE88" i="31"/>
  <c r="I88" i="31"/>
  <c r="F88" i="31"/>
  <c r="AE87" i="31"/>
  <c r="I87" i="31"/>
  <c r="F87" i="31"/>
  <c r="AE86" i="31"/>
  <c r="I86" i="31"/>
  <c r="F86" i="31"/>
  <c r="AE85" i="31"/>
  <c r="I85" i="31"/>
  <c r="F85" i="31"/>
  <c r="AE84" i="31"/>
  <c r="I84" i="31"/>
  <c r="F84" i="31"/>
  <c r="AE83" i="31"/>
  <c r="I83" i="31"/>
  <c r="F83" i="31"/>
  <c r="AE82" i="31"/>
  <c r="I82" i="31"/>
  <c r="F82" i="31"/>
  <c r="AE81" i="31"/>
  <c r="I81" i="31"/>
  <c r="F81" i="31"/>
  <c r="AE80" i="31"/>
  <c r="I80" i="31"/>
  <c r="F80" i="31"/>
  <c r="AE79" i="31"/>
  <c r="I79" i="31"/>
  <c r="F79" i="31"/>
  <c r="AE78" i="31"/>
  <c r="I78" i="31"/>
  <c r="F78" i="31"/>
  <c r="F89" i="31" s="1"/>
  <c r="AE77" i="31"/>
  <c r="AE89" i="31" s="1"/>
  <c r="AE90" i="31" s="1"/>
  <c r="I77" i="31"/>
  <c r="I89" i="31" s="1"/>
  <c r="F77" i="31"/>
  <c r="AA75" i="31"/>
  <c r="AD74" i="31"/>
  <c r="AD75" i="31" s="1"/>
  <c r="AC74" i="31"/>
  <c r="AC75" i="31" s="1"/>
  <c r="AB74" i="31"/>
  <c r="AB75" i="31" s="1"/>
  <c r="AA74" i="31"/>
  <c r="Z74" i="31"/>
  <c r="Z75" i="31" s="1"/>
  <c r="Y74" i="31"/>
  <c r="Y75" i="31" s="1"/>
  <c r="X74" i="31"/>
  <c r="X75" i="31" s="1"/>
  <c r="W74" i="31"/>
  <c r="W75" i="31" s="1"/>
  <c r="V74" i="31"/>
  <c r="V75" i="31" s="1"/>
  <c r="U74" i="31"/>
  <c r="U75" i="31" s="1"/>
  <c r="T74" i="31"/>
  <c r="T75" i="31" s="1"/>
  <c r="S74" i="31"/>
  <c r="S75" i="31" s="1"/>
  <c r="R74" i="31"/>
  <c r="R75" i="31" s="1"/>
  <c r="Q74" i="31"/>
  <c r="Q75" i="31" s="1"/>
  <c r="P74" i="31"/>
  <c r="P75" i="31" s="1"/>
  <c r="J74" i="31"/>
  <c r="G74" i="31"/>
  <c r="AE73" i="31"/>
  <c r="I73" i="31"/>
  <c r="F73" i="31"/>
  <c r="AE72" i="31"/>
  <c r="I72" i="31"/>
  <c r="F72" i="31"/>
  <c r="AE71" i="31"/>
  <c r="I71" i="31"/>
  <c r="F71" i="31"/>
  <c r="AE70" i="31"/>
  <c r="I70" i="31"/>
  <c r="F70" i="31"/>
  <c r="AE69" i="31"/>
  <c r="I69" i="31"/>
  <c r="F69" i="31"/>
  <c r="AE68" i="31"/>
  <c r="I68" i="31"/>
  <c r="F68" i="31"/>
  <c r="AE67" i="31"/>
  <c r="I67" i="31"/>
  <c r="F67" i="31"/>
  <c r="AE66" i="31"/>
  <c r="I66" i="31"/>
  <c r="F66" i="31"/>
  <c r="AE65" i="31"/>
  <c r="I65" i="31"/>
  <c r="F65" i="31"/>
  <c r="AE64" i="31"/>
  <c r="I64" i="31"/>
  <c r="F64" i="31"/>
  <c r="AE63" i="31"/>
  <c r="I63" i="31"/>
  <c r="F63" i="31"/>
  <c r="AE62" i="31"/>
  <c r="I62" i="31"/>
  <c r="F62" i="31"/>
  <c r="F74" i="31" s="1"/>
  <c r="W60" i="31"/>
  <c r="V60" i="31"/>
  <c r="AD59" i="31"/>
  <c r="AD60" i="31" s="1"/>
  <c r="AC59" i="31"/>
  <c r="AC60" i="31" s="1"/>
  <c r="AB59" i="31"/>
  <c r="AB60" i="31" s="1"/>
  <c r="AA59" i="31"/>
  <c r="AA60" i="31" s="1"/>
  <c r="Z59" i="31"/>
  <c r="Z60" i="31" s="1"/>
  <c r="Y59" i="31"/>
  <c r="Y60" i="31" s="1"/>
  <c r="X59" i="31"/>
  <c r="X60" i="31" s="1"/>
  <c r="W59" i="31"/>
  <c r="V59" i="31"/>
  <c r="U59" i="31"/>
  <c r="U60" i="31" s="1"/>
  <c r="T59" i="31"/>
  <c r="T60" i="31" s="1"/>
  <c r="S59" i="31"/>
  <c r="S60" i="31" s="1"/>
  <c r="R59" i="31"/>
  <c r="R60" i="31" s="1"/>
  <c r="Q59" i="31"/>
  <c r="Q60" i="31" s="1"/>
  <c r="P59" i="31"/>
  <c r="P60" i="31" s="1"/>
  <c r="J59" i="31"/>
  <c r="I59" i="31"/>
  <c r="G59" i="31"/>
  <c r="F59" i="31"/>
  <c r="AE58" i="31"/>
  <c r="I58" i="31"/>
  <c r="F58" i="31"/>
  <c r="AE57" i="31"/>
  <c r="I57" i="31"/>
  <c r="F57" i="31"/>
  <c r="AE56" i="31"/>
  <c r="I56" i="31"/>
  <c r="F56" i="31"/>
  <c r="AE55" i="31"/>
  <c r="I55" i="31"/>
  <c r="F55" i="31"/>
  <c r="AE54" i="31"/>
  <c r="I54" i="31"/>
  <c r="F54" i="31"/>
  <c r="AE53" i="31"/>
  <c r="I53" i="31"/>
  <c r="F53" i="31"/>
  <c r="AE52" i="31"/>
  <c r="I52" i="31"/>
  <c r="F52" i="31"/>
  <c r="AE51" i="31"/>
  <c r="I51" i="31"/>
  <c r="F51" i="31"/>
  <c r="AE50" i="31"/>
  <c r="I50" i="31"/>
  <c r="F50" i="31"/>
  <c r="AE49" i="31"/>
  <c r="I49" i="31"/>
  <c r="F49" i="31"/>
  <c r="AE48" i="31"/>
  <c r="I48" i="31"/>
  <c r="F48" i="31"/>
  <c r="AE47" i="31"/>
  <c r="I47" i="31"/>
  <c r="F47" i="31"/>
  <c r="D47" i="31"/>
  <c r="D48" i="31" s="1"/>
  <c r="C47" i="31"/>
  <c r="C48" i="31" s="1"/>
  <c r="B47" i="31"/>
  <c r="O43" i="31"/>
  <c r="B43" i="31"/>
  <c r="C35" i="31"/>
  <c r="C36" i="31" s="1"/>
  <c r="C37" i="31" s="1"/>
  <c r="C38" i="31" s="1"/>
  <c r="C39" i="31" s="1"/>
  <c r="C40" i="31" s="1"/>
  <c r="C41" i="31" s="1"/>
  <c r="B32" i="31"/>
  <c r="AF21" i="31"/>
  <c r="M19" i="31"/>
  <c r="O16" i="31"/>
  <c r="B16" i="31"/>
  <c r="AE13" i="31"/>
  <c r="AE12" i="31"/>
  <c r="AE11" i="31"/>
  <c r="AE10" i="31"/>
  <c r="AE9" i="31"/>
  <c r="J9" i="31"/>
  <c r="AE8" i="31"/>
  <c r="AE7" i="31"/>
  <c r="AE6" i="31"/>
  <c r="AE5" i="31"/>
  <c r="O3" i="31"/>
  <c r="B3" i="31"/>
  <c r="AD149" i="30"/>
  <c r="AD150" i="30" s="1"/>
  <c r="AC149" i="30"/>
  <c r="AC150" i="30" s="1"/>
  <c r="AB149" i="30"/>
  <c r="AB150" i="30" s="1"/>
  <c r="AA149" i="30"/>
  <c r="AA150" i="30" s="1"/>
  <c r="Z149" i="30"/>
  <c r="Z150" i="30" s="1"/>
  <c r="Y149" i="30"/>
  <c r="Y150" i="30" s="1"/>
  <c r="X149" i="30"/>
  <c r="X150" i="30" s="1"/>
  <c r="W149" i="30"/>
  <c r="W150" i="30" s="1"/>
  <c r="V149" i="30"/>
  <c r="V150" i="30" s="1"/>
  <c r="U149" i="30"/>
  <c r="U150" i="30" s="1"/>
  <c r="T149" i="30"/>
  <c r="T150" i="30" s="1"/>
  <c r="S149" i="30"/>
  <c r="S150" i="30" s="1"/>
  <c r="R149" i="30"/>
  <c r="R150" i="30" s="1"/>
  <c r="Q149" i="30"/>
  <c r="Q150" i="30" s="1"/>
  <c r="P149" i="30"/>
  <c r="P150" i="30" s="1"/>
  <c r="J149" i="30"/>
  <c r="G149" i="30"/>
  <c r="AE148" i="30"/>
  <c r="I148" i="30"/>
  <c r="F148" i="30"/>
  <c r="AE147" i="30"/>
  <c r="I147" i="30"/>
  <c r="F147" i="30"/>
  <c r="AE146" i="30"/>
  <c r="I146" i="30"/>
  <c r="F146" i="30"/>
  <c r="AE145" i="30"/>
  <c r="I145" i="30"/>
  <c r="F145" i="30"/>
  <c r="AE144" i="30"/>
  <c r="I144" i="30"/>
  <c r="F144" i="30"/>
  <c r="AE143" i="30"/>
  <c r="I143" i="30"/>
  <c r="F143" i="30"/>
  <c r="AE142" i="30"/>
  <c r="I142" i="30"/>
  <c r="F142" i="30"/>
  <c r="AE141" i="30"/>
  <c r="I141" i="30"/>
  <c r="F141" i="30"/>
  <c r="AE140" i="30"/>
  <c r="I140" i="30"/>
  <c r="F140" i="30"/>
  <c r="AE139" i="30"/>
  <c r="I139" i="30"/>
  <c r="F139" i="30"/>
  <c r="AE138" i="30"/>
  <c r="I138" i="30"/>
  <c r="I149" i="30" s="1"/>
  <c r="F138" i="30"/>
  <c r="F149" i="30" s="1"/>
  <c r="AE137" i="30"/>
  <c r="I137" i="30"/>
  <c r="F137" i="30"/>
  <c r="AC135" i="30"/>
  <c r="AD134" i="30"/>
  <c r="AD135" i="30" s="1"/>
  <c r="AC134" i="30"/>
  <c r="AB134" i="30"/>
  <c r="AB135" i="30" s="1"/>
  <c r="AA134" i="30"/>
  <c r="AA135" i="30" s="1"/>
  <c r="Z134" i="30"/>
  <c r="Z135" i="30" s="1"/>
  <c r="Y134" i="30"/>
  <c r="Y135" i="30" s="1"/>
  <c r="X134" i="30"/>
  <c r="X135" i="30" s="1"/>
  <c r="W134" i="30"/>
  <c r="W135" i="30" s="1"/>
  <c r="V134" i="30"/>
  <c r="V135" i="30" s="1"/>
  <c r="U134" i="30"/>
  <c r="U135" i="30" s="1"/>
  <c r="T134" i="30"/>
  <c r="T135" i="30" s="1"/>
  <c r="S134" i="30"/>
  <c r="S135" i="30" s="1"/>
  <c r="R134" i="30"/>
  <c r="R135" i="30" s="1"/>
  <c r="Q134" i="30"/>
  <c r="Q135" i="30" s="1"/>
  <c r="P134" i="30"/>
  <c r="P135" i="30" s="1"/>
  <c r="J134" i="30"/>
  <c r="G134" i="30"/>
  <c r="AE133" i="30"/>
  <c r="I133" i="30"/>
  <c r="F133" i="30"/>
  <c r="AE132" i="30"/>
  <c r="I132" i="30"/>
  <c r="F132" i="30"/>
  <c r="AE131" i="30"/>
  <c r="I131" i="30"/>
  <c r="F131" i="30"/>
  <c r="AE130" i="30"/>
  <c r="I130" i="30"/>
  <c r="F130" i="30"/>
  <c r="AE129" i="30"/>
  <c r="I129" i="30"/>
  <c r="F129" i="30"/>
  <c r="AE128" i="30"/>
  <c r="I128" i="30"/>
  <c r="F128" i="30"/>
  <c r="AE127" i="30"/>
  <c r="I127" i="30"/>
  <c r="F127" i="30"/>
  <c r="AE126" i="30"/>
  <c r="I126" i="30"/>
  <c r="F126" i="30"/>
  <c r="AE125" i="30"/>
  <c r="I125" i="30"/>
  <c r="F125" i="30"/>
  <c r="AE124" i="30"/>
  <c r="I124" i="30"/>
  <c r="F124" i="30"/>
  <c r="AE123" i="30"/>
  <c r="I123" i="30"/>
  <c r="F123" i="30"/>
  <c r="AE122" i="30"/>
  <c r="I122" i="30"/>
  <c r="I134" i="30" s="1"/>
  <c r="F122" i="30"/>
  <c r="F134" i="30" s="1"/>
  <c r="Y120" i="30"/>
  <c r="X120" i="30"/>
  <c r="AD119" i="30"/>
  <c r="AD120" i="30" s="1"/>
  <c r="AC119" i="30"/>
  <c r="AC120" i="30" s="1"/>
  <c r="AB119" i="30"/>
  <c r="AB120" i="30" s="1"/>
  <c r="AA119" i="30"/>
  <c r="AA120" i="30" s="1"/>
  <c r="Z119" i="30"/>
  <c r="Z120" i="30" s="1"/>
  <c r="Y119" i="30"/>
  <c r="X119" i="30"/>
  <c r="W119" i="30"/>
  <c r="W120" i="30" s="1"/>
  <c r="V119" i="30"/>
  <c r="V120" i="30" s="1"/>
  <c r="U119" i="30"/>
  <c r="U120" i="30" s="1"/>
  <c r="T119" i="30"/>
  <c r="T120" i="30" s="1"/>
  <c r="S119" i="30"/>
  <c r="S120" i="30" s="1"/>
  <c r="R119" i="30"/>
  <c r="R120" i="30" s="1"/>
  <c r="Q119" i="30"/>
  <c r="Q120" i="30" s="1"/>
  <c r="P119" i="30"/>
  <c r="P120" i="30" s="1"/>
  <c r="J119" i="30"/>
  <c r="I119" i="30"/>
  <c r="G119" i="30"/>
  <c r="AE118" i="30"/>
  <c r="I118" i="30"/>
  <c r="F118" i="30"/>
  <c r="AE117" i="30"/>
  <c r="I117" i="30"/>
  <c r="F117" i="30"/>
  <c r="AE116" i="30"/>
  <c r="I116" i="30"/>
  <c r="F116" i="30"/>
  <c r="AE115" i="30"/>
  <c r="I115" i="30"/>
  <c r="F115" i="30"/>
  <c r="AE114" i="30"/>
  <c r="I114" i="30"/>
  <c r="F114" i="30"/>
  <c r="AE113" i="30"/>
  <c r="I113" i="30"/>
  <c r="F113" i="30"/>
  <c r="AE112" i="30"/>
  <c r="I112" i="30"/>
  <c r="F112" i="30"/>
  <c r="AE111" i="30"/>
  <c r="I111" i="30"/>
  <c r="F111" i="30"/>
  <c r="AE110" i="30"/>
  <c r="I110" i="30"/>
  <c r="F110" i="30"/>
  <c r="AE109" i="30"/>
  <c r="I109" i="30"/>
  <c r="F109" i="30"/>
  <c r="AE108" i="30"/>
  <c r="I108" i="30"/>
  <c r="F108" i="30"/>
  <c r="AE107" i="30"/>
  <c r="I107" i="30"/>
  <c r="F107" i="30"/>
  <c r="F119" i="30" s="1"/>
  <c r="X105" i="30"/>
  <c r="AD104" i="30"/>
  <c r="AD105" i="30" s="1"/>
  <c r="AC104" i="30"/>
  <c r="AC105" i="30" s="1"/>
  <c r="AB104" i="30"/>
  <c r="AB105" i="30" s="1"/>
  <c r="AA104" i="30"/>
  <c r="AA105" i="30" s="1"/>
  <c r="Z104" i="30"/>
  <c r="Z105" i="30" s="1"/>
  <c r="Y104" i="30"/>
  <c r="Y105" i="30" s="1"/>
  <c r="X104" i="30"/>
  <c r="W104" i="30"/>
  <c r="W105" i="30" s="1"/>
  <c r="V104" i="30"/>
  <c r="V105" i="30" s="1"/>
  <c r="U104" i="30"/>
  <c r="U105" i="30" s="1"/>
  <c r="T104" i="30"/>
  <c r="T105" i="30" s="1"/>
  <c r="S104" i="30"/>
  <c r="S105" i="30" s="1"/>
  <c r="R104" i="30"/>
  <c r="R105" i="30" s="1"/>
  <c r="Q104" i="30"/>
  <c r="Q105" i="30" s="1"/>
  <c r="P104" i="30"/>
  <c r="P105" i="30" s="1"/>
  <c r="J104" i="30"/>
  <c r="G104" i="30"/>
  <c r="F104" i="30"/>
  <c r="AE103" i="30"/>
  <c r="I103" i="30"/>
  <c r="F103" i="30"/>
  <c r="AE102" i="30"/>
  <c r="I102" i="30"/>
  <c r="F102" i="30"/>
  <c r="AE101" i="30"/>
  <c r="I101" i="30"/>
  <c r="F101" i="30"/>
  <c r="AE100" i="30"/>
  <c r="I100" i="30"/>
  <c r="F100" i="30"/>
  <c r="AE99" i="30"/>
  <c r="I99" i="30"/>
  <c r="F99" i="30"/>
  <c r="AE98" i="30"/>
  <c r="I98" i="30"/>
  <c r="F98" i="30"/>
  <c r="AE97" i="30"/>
  <c r="I97" i="30"/>
  <c r="F97" i="30"/>
  <c r="AE96" i="30"/>
  <c r="I96" i="30"/>
  <c r="F96" i="30"/>
  <c r="AE95" i="30"/>
  <c r="I95" i="30"/>
  <c r="F95" i="30"/>
  <c r="AE94" i="30"/>
  <c r="I94" i="30"/>
  <c r="F94" i="30"/>
  <c r="AE93" i="30"/>
  <c r="I93" i="30"/>
  <c r="F93" i="30"/>
  <c r="AE92" i="30"/>
  <c r="AE104" i="30" s="1"/>
  <c r="AE105" i="30" s="1"/>
  <c r="I92" i="30"/>
  <c r="I104" i="30" s="1"/>
  <c r="F92" i="30"/>
  <c r="AD90" i="30"/>
  <c r="P90" i="30"/>
  <c r="AD89" i="30"/>
  <c r="AC89" i="30"/>
  <c r="AC90" i="30" s="1"/>
  <c r="AB89" i="30"/>
  <c r="AB90" i="30" s="1"/>
  <c r="AA89" i="30"/>
  <c r="AA90" i="30" s="1"/>
  <c r="Z89" i="30"/>
  <c r="Z90" i="30" s="1"/>
  <c r="Y89" i="30"/>
  <c r="Y90" i="30" s="1"/>
  <c r="X89" i="30"/>
  <c r="X90" i="30" s="1"/>
  <c r="W89" i="30"/>
  <c r="W90" i="30" s="1"/>
  <c r="V89" i="30"/>
  <c r="V90" i="30" s="1"/>
  <c r="U89" i="30"/>
  <c r="U90" i="30" s="1"/>
  <c r="T89" i="30"/>
  <c r="T90" i="30" s="1"/>
  <c r="S89" i="30"/>
  <c r="S90" i="30" s="1"/>
  <c r="R89" i="30"/>
  <c r="R90" i="30" s="1"/>
  <c r="Q89" i="30"/>
  <c r="Q90" i="30" s="1"/>
  <c r="P89" i="30"/>
  <c r="J89" i="30"/>
  <c r="G89" i="30"/>
  <c r="AE88" i="30"/>
  <c r="I88" i="30"/>
  <c r="F88" i="30"/>
  <c r="AE87" i="30"/>
  <c r="I87" i="30"/>
  <c r="F87" i="30"/>
  <c r="AE86" i="30"/>
  <c r="I86" i="30"/>
  <c r="F86" i="30"/>
  <c r="AE85" i="30"/>
  <c r="I85" i="30"/>
  <c r="F85" i="30"/>
  <c r="AE84" i="30"/>
  <c r="I84" i="30"/>
  <c r="F84" i="30"/>
  <c r="AE83" i="30"/>
  <c r="I83" i="30"/>
  <c r="F83" i="30"/>
  <c r="AE82" i="30"/>
  <c r="I82" i="30"/>
  <c r="F82" i="30"/>
  <c r="AE81" i="30"/>
  <c r="I81" i="30"/>
  <c r="F81" i="30"/>
  <c r="AE80" i="30"/>
  <c r="I80" i="30"/>
  <c r="F80" i="30"/>
  <c r="AE79" i="30"/>
  <c r="I79" i="30"/>
  <c r="F79" i="30"/>
  <c r="AE78" i="30"/>
  <c r="I78" i="30"/>
  <c r="I89" i="30" s="1"/>
  <c r="F78" i="30"/>
  <c r="F89" i="30" s="1"/>
  <c r="AE77" i="30"/>
  <c r="I77" i="30"/>
  <c r="F77" i="30"/>
  <c r="AD75" i="30"/>
  <c r="AA75" i="30"/>
  <c r="Z75" i="30"/>
  <c r="AD74" i="30"/>
  <c r="AC74" i="30"/>
  <c r="AC75" i="30" s="1"/>
  <c r="AB74" i="30"/>
  <c r="AB75" i="30" s="1"/>
  <c r="AA74" i="30"/>
  <c r="Z74" i="30"/>
  <c r="Y74" i="30"/>
  <c r="Y75" i="30" s="1"/>
  <c r="X74" i="30"/>
  <c r="X75" i="30" s="1"/>
  <c r="W74" i="30"/>
  <c r="W75" i="30" s="1"/>
  <c r="V74" i="30"/>
  <c r="V75" i="30" s="1"/>
  <c r="U74" i="30"/>
  <c r="U75" i="30" s="1"/>
  <c r="T74" i="30"/>
  <c r="T75" i="30" s="1"/>
  <c r="S74" i="30"/>
  <c r="S75" i="30" s="1"/>
  <c r="R74" i="30"/>
  <c r="R75" i="30" s="1"/>
  <c r="Q74" i="30"/>
  <c r="Q75" i="30" s="1"/>
  <c r="P74" i="30"/>
  <c r="P75" i="30" s="1"/>
  <c r="J74" i="30"/>
  <c r="G74" i="30"/>
  <c r="AE73" i="30"/>
  <c r="I73" i="30"/>
  <c r="F73" i="30"/>
  <c r="AE72" i="30"/>
  <c r="I72" i="30"/>
  <c r="F72" i="30"/>
  <c r="AE71" i="30"/>
  <c r="I71" i="30"/>
  <c r="F71" i="30"/>
  <c r="AE70" i="30"/>
  <c r="I70" i="30"/>
  <c r="F70" i="30"/>
  <c r="AE69" i="30"/>
  <c r="I69" i="30"/>
  <c r="F69" i="30"/>
  <c r="AE68" i="30"/>
  <c r="I68" i="30"/>
  <c r="F68" i="30"/>
  <c r="AE67" i="30"/>
  <c r="I67" i="30"/>
  <c r="F67" i="30"/>
  <c r="AE66" i="30"/>
  <c r="I66" i="30"/>
  <c r="F66" i="30"/>
  <c r="AE65" i="30"/>
  <c r="I65" i="30"/>
  <c r="F65" i="30"/>
  <c r="AE64" i="30"/>
  <c r="I64" i="30"/>
  <c r="F64" i="30"/>
  <c r="AE63" i="30"/>
  <c r="I63" i="30"/>
  <c r="F63" i="30"/>
  <c r="F74" i="30" s="1"/>
  <c r="AE62" i="30"/>
  <c r="AE74" i="30" s="1"/>
  <c r="AE75" i="30" s="1"/>
  <c r="I62" i="30"/>
  <c r="I74" i="30" s="1"/>
  <c r="F62" i="30"/>
  <c r="W60" i="30"/>
  <c r="V60" i="30"/>
  <c r="AD59" i="30"/>
  <c r="AD60" i="30" s="1"/>
  <c r="AC59" i="30"/>
  <c r="AC60" i="30" s="1"/>
  <c r="AB59" i="30"/>
  <c r="AB60" i="30" s="1"/>
  <c r="AA59" i="30"/>
  <c r="AA60" i="30" s="1"/>
  <c r="Z59" i="30"/>
  <c r="Z60" i="30" s="1"/>
  <c r="Y59" i="30"/>
  <c r="Y60" i="30" s="1"/>
  <c r="X59" i="30"/>
  <c r="X60" i="30" s="1"/>
  <c r="W59" i="30"/>
  <c r="V59" i="30"/>
  <c r="U59" i="30"/>
  <c r="U60" i="30" s="1"/>
  <c r="T59" i="30"/>
  <c r="T60" i="30" s="1"/>
  <c r="S59" i="30"/>
  <c r="S60" i="30" s="1"/>
  <c r="R59" i="30"/>
  <c r="R60" i="30" s="1"/>
  <c r="Q59" i="30"/>
  <c r="Q60" i="30" s="1"/>
  <c r="P59" i="30"/>
  <c r="P60" i="30" s="1"/>
  <c r="J59" i="30"/>
  <c r="I59" i="30"/>
  <c r="G59" i="30"/>
  <c r="F59" i="30"/>
  <c r="AE58" i="30"/>
  <c r="I58" i="30"/>
  <c r="F58" i="30"/>
  <c r="AE57" i="30"/>
  <c r="I57" i="30"/>
  <c r="F57" i="30"/>
  <c r="AE56" i="30"/>
  <c r="I56" i="30"/>
  <c r="F56" i="30"/>
  <c r="AE55" i="30"/>
  <c r="I55" i="30"/>
  <c r="F55" i="30"/>
  <c r="AE54" i="30"/>
  <c r="I54" i="30"/>
  <c r="F54" i="30"/>
  <c r="AE53" i="30"/>
  <c r="I53" i="30"/>
  <c r="F53" i="30"/>
  <c r="AE52" i="30"/>
  <c r="I52" i="30"/>
  <c r="F52" i="30"/>
  <c r="AE51" i="30"/>
  <c r="I51" i="30"/>
  <c r="F51" i="30"/>
  <c r="AE50" i="30"/>
  <c r="I50" i="30"/>
  <c r="F50" i="30"/>
  <c r="AE49" i="30"/>
  <c r="I49" i="30"/>
  <c r="F49" i="30"/>
  <c r="AE48" i="30"/>
  <c r="I48" i="30"/>
  <c r="F48" i="30"/>
  <c r="AE47" i="30"/>
  <c r="I47" i="30"/>
  <c r="F47" i="30"/>
  <c r="D47" i="30"/>
  <c r="D48" i="30" s="1"/>
  <c r="C47" i="30"/>
  <c r="B47" i="30" s="1"/>
  <c r="O43" i="30"/>
  <c r="B43" i="30"/>
  <c r="C35" i="30"/>
  <c r="C36" i="30" s="1"/>
  <c r="C37" i="30" s="1"/>
  <c r="C38" i="30" s="1"/>
  <c r="C39" i="30" s="1"/>
  <c r="C40" i="30" s="1"/>
  <c r="C41" i="30" s="1"/>
  <c r="B32" i="30"/>
  <c r="AF21" i="30"/>
  <c r="M19" i="30"/>
  <c r="O16" i="30"/>
  <c r="B16" i="30"/>
  <c r="AE13" i="30"/>
  <c r="AE12" i="30"/>
  <c r="AE11" i="30"/>
  <c r="AE10" i="30"/>
  <c r="AE9" i="30"/>
  <c r="J9" i="30"/>
  <c r="AE8" i="30"/>
  <c r="AE7" i="30"/>
  <c r="AE6" i="30"/>
  <c r="AE5" i="30"/>
  <c r="O3" i="30"/>
  <c r="B3" i="30"/>
  <c r="AD149" i="29"/>
  <c r="AD150" i="29" s="1"/>
  <c r="AC149" i="29"/>
  <c r="AC150" i="29" s="1"/>
  <c r="AB149" i="29"/>
  <c r="AB150" i="29" s="1"/>
  <c r="AA149" i="29"/>
  <c r="AA150" i="29" s="1"/>
  <c r="Z149" i="29"/>
  <c r="Z150" i="29" s="1"/>
  <c r="Y149" i="29"/>
  <c r="Y150" i="29" s="1"/>
  <c r="X149" i="29"/>
  <c r="X150" i="29" s="1"/>
  <c r="W149" i="29"/>
  <c r="W150" i="29" s="1"/>
  <c r="V149" i="29"/>
  <c r="V150" i="29" s="1"/>
  <c r="U149" i="29"/>
  <c r="U150" i="29" s="1"/>
  <c r="T149" i="29"/>
  <c r="T150" i="29" s="1"/>
  <c r="S149" i="29"/>
  <c r="S150" i="29" s="1"/>
  <c r="R149" i="29"/>
  <c r="R150" i="29" s="1"/>
  <c r="Q149" i="29"/>
  <c r="Q150" i="29" s="1"/>
  <c r="P149" i="29"/>
  <c r="P150" i="29" s="1"/>
  <c r="J149" i="29"/>
  <c r="G149" i="29"/>
  <c r="AE148" i="29"/>
  <c r="I148" i="29"/>
  <c r="F148" i="29"/>
  <c r="AE147" i="29"/>
  <c r="I147" i="29"/>
  <c r="F147" i="29"/>
  <c r="AE146" i="29"/>
  <c r="I146" i="29"/>
  <c r="F146" i="29"/>
  <c r="AE145" i="29"/>
  <c r="I145" i="29"/>
  <c r="F145" i="29"/>
  <c r="AE144" i="29"/>
  <c r="I144" i="29"/>
  <c r="F144" i="29"/>
  <c r="AE143" i="29"/>
  <c r="I143" i="29"/>
  <c r="F143" i="29"/>
  <c r="AE142" i="29"/>
  <c r="I142" i="29"/>
  <c r="F142" i="29"/>
  <c r="AE141" i="29"/>
  <c r="I141" i="29"/>
  <c r="F141" i="29"/>
  <c r="AE140" i="29"/>
  <c r="I140" i="29"/>
  <c r="F140" i="29"/>
  <c r="AE139" i="29"/>
  <c r="I139" i="29"/>
  <c r="F139" i="29"/>
  <c r="AE138" i="29"/>
  <c r="I138" i="29"/>
  <c r="I149" i="29" s="1"/>
  <c r="F138" i="29"/>
  <c r="AE137" i="29"/>
  <c r="I137" i="29"/>
  <c r="F137" i="29"/>
  <c r="F149" i="29" s="1"/>
  <c r="AC135" i="29"/>
  <c r="AB135" i="29"/>
  <c r="Y135" i="29"/>
  <c r="AD134" i="29"/>
  <c r="AD135" i="29" s="1"/>
  <c r="AC134" i="29"/>
  <c r="AB134" i="29"/>
  <c r="AA134" i="29"/>
  <c r="AA135" i="29" s="1"/>
  <c r="Z134" i="29"/>
  <c r="Z135" i="29" s="1"/>
  <c r="Y134" i="29"/>
  <c r="X134" i="29"/>
  <c r="X135" i="29" s="1"/>
  <c r="W134" i="29"/>
  <c r="W135" i="29" s="1"/>
  <c r="V134" i="29"/>
  <c r="V135" i="29" s="1"/>
  <c r="U134" i="29"/>
  <c r="U135" i="29" s="1"/>
  <c r="T134" i="29"/>
  <c r="T135" i="29" s="1"/>
  <c r="S134" i="29"/>
  <c r="S135" i="29" s="1"/>
  <c r="R134" i="29"/>
  <c r="R135" i="29" s="1"/>
  <c r="Q134" i="29"/>
  <c r="Q135" i="29" s="1"/>
  <c r="P134" i="29"/>
  <c r="P135" i="29" s="1"/>
  <c r="J134" i="29"/>
  <c r="G134" i="29"/>
  <c r="AE133" i="29"/>
  <c r="I133" i="29"/>
  <c r="F133" i="29"/>
  <c r="AE132" i="29"/>
  <c r="I132" i="29"/>
  <c r="F132" i="29"/>
  <c r="AE131" i="29"/>
  <c r="I131" i="29"/>
  <c r="F131" i="29"/>
  <c r="AE130" i="29"/>
  <c r="I130" i="29"/>
  <c r="F130" i="29"/>
  <c r="AE129" i="29"/>
  <c r="I129" i="29"/>
  <c r="F129" i="29"/>
  <c r="AE128" i="29"/>
  <c r="I128" i="29"/>
  <c r="F128" i="29"/>
  <c r="AE127" i="29"/>
  <c r="I127" i="29"/>
  <c r="F127" i="29"/>
  <c r="AE126" i="29"/>
  <c r="I126" i="29"/>
  <c r="F126" i="29"/>
  <c r="AE125" i="29"/>
  <c r="I125" i="29"/>
  <c r="F125" i="29"/>
  <c r="AE124" i="29"/>
  <c r="I124" i="29"/>
  <c r="F124" i="29"/>
  <c r="AE123" i="29"/>
  <c r="I123" i="29"/>
  <c r="I134" i="29" s="1"/>
  <c r="F123" i="29"/>
  <c r="AE122" i="29"/>
  <c r="I122" i="29"/>
  <c r="F122" i="29"/>
  <c r="F134" i="29" s="1"/>
  <c r="X120" i="29"/>
  <c r="V120" i="29"/>
  <c r="AD119" i="29"/>
  <c r="AD120" i="29" s="1"/>
  <c r="AC119" i="29"/>
  <c r="AC120" i="29" s="1"/>
  <c r="AB119" i="29"/>
  <c r="AB120" i="29" s="1"/>
  <c r="AA119" i="29"/>
  <c r="AA120" i="29" s="1"/>
  <c r="Z119" i="29"/>
  <c r="Z120" i="29" s="1"/>
  <c r="Y119" i="29"/>
  <c r="Y120" i="29" s="1"/>
  <c r="X119" i="29"/>
  <c r="W119" i="29"/>
  <c r="W120" i="29" s="1"/>
  <c r="V119" i="29"/>
  <c r="U119" i="29"/>
  <c r="U120" i="29" s="1"/>
  <c r="T119" i="29"/>
  <c r="T120" i="29" s="1"/>
  <c r="S119" i="29"/>
  <c r="S120" i="29" s="1"/>
  <c r="R119" i="29"/>
  <c r="R120" i="29" s="1"/>
  <c r="Q119" i="29"/>
  <c r="Q120" i="29" s="1"/>
  <c r="P119" i="29"/>
  <c r="P120" i="29" s="1"/>
  <c r="J119" i="29"/>
  <c r="I119" i="29"/>
  <c r="G119" i="29"/>
  <c r="AE118" i="29"/>
  <c r="I118" i="29"/>
  <c r="F118" i="29"/>
  <c r="AE117" i="29"/>
  <c r="I117" i="29"/>
  <c r="F117" i="29"/>
  <c r="AE116" i="29"/>
  <c r="I116" i="29"/>
  <c r="F116" i="29"/>
  <c r="AE115" i="29"/>
  <c r="I115" i="29"/>
  <c r="F115" i="29"/>
  <c r="AE114" i="29"/>
  <c r="I114" i="29"/>
  <c r="F114" i="29"/>
  <c r="AE113" i="29"/>
  <c r="I113" i="29"/>
  <c r="F113" i="29"/>
  <c r="AE112" i="29"/>
  <c r="I112" i="29"/>
  <c r="F112" i="29"/>
  <c r="AE111" i="29"/>
  <c r="I111" i="29"/>
  <c r="F111" i="29"/>
  <c r="AE110" i="29"/>
  <c r="I110" i="29"/>
  <c r="F110" i="29"/>
  <c r="AE109" i="29"/>
  <c r="I109" i="29"/>
  <c r="F109" i="29"/>
  <c r="AE108" i="29"/>
  <c r="I108" i="29"/>
  <c r="F108" i="29"/>
  <c r="AE107" i="29"/>
  <c r="I107" i="29"/>
  <c r="F107" i="29"/>
  <c r="F119" i="29" s="1"/>
  <c r="T105" i="29"/>
  <c r="AD104" i="29"/>
  <c r="AD105" i="29" s="1"/>
  <c r="AC104" i="29"/>
  <c r="AC105" i="29" s="1"/>
  <c r="AB104" i="29"/>
  <c r="AB105" i="29" s="1"/>
  <c r="AA104" i="29"/>
  <c r="AA105" i="29" s="1"/>
  <c r="Z104" i="29"/>
  <c r="Z105" i="29" s="1"/>
  <c r="Y104" i="29"/>
  <c r="Y105" i="29" s="1"/>
  <c r="X104" i="29"/>
  <c r="X105" i="29" s="1"/>
  <c r="W104" i="29"/>
  <c r="W105" i="29" s="1"/>
  <c r="V104" i="29"/>
  <c r="V105" i="29" s="1"/>
  <c r="U104" i="29"/>
  <c r="U105" i="29" s="1"/>
  <c r="T104" i="29"/>
  <c r="S104" i="29"/>
  <c r="S105" i="29" s="1"/>
  <c r="R104" i="29"/>
  <c r="R105" i="29" s="1"/>
  <c r="Q104" i="29"/>
  <c r="Q105" i="29" s="1"/>
  <c r="P104" i="29"/>
  <c r="P105" i="29" s="1"/>
  <c r="J104" i="29"/>
  <c r="G104" i="29"/>
  <c r="AE103" i="29"/>
  <c r="I103" i="29"/>
  <c r="F103" i="29"/>
  <c r="AE102" i="29"/>
  <c r="I102" i="29"/>
  <c r="F102" i="29"/>
  <c r="AE101" i="29"/>
  <c r="I101" i="29"/>
  <c r="F101" i="29"/>
  <c r="AE100" i="29"/>
  <c r="I100" i="29"/>
  <c r="F100" i="29"/>
  <c r="AE99" i="29"/>
  <c r="I99" i="29"/>
  <c r="F99" i="29"/>
  <c r="AE98" i="29"/>
  <c r="I98" i="29"/>
  <c r="F98" i="29"/>
  <c r="AE97" i="29"/>
  <c r="I97" i="29"/>
  <c r="F97" i="29"/>
  <c r="AE96" i="29"/>
  <c r="I96" i="29"/>
  <c r="F96" i="29"/>
  <c r="AE95" i="29"/>
  <c r="I95" i="29"/>
  <c r="F95" i="29"/>
  <c r="AE94" i="29"/>
  <c r="I94" i="29"/>
  <c r="F94" i="29"/>
  <c r="AE93" i="29"/>
  <c r="I93" i="29"/>
  <c r="F93" i="29"/>
  <c r="AE92" i="29"/>
  <c r="AE104" i="29" s="1"/>
  <c r="AE105" i="29" s="1"/>
  <c r="I92" i="29"/>
  <c r="I104" i="29" s="1"/>
  <c r="F92" i="29"/>
  <c r="F104" i="29" s="1"/>
  <c r="T90" i="29"/>
  <c r="AD89" i="29"/>
  <c r="AD90" i="29" s="1"/>
  <c r="AC89" i="29"/>
  <c r="AC90" i="29" s="1"/>
  <c r="AB89" i="29"/>
  <c r="AB90" i="29" s="1"/>
  <c r="AA89" i="29"/>
  <c r="AA90" i="29" s="1"/>
  <c r="Z89" i="29"/>
  <c r="Z90" i="29" s="1"/>
  <c r="Y89" i="29"/>
  <c r="Y90" i="29" s="1"/>
  <c r="X89" i="29"/>
  <c r="X90" i="29" s="1"/>
  <c r="W89" i="29"/>
  <c r="W90" i="29" s="1"/>
  <c r="V89" i="29"/>
  <c r="V90" i="29" s="1"/>
  <c r="U89" i="29"/>
  <c r="U90" i="29" s="1"/>
  <c r="T89" i="29"/>
  <c r="S89" i="29"/>
  <c r="S90" i="29" s="1"/>
  <c r="R89" i="29"/>
  <c r="R90" i="29" s="1"/>
  <c r="Q89" i="29"/>
  <c r="Q90" i="29" s="1"/>
  <c r="P89" i="29"/>
  <c r="P90" i="29" s="1"/>
  <c r="J89" i="29"/>
  <c r="G89" i="29"/>
  <c r="AE88" i="29"/>
  <c r="I88" i="29"/>
  <c r="F88" i="29"/>
  <c r="AE87" i="29"/>
  <c r="I87" i="29"/>
  <c r="F87" i="29"/>
  <c r="AE86" i="29"/>
  <c r="I86" i="29"/>
  <c r="F86" i="29"/>
  <c r="AE85" i="29"/>
  <c r="I85" i="29"/>
  <c r="F85" i="29"/>
  <c r="AE84" i="29"/>
  <c r="I84" i="29"/>
  <c r="F84" i="29"/>
  <c r="AE83" i="29"/>
  <c r="I83" i="29"/>
  <c r="F83" i="29"/>
  <c r="AE82" i="29"/>
  <c r="I82" i="29"/>
  <c r="F82" i="29"/>
  <c r="AE81" i="29"/>
  <c r="I81" i="29"/>
  <c r="F81" i="29"/>
  <c r="AE80" i="29"/>
  <c r="I80" i="29"/>
  <c r="F80" i="29"/>
  <c r="AE79" i="29"/>
  <c r="I79" i="29"/>
  <c r="F79" i="29"/>
  <c r="AE78" i="29"/>
  <c r="I78" i="29"/>
  <c r="I89" i="29" s="1"/>
  <c r="F78" i="29"/>
  <c r="F89" i="29" s="1"/>
  <c r="AE77" i="29"/>
  <c r="I77" i="29"/>
  <c r="F77" i="29"/>
  <c r="Z75" i="29"/>
  <c r="X75" i="29"/>
  <c r="W75" i="29"/>
  <c r="AD74" i="29"/>
  <c r="AD75" i="29" s="1"/>
  <c r="AC74" i="29"/>
  <c r="AC75" i="29" s="1"/>
  <c r="AB74" i="29"/>
  <c r="AB75" i="29" s="1"/>
  <c r="AA74" i="29"/>
  <c r="AA75" i="29" s="1"/>
  <c r="Z74" i="29"/>
  <c r="Y74" i="29"/>
  <c r="Y75" i="29" s="1"/>
  <c r="X74" i="29"/>
  <c r="W74" i="29"/>
  <c r="V74" i="29"/>
  <c r="V75" i="29" s="1"/>
  <c r="U74" i="29"/>
  <c r="U75" i="29" s="1"/>
  <c r="T74" i="29"/>
  <c r="T75" i="29" s="1"/>
  <c r="S74" i="29"/>
  <c r="S75" i="29" s="1"/>
  <c r="R74" i="29"/>
  <c r="R75" i="29" s="1"/>
  <c r="Q74" i="29"/>
  <c r="Q75" i="29" s="1"/>
  <c r="P74" i="29"/>
  <c r="P75" i="29" s="1"/>
  <c r="J74" i="29"/>
  <c r="G74" i="29"/>
  <c r="AE73" i="29"/>
  <c r="I73" i="29"/>
  <c r="F73" i="29"/>
  <c r="AE72" i="29"/>
  <c r="I72" i="29"/>
  <c r="F72" i="29"/>
  <c r="AE71" i="29"/>
  <c r="I71" i="29"/>
  <c r="F71" i="29"/>
  <c r="AE70" i="29"/>
  <c r="I70" i="29"/>
  <c r="F70" i="29"/>
  <c r="AE69" i="29"/>
  <c r="I69" i="29"/>
  <c r="F69" i="29"/>
  <c r="AE68" i="29"/>
  <c r="I68" i="29"/>
  <c r="F68" i="29"/>
  <c r="AE67" i="29"/>
  <c r="I67" i="29"/>
  <c r="F67" i="29"/>
  <c r="AE66" i="29"/>
  <c r="I66" i="29"/>
  <c r="F66" i="29"/>
  <c r="AE65" i="29"/>
  <c r="I65" i="29"/>
  <c r="F65" i="29"/>
  <c r="AE64" i="29"/>
  <c r="I64" i="29"/>
  <c r="F64" i="29"/>
  <c r="AE63" i="29"/>
  <c r="I63" i="29"/>
  <c r="F63" i="29"/>
  <c r="F74" i="29" s="1"/>
  <c r="AE62" i="29"/>
  <c r="AE74" i="29" s="1"/>
  <c r="AE75" i="29" s="1"/>
  <c r="I62" i="29"/>
  <c r="I74" i="29" s="1"/>
  <c r="F62" i="29"/>
  <c r="W60" i="29"/>
  <c r="V60" i="29"/>
  <c r="AD59" i="29"/>
  <c r="AD60" i="29" s="1"/>
  <c r="AC59" i="29"/>
  <c r="AC60" i="29" s="1"/>
  <c r="AB59" i="29"/>
  <c r="AB60" i="29" s="1"/>
  <c r="AA59" i="29"/>
  <c r="AA60" i="29" s="1"/>
  <c r="Z59" i="29"/>
  <c r="Z60" i="29" s="1"/>
  <c r="Y59" i="29"/>
  <c r="Y60" i="29" s="1"/>
  <c r="X59" i="29"/>
  <c r="X60" i="29" s="1"/>
  <c r="W59" i="29"/>
  <c r="V59" i="29"/>
  <c r="U59" i="29"/>
  <c r="U60" i="29" s="1"/>
  <c r="T59" i="29"/>
  <c r="T60" i="29" s="1"/>
  <c r="S59" i="29"/>
  <c r="S60" i="29" s="1"/>
  <c r="R59" i="29"/>
  <c r="R60" i="29" s="1"/>
  <c r="Q59" i="29"/>
  <c r="Q60" i="29" s="1"/>
  <c r="P59" i="29"/>
  <c r="P60" i="29" s="1"/>
  <c r="J59" i="29"/>
  <c r="G59" i="29"/>
  <c r="F59" i="29"/>
  <c r="AE58" i="29"/>
  <c r="I58" i="29"/>
  <c r="F58" i="29"/>
  <c r="AE57" i="29"/>
  <c r="I57" i="29"/>
  <c r="F57" i="29"/>
  <c r="AE56" i="29"/>
  <c r="I56" i="29"/>
  <c r="F56" i="29"/>
  <c r="AE55" i="29"/>
  <c r="I55" i="29"/>
  <c r="F55" i="29"/>
  <c r="AE54" i="29"/>
  <c r="I54" i="29"/>
  <c r="F54" i="29"/>
  <c r="AE53" i="29"/>
  <c r="I53" i="29"/>
  <c r="F53" i="29"/>
  <c r="AE52" i="29"/>
  <c r="I52" i="29"/>
  <c r="F52" i="29"/>
  <c r="AE51" i="29"/>
  <c r="I51" i="29"/>
  <c r="F51" i="29"/>
  <c r="AE50" i="29"/>
  <c r="I50" i="29"/>
  <c r="F50" i="29"/>
  <c r="AE49" i="29"/>
  <c r="I49" i="29"/>
  <c r="F49" i="29"/>
  <c r="AE48" i="29"/>
  <c r="I48" i="29"/>
  <c r="F48" i="29"/>
  <c r="AE47" i="29"/>
  <c r="AE59" i="29" s="1"/>
  <c r="AE60" i="29" s="1"/>
  <c r="I47" i="29"/>
  <c r="I59" i="29" s="1"/>
  <c r="F47" i="29"/>
  <c r="D47" i="29"/>
  <c r="D48" i="29" s="1"/>
  <c r="O43" i="29"/>
  <c r="B43" i="29"/>
  <c r="C36" i="29"/>
  <c r="C37" i="29" s="1"/>
  <c r="C38" i="29" s="1"/>
  <c r="C39" i="29" s="1"/>
  <c r="C40" i="29" s="1"/>
  <c r="C41" i="29" s="1"/>
  <c r="C35" i="29"/>
  <c r="B32" i="29"/>
  <c r="AF21" i="29"/>
  <c r="M19" i="29"/>
  <c r="O16" i="29"/>
  <c r="B16" i="29"/>
  <c r="AE13" i="29"/>
  <c r="AE12" i="29"/>
  <c r="AE11" i="29"/>
  <c r="AE10" i="29"/>
  <c r="AE9" i="29"/>
  <c r="J9" i="29"/>
  <c r="AE8" i="29"/>
  <c r="AE7" i="29"/>
  <c r="AE6" i="29"/>
  <c r="AE5" i="29"/>
  <c r="O3" i="29"/>
  <c r="B3" i="29"/>
  <c r="R150" i="28"/>
  <c r="AD149" i="28"/>
  <c r="AD150" i="28" s="1"/>
  <c r="AC149" i="28"/>
  <c r="AC150" i="28" s="1"/>
  <c r="AB149" i="28"/>
  <c r="AB150" i="28" s="1"/>
  <c r="AA149" i="28"/>
  <c r="AA150" i="28" s="1"/>
  <c r="Z149" i="28"/>
  <c r="Z150" i="28" s="1"/>
  <c r="Y149" i="28"/>
  <c r="Y150" i="28" s="1"/>
  <c r="X149" i="28"/>
  <c r="X150" i="28" s="1"/>
  <c r="W149" i="28"/>
  <c r="W150" i="28" s="1"/>
  <c r="V149" i="28"/>
  <c r="V150" i="28" s="1"/>
  <c r="U149" i="28"/>
  <c r="U150" i="28" s="1"/>
  <c r="T149" i="28"/>
  <c r="T150" i="28" s="1"/>
  <c r="S149" i="28"/>
  <c r="S150" i="28" s="1"/>
  <c r="R149" i="28"/>
  <c r="Q149" i="28"/>
  <c r="Q150" i="28" s="1"/>
  <c r="P149" i="28"/>
  <c r="P150" i="28" s="1"/>
  <c r="J149" i="28"/>
  <c r="G149" i="28"/>
  <c r="AE148" i="28"/>
  <c r="I148" i="28"/>
  <c r="F148" i="28"/>
  <c r="AE147" i="28"/>
  <c r="I147" i="28"/>
  <c r="F147" i="28"/>
  <c r="AE146" i="28"/>
  <c r="I146" i="28"/>
  <c r="F146" i="28"/>
  <c r="AE145" i="28"/>
  <c r="I145" i="28"/>
  <c r="F145" i="28"/>
  <c r="AE144" i="28"/>
  <c r="I144" i="28"/>
  <c r="F144" i="28"/>
  <c r="AE143" i="28"/>
  <c r="I143" i="28"/>
  <c r="F143" i="28"/>
  <c r="AE142" i="28"/>
  <c r="I142" i="28"/>
  <c r="F142" i="28"/>
  <c r="AE141" i="28"/>
  <c r="I141" i="28"/>
  <c r="F141" i="28"/>
  <c r="AE140" i="28"/>
  <c r="I140" i="28"/>
  <c r="F140" i="28"/>
  <c r="AE139" i="28"/>
  <c r="I139" i="28"/>
  <c r="F139" i="28"/>
  <c r="AE138" i="28"/>
  <c r="I138" i="28"/>
  <c r="F138" i="28"/>
  <c r="AE137" i="28"/>
  <c r="I137" i="28"/>
  <c r="I149" i="28" s="1"/>
  <c r="F137" i="28"/>
  <c r="F149" i="28" s="1"/>
  <c r="AB135" i="28"/>
  <c r="Y135" i="28"/>
  <c r="AD134" i="28"/>
  <c r="AD135" i="28" s="1"/>
  <c r="AC134" i="28"/>
  <c r="AC135" i="28" s="1"/>
  <c r="AB134" i="28"/>
  <c r="AA134" i="28"/>
  <c r="AA135" i="28" s="1"/>
  <c r="Z134" i="28"/>
  <c r="Z135" i="28" s="1"/>
  <c r="Y134" i="28"/>
  <c r="X134" i="28"/>
  <c r="X135" i="28" s="1"/>
  <c r="W134" i="28"/>
  <c r="W135" i="28" s="1"/>
  <c r="V134" i="28"/>
  <c r="V135" i="28" s="1"/>
  <c r="U134" i="28"/>
  <c r="U135" i="28" s="1"/>
  <c r="T134" i="28"/>
  <c r="T135" i="28" s="1"/>
  <c r="S134" i="28"/>
  <c r="S135" i="28" s="1"/>
  <c r="R134" i="28"/>
  <c r="R135" i="28" s="1"/>
  <c r="Q134" i="28"/>
  <c r="Q135" i="28" s="1"/>
  <c r="P134" i="28"/>
  <c r="P135" i="28" s="1"/>
  <c r="J134" i="28"/>
  <c r="G134" i="28"/>
  <c r="AE133" i="28"/>
  <c r="I133" i="28"/>
  <c r="F133" i="28"/>
  <c r="AE132" i="28"/>
  <c r="I132" i="28"/>
  <c r="F132" i="28"/>
  <c r="AE131" i="28"/>
  <c r="I131" i="28"/>
  <c r="F131" i="28"/>
  <c r="AE130" i="28"/>
  <c r="I130" i="28"/>
  <c r="F130" i="28"/>
  <c r="AE129" i="28"/>
  <c r="I129" i="28"/>
  <c r="F129" i="28"/>
  <c r="AE128" i="28"/>
  <c r="I128" i="28"/>
  <c r="F128" i="28"/>
  <c r="AE127" i="28"/>
  <c r="I127" i="28"/>
  <c r="F127" i="28"/>
  <c r="AE126" i="28"/>
  <c r="I126" i="28"/>
  <c r="F126" i="28"/>
  <c r="AE125" i="28"/>
  <c r="I125" i="28"/>
  <c r="F125" i="28"/>
  <c r="AE124" i="28"/>
  <c r="I124" i="28"/>
  <c r="F124" i="28"/>
  <c r="AE123" i="28"/>
  <c r="I123" i="28"/>
  <c r="I134" i="28" s="1"/>
  <c r="F123" i="28"/>
  <c r="AE122" i="28"/>
  <c r="I122" i="28"/>
  <c r="F122" i="28"/>
  <c r="F134" i="28" s="1"/>
  <c r="Y120" i="28"/>
  <c r="AD119" i="28"/>
  <c r="AD120" i="28" s="1"/>
  <c r="AC119" i="28"/>
  <c r="AC120" i="28" s="1"/>
  <c r="AB119" i="28"/>
  <c r="AB120" i="28" s="1"/>
  <c r="AA119" i="28"/>
  <c r="AA120" i="28" s="1"/>
  <c r="Z119" i="28"/>
  <c r="Z120" i="28" s="1"/>
  <c r="Y119" i="28"/>
  <c r="X119" i="28"/>
  <c r="X120" i="28" s="1"/>
  <c r="W119" i="28"/>
  <c r="W120" i="28" s="1"/>
  <c r="V119" i="28"/>
  <c r="V120" i="28" s="1"/>
  <c r="U119" i="28"/>
  <c r="U120" i="28" s="1"/>
  <c r="T119" i="28"/>
  <c r="T120" i="28" s="1"/>
  <c r="S119" i="28"/>
  <c r="S120" i="28" s="1"/>
  <c r="R119" i="28"/>
  <c r="R120" i="28" s="1"/>
  <c r="Q119" i="28"/>
  <c r="Q120" i="28" s="1"/>
  <c r="P119" i="28"/>
  <c r="P120" i="28" s="1"/>
  <c r="J119" i="28"/>
  <c r="I119" i="28"/>
  <c r="G119" i="28"/>
  <c r="AE118" i="28"/>
  <c r="I118" i="28"/>
  <c r="F118" i="28"/>
  <c r="AE117" i="28"/>
  <c r="I117" i="28"/>
  <c r="F117" i="28"/>
  <c r="AE116" i="28"/>
  <c r="I116" i="28"/>
  <c r="F116" i="28"/>
  <c r="AE115" i="28"/>
  <c r="I115" i="28"/>
  <c r="F115" i="28"/>
  <c r="AE114" i="28"/>
  <c r="I114" i="28"/>
  <c r="F114" i="28"/>
  <c r="AE113" i="28"/>
  <c r="I113" i="28"/>
  <c r="F113" i="28"/>
  <c r="AE112" i="28"/>
  <c r="I112" i="28"/>
  <c r="F112" i="28"/>
  <c r="AE111" i="28"/>
  <c r="I111" i="28"/>
  <c r="F111" i="28"/>
  <c r="AE110" i="28"/>
  <c r="I110" i="28"/>
  <c r="F110" i="28"/>
  <c r="AE109" i="28"/>
  <c r="I109" i="28"/>
  <c r="F109" i="28"/>
  <c r="AE108" i="28"/>
  <c r="I108" i="28"/>
  <c r="F108" i="28"/>
  <c r="AE107" i="28"/>
  <c r="AE119" i="28" s="1"/>
  <c r="AE120" i="28" s="1"/>
  <c r="I107" i="28"/>
  <c r="F107" i="28"/>
  <c r="F119" i="28" s="1"/>
  <c r="X105" i="28"/>
  <c r="R105" i="28"/>
  <c r="AD104" i="28"/>
  <c r="AD105" i="28" s="1"/>
  <c r="AC104" i="28"/>
  <c r="AC105" i="28" s="1"/>
  <c r="AB104" i="28"/>
  <c r="AB105" i="28" s="1"/>
  <c r="AA104" i="28"/>
  <c r="AA105" i="28" s="1"/>
  <c r="Z104" i="28"/>
  <c r="Z105" i="28" s="1"/>
  <c r="Y104" i="28"/>
  <c r="Y105" i="28" s="1"/>
  <c r="X104" i="28"/>
  <c r="W104" i="28"/>
  <c r="W105" i="28" s="1"/>
  <c r="V104" i="28"/>
  <c r="V105" i="28" s="1"/>
  <c r="U104" i="28"/>
  <c r="U105" i="28" s="1"/>
  <c r="T104" i="28"/>
  <c r="T105" i="28" s="1"/>
  <c r="S104" i="28"/>
  <c r="S105" i="28" s="1"/>
  <c r="R104" i="28"/>
  <c r="Q104" i="28"/>
  <c r="Q105" i="28" s="1"/>
  <c r="P104" i="28"/>
  <c r="P105" i="28" s="1"/>
  <c r="J104" i="28"/>
  <c r="G104" i="28"/>
  <c r="AE103" i="28"/>
  <c r="I103" i="28"/>
  <c r="F103" i="28"/>
  <c r="AE102" i="28"/>
  <c r="I102" i="28"/>
  <c r="F102" i="28"/>
  <c r="AE101" i="28"/>
  <c r="I101" i="28"/>
  <c r="F101" i="28"/>
  <c r="AE100" i="28"/>
  <c r="I100" i="28"/>
  <c r="F100" i="28"/>
  <c r="AE99" i="28"/>
  <c r="I99" i="28"/>
  <c r="F99" i="28"/>
  <c r="AE98" i="28"/>
  <c r="I98" i="28"/>
  <c r="F98" i="28"/>
  <c r="AE97" i="28"/>
  <c r="I97" i="28"/>
  <c r="F97" i="28"/>
  <c r="AE96" i="28"/>
  <c r="I96" i="28"/>
  <c r="F96" i="28"/>
  <c r="AE95" i="28"/>
  <c r="I95" i="28"/>
  <c r="F95" i="28"/>
  <c r="AE94" i="28"/>
  <c r="I94" i="28"/>
  <c r="F94" i="28"/>
  <c r="AE93" i="28"/>
  <c r="I93" i="28"/>
  <c r="F93" i="28"/>
  <c r="AE92" i="28"/>
  <c r="AE104" i="28" s="1"/>
  <c r="AE105" i="28" s="1"/>
  <c r="I92" i="28"/>
  <c r="I104" i="28" s="1"/>
  <c r="F92" i="28"/>
  <c r="F104" i="28" s="1"/>
  <c r="AB90" i="28"/>
  <c r="Q90" i="28"/>
  <c r="P90" i="28"/>
  <c r="AD89" i="28"/>
  <c r="AD90" i="28" s="1"/>
  <c r="AC89" i="28"/>
  <c r="AC90" i="28" s="1"/>
  <c r="AB89" i="28"/>
  <c r="AA89" i="28"/>
  <c r="AA90" i="28" s="1"/>
  <c r="Z89" i="28"/>
  <c r="Z90" i="28" s="1"/>
  <c r="Y89" i="28"/>
  <c r="Y90" i="28" s="1"/>
  <c r="X89" i="28"/>
  <c r="X90" i="28" s="1"/>
  <c r="W89" i="28"/>
  <c r="W90" i="28" s="1"/>
  <c r="V89" i="28"/>
  <c r="V90" i="28" s="1"/>
  <c r="U89" i="28"/>
  <c r="U90" i="28" s="1"/>
  <c r="T89" i="28"/>
  <c r="T90" i="28" s="1"/>
  <c r="S89" i="28"/>
  <c r="S90" i="28" s="1"/>
  <c r="R89" i="28"/>
  <c r="R90" i="28" s="1"/>
  <c r="Q89" i="28"/>
  <c r="P89" i="28"/>
  <c r="J89" i="28"/>
  <c r="G89" i="28"/>
  <c r="AE88" i="28"/>
  <c r="I88" i="28"/>
  <c r="F88" i="28"/>
  <c r="AE87" i="28"/>
  <c r="I87" i="28"/>
  <c r="F87" i="28"/>
  <c r="AE86" i="28"/>
  <c r="I86" i="28"/>
  <c r="F86" i="28"/>
  <c r="AE85" i="28"/>
  <c r="I85" i="28"/>
  <c r="F85" i="28"/>
  <c r="AE84" i="28"/>
  <c r="I84" i="28"/>
  <c r="F84" i="28"/>
  <c r="AE83" i="28"/>
  <c r="I83" i="28"/>
  <c r="F83" i="28"/>
  <c r="AE82" i="28"/>
  <c r="I82" i="28"/>
  <c r="F82" i="28"/>
  <c r="AE81" i="28"/>
  <c r="I81" i="28"/>
  <c r="F81" i="28"/>
  <c r="AE80" i="28"/>
  <c r="I80" i="28"/>
  <c r="F80" i="28"/>
  <c r="AE79" i="28"/>
  <c r="I79" i="28"/>
  <c r="F79" i="28"/>
  <c r="AE78" i="28"/>
  <c r="I78" i="28"/>
  <c r="I89" i="28" s="1"/>
  <c r="F78" i="28"/>
  <c r="F89" i="28" s="1"/>
  <c r="AE77" i="28"/>
  <c r="I77" i="28"/>
  <c r="F77" i="28"/>
  <c r="AD75" i="28"/>
  <c r="P75" i="28"/>
  <c r="AD74" i="28"/>
  <c r="AC74" i="28"/>
  <c r="AC75" i="28" s="1"/>
  <c r="AB74" i="28"/>
  <c r="AB75" i="28" s="1"/>
  <c r="AA74" i="28"/>
  <c r="AA75" i="28" s="1"/>
  <c r="Z74" i="28"/>
  <c r="Z75" i="28" s="1"/>
  <c r="Y74" i="28"/>
  <c r="Y75" i="28" s="1"/>
  <c r="X74" i="28"/>
  <c r="X75" i="28" s="1"/>
  <c r="W74" i="28"/>
  <c r="W75" i="28" s="1"/>
  <c r="V74" i="28"/>
  <c r="V75" i="28" s="1"/>
  <c r="U74" i="28"/>
  <c r="U75" i="28" s="1"/>
  <c r="T74" i="28"/>
  <c r="T75" i="28" s="1"/>
  <c r="S74" i="28"/>
  <c r="S75" i="28" s="1"/>
  <c r="R74" i="28"/>
  <c r="R75" i="28" s="1"/>
  <c r="Q74" i="28"/>
  <c r="Q75" i="28" s="1"/>
  <c r="P74" i="28"/>
  <c r="J74" i="28"/>
  <c r="G74" i="28"/>
  <c r="AE73" i="28"/>
  <c r="I73" i="28"/>
  <c r="F73" i="28"/>
  <c r="AE72" i="28"/>
  <c r="I72" i="28"/>
  <c r="F72" i="28"/>
  <c r="AE71" i="28"/>
  <c r="I71" i="28"/>
  <c r="F71" i="28"/>
  <c r="AE70" i="28"/>
  <c r="I70" i="28"/>
  <c r="F70" i="28"/>
  <c r="AE69" i="28"/>
  <c r="I69" i="28"/>
  <c r="F69" i="28"/>
  <c r="AE68" i="28"/>
  <c r="I68" i="28"/>
  <c r="F68" i="28"/>
  <c r="AE67" i="28"/>
  <c r="I67" i="28"/>
  <c r="F67" i="28"/>
  <c r="AE66" i="28"/>
  <c r="I66" i="28"/>
  <c r="F66" i="28"/>
  <c r="AE65" i="28"/>
  <c r="I65" i="28"/>
  <c r="F65" i="28"/>
  <c r="AE64" i="28"/>
  <c r="I64" i="28"/>
  <c r="F64" i="28"/>
  <c r="AE63" i="28"/>
  <c r="I63" i="28"/>
  <c r="F63" i="28"/>
  <c r="F74" i="28" s="1"/>
  <c r="AE62" i="28"/>
  <c r="I62" i="28"/>
  <c r="I74" i="28" s="1"/>
  <c r="F62" i="28"/>
  <c r="Z60" i="28"/>
  <c r="W60" i="28"/>
  <c r="AD59" i="28"/>
  <c r="AD60" i="28" s="1"/>
  <c r="AC59" i="28"/>
  <c r="AC60" i="28" s="1"/>
  <c r="AB59" i="28"/>
  <c r="AB60" i="28" s="1"/>
  <c r="AA59" i="28"/>
  <c r="AA60" i="28" s="1"/>
  <c r="Z59" i="28"/>
  <c r="Y59" i="28"/>
  <c r="Y60" i="28" s="1"/>
  <c r="X59" i="28"/>
  <c r="X60" i="28" s="1"/>
  <c r="W59" i="28"/>
  <c r="V59" i="28"/>
  <c r="V60" i="28" s="1"/>
  <c r="U59" i="28"/>
  <c r="U60" i="28" s="1"/>
  <c r="T59" i="28"/>
  <c r="T60" i="28" s="1"/>
  <c r="S59" i="28"/>
  <c r="S60" i="28" s="1"/>
  <c r="R59" i="28"/>
  <c r="R60" i="28" s="1"/>
  <c r="Q59" i="28"/>
  <c r="Q60" i="28" s="1"/>
  <c r="P59" i="28"/>
  <c r="P60" i="28" s="1"/>
  <c r="J59" i="28"/>
  <c r="G59" i="28"/>
  <c r="F59" i="28"/>
  <c r="AE58" i="28"/>
  <c r="I58" i="28"/>
  <c r="F58" i="28"/>
  <c r="AE57" i="28"/>
  <c r="I57" i="28"/>
  <c r="F57" i="28"/>
  <c r="AE56" i="28"/>
  <c r="I56" i="28"/>
  <c r="F56" i="28"/>
  <c r="AE55" i="28"/>
  <c r="I55" i="28"/>
  <c r="F55" i="28"/>
  <c r="AE54" i="28"/>
  <c r="I54" i="28"/>
  <c r="F54" i="28"/>
  <c r="AE53" i="28"/>
  <c r="I53" i="28"/>
  <c r="F53" i="28"/>
  <c r="AE52" i="28"/>
  <c r="I52" i="28"/>
  <c r="F52" i="28"/>
  <c r="AE51" i="28"/>
  <c r="I51" i="28"/>
  <c r="F51" i="28"/>
  <c r="AE50" i="28"/>
  <c r="I50" i="28"/>
  <c r="F50" i="28"/>
  <c r="AE49" i="28"/>
  <c r="I49" i="28"/>
  <c r="F49" i="28"/>
  <c r="AE48" i="28"/>
  <c r="I48" i="28"/>
  <c r="F48" i="28"/>
  <c r="AE47" i="28"/>
  <c r="I47" i="28"/>
  <c r="I59" i="28" s="1"/>
  <c r="F47" i="28"/>
  <c r="D47" i="28"/>
  <c r="D48" i="28" s="1"/>
  <c r="O43" i="28"/>
  <c r="B43" i="28"/>
  <c r="C36" i="28"/>
  <c r="C37" i="28" s="1"/>
  <c r="C38" i="28" s="1"/>
  <c r="C39" i="28" s="1"/>
  <c r="C40" i="28" s="1"/>
  <c r="C41" i="28" s="1"/>
  <c r="C35" i="28"/>
  <c r="B32" i="28"/>
  <c r="AF21" i="28"/>
  <c r="M19" i="28"/>
  <c r="O16" i="28"/>
  <c r="B16" i="28"/>
  <c r="AE13" i="28"/>
  <c r="AE12" i="28"/>
  <c r="AE11" i="28"/>
  <c r="AE10" i="28"/>
  <c r="AE9" i="28"/>
  <c r="J9" i="28"/>
  <c r="AE8" i="28"/>
  <c r="AE7" i="28"/>
  <c r="AE6" i="28"/>
  <c r="AE5" i="28"/>
  <c r="O3" i="28"/>
  <c r="B3" i="28"/>
  <c r="C47" i="35" l="1"/>
  <c r="C48" i="30"/>
  <c r="C47" i="29"/>
  <c r="B47" i="29" s="1"/>
  <c r="C47" i="28"/>
  <c r="B47" i="28" s="1"/>
  <c r="C47" i="33"/>
  <c r="AE59" i="36"/>
  <c r="AE60" i="36" s="1"/>
  <c r="AE149" i="36"/>
  <c r="AE150" i="36" s="1"/>
  <c r="AE74" i="36"/>
  <c r="AE75" i="36" s="1"/>
  <c r="AE119" i="36"/>
  <c r="AE120" i="36" s="1"/>
  <c r="AE104" i="36"/>
  <c r="AE105" i="36" s="1"/>
  <c r="AE134" i="36"/>
  <c r="AE135" i="36" s="1"/>
  <c r="AE89" i="36"/>
  <c r="AE90" i="36" s="1"/>
  <c r="AE89" i="28"/>
  <c r="AE90" i="28" s="1"/>
  <c r="AE74" i="28"/>
  <c r="AE75" i="28" s="1"/>
  <c r="AE59" i="28"/>
  <c r="AE60" i="28" s="1"/>
  <c r="AE149" i="28"/>
  <c r="AE150" i="28" s="1"/>
  <c r="AE134" i="28"/>
  <c r="AE135" i="28" s="1"/>
  <c r="AE59" i="35"/>
  <c r="AE60" i="35" s="1"/>
  <c r="AE74" i="35"/>
  <c r="AE75" i="35" s="1"/>
  <c r="AE89" i="35"/>
  <c r="AE90" i="35" s="1"/>
  <c r="AE104" i="35"/>
  <c r="AE105" i="35" s="1"/>
  <c r="AE119" i="35"/>
  <c r="AE120" i="35" s="1"/>
  <c r="AE134" i="35"/>
  <c r="AE135" i="35" s="1"/>
  <c r="AE149" i="35"/>
  <c r="AE150" i="35" s="1"/>
  <c r="AE74" i="32"/>
  <c r="AE75" i="32" s="1"/>
  <c r="AE59" i="32"/>
  <c r="AE60" i="32" s="1"/>
  <c r="AE149" i="32"/>
  <c r="AE150" i="32" s="1"/>
  <c r="AE134" i="32"/>
  <c r="AE135" i="32" s="1"/>
  <c r="AE119" i="32"/>
  <c r="AE120" i="32" s="1"/>
  <c r="AE74" i="34"/>
  <c r="AE75" i="34" s="1"/>
  <c r="AE134" i="34"/>
  <c r="AE135" i="34" s="1"/>
  <c r="AE104" i="34"/>
  <c r="AE105" i="34" s="1"/>
  <c r="AE59" i="34"/>
  <c r="AE60" i="34" s="1"/>
  <c r="AE149" i="34"/>
  <c r="AE150" i="34" s="1"/>
  <c r="AE89" i="34"/>
  <c r="AE90" i="34" s="1"/>
  <c r="AE134" i="33"/>
  <c r="AE135" i="33" s="1"/>
  <c r="AE119" i="33"/>
  <c r="AE120" i="33" s="1"/>
  <c r="AE59" i="33"/>
  <c r="AE60" i="33" s="1"/>
  <c r="AE104" i="33"/>
  <c r="AE105" i="33" s="1"/>
  <c r="AE89" i="33"/>
  <c r="AE90" i="33" s="1"/>
  <c r="AE74" i="31"/>
  <c r="AE75" i="31" s="1"/>
  <c r="AE149" i="31"/>
  <c r="AE150" i="31" s="1"/>
  <c r="AE59" i="31"/>
  <c r="AE60" i="31" s="1"/>
  <c r="AE134" i="31"/>
  <c r="AE135" i="31" s="1"/>
  <c r="AE149" i="30"/>
  <c r="AE150" i="30" s="1"/>
  <c r="AE89" i="30"/>
  <c r="AE90" i="30" s="1"/>
  <c r="AE134" i="30"/>
  <c r="AE135" i="30" s="1"/>
  <c r="AE59" i="30"/>
  <c r="AE60" i="30" s="1"/>
  <c r="AE119" i="30"/>
  <c r="AE120" i="30" s="1"/>
  <c r="AE89" i="29"/>
  <c r="AE90" i="29" s="1"/>
  <c r="AE149" i="29"/>
  <c r="AE150" i="29" s="1"/>
  <c r="AE134" i="29"/>
  <c r="AE135" i="29" s="1"/>
  <c r="AE119" i="29"/>
  <c r="AE120" i="29" s="1"/>
  <c r="O48" i="36"/>
  <c r="D49" i="36"/>
  <c r="C49" i="36"/>
  <c r="O47" i="36"/>
  <c r="O48" i="35"/>
  <c r="D49" i="35"/>
  <c r="O47" i="35"/>
  <c r="O48" i="34"/>
  <c r="D49" i="34"/>
  <c r="C49" i="34" s="1"/>
  <c r="O47" i="34"/>
  <c r="O48" i="33"/>
  <c r="D49" i="33"/>
  <c r="O47" i="33"/>
  <c r="O48" i="32"/>
  <c r="D49" i="32"/>
  <c r="C49" i="32" s="1"/>
  <c r="O47" i="32"/>
  <c r="O48" i="31"/>
  <c r="D49" i="31"/>
  <c r="I74" i="31"/>
  <c r="C49" i="31"/>
  <c r="O47" i="31"/>
  <c r="O48" i="30"/>
  <c r="D49" i="30"/>
  <c r="C49" i="30" s="1"/>
  <c r="O47" i="30"/>
  <c r="C48" i="29"/>
  <c r="O48" i="29"/>
  <c r="D49" i="29"/>
  <c r="O47" i="29"/>
  <c r="O48" i="28"/>
  <c r="D49" i="28"/>
  <c r="O47" i="28"/>
  <c r="C48" i="33" l="1"/>
  <c r="C49" i="33" s="1"/>
  <c r="B47" i="33"/>
  <c r="C48" i="28"/>
  <c r="C48" i="35"/>
  <c r="C49" i="35" s="1"/>
  <c r="B47" i="35"/>
  <c r="D50" i="36"/>
  <c r="O49" i="36"/>
  <c r="C50" i="36"/>
  <c r="D50" i="35"/>
  <c r="O49" i="35"/>
  <c r="C50" i="35"/>
  <c r="D50" i="34"/>
  <c r="O49" i="34"/>
  <c r="C50" i="34"/>
  <c r="D50" i="33"/>
  <c r="C50" i="33" s="1"/>
  <c r="O49" i="33"/>
  <c r="D50" i="32"/>
  <c r="C50" i="32" s="1"/>
  <c r="O49" i="32"/>
  <c r="D50" i="31"/>
  <c r="C50" i="31" s="1"/>
  <c r="O49" i="31"/>
  <c r="D50" i="30"/>
  <c r="C50" i="30" s="1"/>
  <c r="O49" i="30"/>
  <c r="D50" i="29"/>
  <c r="O49" i="29"/>
  <c r="C49" i="29"/>
  <c r="D50" i="28"/>
  <c r="O49" i="28"/>
  <c r="C49" i="28"/>
  <c r="O50" i="36" l="1"/>
  <c r="D51" i="36"/>
  <c r="C51" i="36"/>
  <c r="O50" i="35"/>
  <c r="D51" i="35"/>
  <c r="C51" i="35"/>
  <c r="O50" i="34"/>
  <c r="D51" i="34"/>
  <c r="C51" i="34"/>
  <c r="O50" i="33"/>
  <c r="D51" i="33"/>
  <c r="C51" i="33" s="1"/>
  <c r="C51" i="32"/>
  <c r="O50" i="32"/>
  <c r="D51" i="32"/>
  <c r="O50" i="31"/>
  <c r="D51" i="31"/>
  <c r="C51" i="31"/>
  <c r="O50" i="30"/>
  <c r="D51" i="30"/>
  <c r="C51" i="30" s="1"/>
  <c r="C50" i="29"/>
  <c r="O50" i="29"/>
  <c r="D51" i="29"/>
  <c r="C50" i="28"/>
  <c r="O50" i="28"/>
  <c r="D51" i="28"/>
  <c r="D52" i="36" l="1"/>
  <c r="C52" i="36" s="1"/>
  <c r="O51" i="36"/>
  <c r="D52" i="35"/>
  <c r="O51" i="35"/>
  <c r="C52" i="35"/>
  <c r="D52" i="34"/>
  <c r="O51" i="34"/>
  <c r="C52" i="34"/>
  <c r="D52" i="33"/>
  <c r="O51" i="33"/>
  <c r="C52" i="33"/>
  <c r="D52" i="32"/>
  <c r="C52" i="32" s="1"/>
  <c r="O51" i="32"/>
  <c r="D52" i="31"/>
  <c r="O51" i="31"/>
  <c r="C52" i="31"/>
  <c r="D52" i="30"/>
  <c r="O51" i="30"/>
  <c r="C52" i="30"/>
  <c r="C51" i="29"/>
  <c r="D52" i="29"/>
  <c r="O51" i="29"/>
  <c r="D52" i="28"/>
  <c r="O51" i="28"/>
  <c r="C51" i="28"/>
  <c r="O52" i="36" l="1"/>
  <c r="D53" i="36"/>
  <c r="C53" i="36"/>
  <c r="O52" i="35"/>
  <c r="D53" i="35"/>
  <c r="C53" i="35" s="1"/>
  <c r="O52" i="34"/>
  <c r="D53" i="34"/>
  <c r="C53" i="34" s="1"/>
  <c r="O52" i="33"/>
  <c r="D53" i="33"/>
  <c r="C53" i="33"/>
  <c r="O52" i="32"/>
  <c r="D53" i="32"/>
  <c r="C53" i="32" s="1"/>
  <c r="C53" i="31"/>
  <c r="O52" i="31"/>
  <c r="D53" i="31"/>
  <c r="O52" i="30"/>
  <c r="D53" i="30"/>
  <c r="C53" i="30" s="1"/>
  <c r="C52" i="29"/>
  <c r="O52" i="29"/>
  <c r="D53" i="29"/>
  <c r="O52" i="28"/>
  <c r="D53" i="28"/>
  <c r="C52" i="28"/>
  <c r="D54" i="36" l="1"/>
  <c r="O53" i="36"/>
  <c r="C54" i="36"/>
  <c r="D54" i="35"/>
  <c r="C54" i="35" s="1"/>
  <c r="O53" i="35"/>
  <c r="D54" i="34"/>
  <c r="C54" i="34" s="1"/>
  <c r="O53" i="34"/>
  <c r="D54" i="33"/>
  <c r="C54" i="33" s="1"/>
  <c r="O53" i="33"/>
  <c r="C54" i="32"/>
  <c r="D54" i="32"/>
  <c r="O53" i="32"/>
  <c r="D54" i="31"/>
  <c r="C54" i="31" s="1"/>
  <c r="O53" i="31"/>
  <c r="D54" i="30"/>
  <c r="O53" i="30"/>
  <c r="C54" i="30"/>
  <c r="C53" i="29"/>
  <c r="D54" i="29"/>
  <c r="O53" i="29"/>
  <c r="C53" i="28"/>
  <c r="D54" i="28"/>
  <c r="O53" i="28"/>
  <c r="O54" i="36" l="1"/>
  <c r="D55" i="36"/>
  <c r="C55" i="36" s="1"/>
  <c r="O54" i="35"/>
  <c r="D55" i="35"/>
  <c r="C55" i="35" s="1"/>
  <c r="O54" i="34"/>
  <c r="D55" i="34"/>
  <c r="C55" i="34"/>
  <c r="O54" i="33"/>
  <c r="D55" i="33"/>
  <c r="C55" i="33"/>
  <c r="O54" i="32"/>
  <c r="D55" i="32"/>
  <c r="C55" i="32" s="1"/>
  <c r="D55" i="31"/>
  <c r="C55" i="31" s="1"/>
  <c r="O54" i="31"/>
  <c r="O54" i="30"/>
  <c r="D55" i="30"/>
  <c r="C55" i="30" s="1"/>
  <c r="O54" i="29"/>
  <c r="D55" i="29"/>
  <c r="C54" i="29"/>
  <c r="C54" i="28"/>
  <c r="O54" i="28"/>
  <c r="D55" i="28"/>
  <c r="D56" i="36" l="1"/>
  <c r="O55" i="36"/>
  <c r="C56" i="36"/>
  <c r="C56" i="35"/>
  <c r="D56" i="35"/>
  <c r="O55" i="35"/>
  <c r="D56" i="34"/>
  <c r="C56" i="34" s="1"/>
  <c r="O55" i="34"/>
  <c r="D56" i="33"/>
  <c r="C56" i="33" s="1"/>
  <c r="O55" i="33"/>
  <c r="D56" i="32"/>
  <c r="C56" i="32" s="1"/>
  <c r="O55" i="32"/>
  <c r="D56" i="31"/>
  <c r="O55" i="31"/>
  <c r="C56" i="31"/>
  <c r="D56" i="30"/>
  <c r="C56" i="30" s="1"/>
  <c r="O55" i="30"/>
  <c r="C55" i="29"/>
  <c r="D56" i="29"/>
  <c r="O55" i="29"/>
  <c r="D56" i="28"/>
  <c r="O55" i="28"/>
  <c r="C55" i="28"/>
  <c r="O56" i="36" l="1"/>
  <c r="D57" i="36"/>
  <c r="C57" i="36" s="1"/>
  <c r="O56" i="35"/>
  <c r="D57" i="35"/>
  <c r="C57" i="35"/>
  <c r="O56" i="34"/>
  <c r="D57" i="34"/>
  <c r="C57" i="34" s="1"/>
  <c r="O56" i="33"/>
  <c r="D57" i="33"/>
  <c r="C57" i="33"/>
  <c r="C57" i="32"/>
  <c r="O56" i="32"/>
  <c r="D57" i="32"/>
  <c r="C57" i="31"/>
  <c r="O56" i="31"/>
  <c r="D57" i="31"/>
  <c r="O56" i="30"/>
  <c r="D57" i="30"/>
  <c r="C57" i="30" s="1"/>
  <c r="O56" i="29"/>
  <c r="D57" i="29"/>
  <c r="C56" i="29"/>
  <c r="O56" i="28"/>
  <c r="D57" i="28"/>
  <c r="C56" i="28"/>
  <c r="D58" i="36" l="1"/>
  <c r="O57" i="36"/>
  <c r="C58" i="36"/>
  <c r="C58" i="35"/>
  <c r="D58" i="35"/>
  <c r="O57" i="35"/>
  <c r="D58" i="34"/>
  <c r="C58" i="34" s="1"/>
  <c r="O57" i="34"/>
  <c r="D58" i="33"/>
  <c r="C58" i="33" s="1"/>
  <c r="O57" i="33"/>
  <c r="D58" i="32"/>
  <c r="C58" i="32" s="1"/>
  <c r="O57" i="32"/>
  <c r="D58" i="31"/>
  <c r="C58" i="31" s="1"/>
  <c r="O57" i="31"/>
  <c r="D58" i="30"/>
  <c r="O57" i="30"/>
  <c r="C58" i="30"/>
  <c r="C57" i="29"/>
  <c r="D58" i="29"/>
  <c r="O57" i="29"/>
  <c r="C57" i="28"/>
  <c r="D58" i="28"/>
  <c r="O57" i="28"/>
  <c r="D62" i="36" l="1"/>
  <c r="C62" i="36" s="1"/>
  <c r="O58" i="36"/>
  <c r="D59" i="36"/>
  <c r="O59" i="36" s="1"/>
  <c r="D62" i="35"/>
  <c r="O58" i="35"/>
  <c r="D59" i="35"/>
  <c r="O59" i="35" s="1"/>
  <c r="C62" i="35"/>
  <c r="D59" i="34"/>
  <c r="O59" i="34" s="1"/>
  <c r="D62" i="34"/>
  <c r="O58" i="34"/>
  <c r="C62" i="34"/>
  <c r="D59" i="33"/>
  <c r="O59" i="33" s="1"/>
  <c r="D62" i="33"/>
  <c r="C62" i="33" s="1"/>
  <c r="O58" i="33"/>
  <c r="D59" i="32"/>
  <c r="O59" i="32" s="1"/>
  <c r="D62" i="32"/>
  <c r="C62" i="32" s="1"/>
  <c r="O58" i="32"/>
  <c r="D62" i="31"/>
  <c r="C62" i="31" s="1"/>
  <c r="O58" i="31"/>
  <c r="D59" i="31"/>
  <c r="O59" i="31" s="1"/>
  <c r="D62" i="30"/>
  <c r="C62" i="30" s="1"/>
  <c r="O58" i="30"/>
  <c r="D59" i="30"/>
  <c r="O59" i="30" s="1"/>
  <c r="D62" i="29"/>
  <c r="O58" i="29"/>
  <c r="D59" i="29"/>
  <c r="O59" i="29" s="1"/>
  <c r="C58" i="29"/>
  <c r="D62" i="28"/>
  <c r="O58" i="28"/>
  <c r="D59" i="28"/>
  <c r="O59" i="28" s="1"/>
  <c r="C58" i="28"/>
  <c r="D63" i="36" l="1"/>
  <c r="O62" i="36"/>
  <c r="C63" i="36"/>
  <c r="O62" i="35"/>
  <c r="D63" i="35"/>
  <c r="C63" i="35" s="1"/>
  <c r="O62" i="34"/>
  <c r="D63" i="34"/>
  <c r="C63" i="34"/>
  <c r="C63" i="33"/>
  <c r="D63" i="33"/>
  <c r="O62" i="33"/>
  <c r="D63" i="32"/>
  <c r="C63" i="32" s="1"/>
  <c r="O62" i="32"/>
  <c r="C63" i="31"/>
  <c r="D63" i="31"/>
  <c r="O62" i="31"/>
  <c r="D63" i="30"/>
  <c r="O62" i="30"/>
  <c r="C63" i="30"/>
  <c r="C62" i="29"/>
  <c r="D63" i="29"/>
  <c r="O62" i="29"/>
  <c r="C62" i="28"/>
  <c r="D63" i="28"/>
  <c r="O62" i="28"/>
  <c r="D64" i="36" l="1"/>
  <c r="C64" i="36" s="1"/>
  <c r="O63" i="36"/>
  <c r="C64" i="35"/>
  <c r="D64" i="35"/>
  <c r="O63" i="35"/>
  <c r="C64" i="34"/>
  <c r="D64" i="34"/>
  <c r="O63" i="34"/>
  <c r="D64" i="33"/>
  <c r="C64" i="33" s="1"/>
  <c r="O63" i="33"/>
  <c r="D64" i="32"/>
  <c r="C64" i="32" s="1"/>
  <c r="O63" i="32"/>
  <c r="D64" i="31"/>
  <c r="O63" i="31"/>
  <c r="C64" i="31"/>
  <c r="C64" i="30"/>
  <c r="D64" i="30"/>
  <c r="O63" i="30"/>
  <c r="D64" i="29"/>
  <c r="O63" i="29"/>
  <c r="C63" i="29"/>
  <c r="D64" i="28"/>
  <c r="O63" i="28"/>
  <c r="C63" i="28"/>
  <c r="D65" i="36" l="1"/>
  <c r="O64" i="36"/>
  <c r="C65" i="36"/>
  <c r="D65" i="35"/>
  <c r="O64" i="35"/>
  <c r="C65" i="35"/>
  <c r="D65" i="34"/>
  <c r="O64" i="34"/>
  <c r="C65" i="34"/>
  <c r="O64" i="33"/>
  <c r="D65" i="33"/>
  <c r="C65" i="33"/>
  <c r="D65" i="32"/>
  <c r="O64" i="32"/>
  <c r="C65" i="32"/>
  <c r="C65" i="31"/>
  <c r="D65" i="31"/>
  <c r="O64" i="31"/>
  <c r="D65" i="30"/>
  <c r="O64" i="30"/>
  <c r="C65" i="30"/>
  <c r="C64" i="29"/>
  <c r="O64" i="29"/>
  <c r="D65" i="29"/>
  <c r="C64" i="28"/>
  <c r="D65" i="28"/>
  <c r="O64" i="28"/>
  <c r="D66" i="36" l="1"/>
  <c r="C66" i="36" s="1"/>
  <c r="O65" i="36"/>
  <c r="D66" i="35"/>
  <c r="C66" i="35" s="1"/>
  <c r="O65" i="35"/>
  <c r="D66" i="34"/>
  <c r="O65" i="34"/>
  <c r="C66" i="34"/>
  <c r="C66" i="33"/>
  <c r="D66" i="33"/>
  <c r="O65" i="33"/>
  <c r="D66" i="32"/>
  <c r="C66" i="32" s="1"/>
  <c r="O65" i="32"/>
  <c r="D66" i="31"/>
  <c r="O65" i="31"/>
  <c r="C66" i="31"/>
  <c r="C66" i="30"/>
  <c r="D66" i="30"/>
  <c r="O65" i="30"/>
  <c r="D66" i="29"/>
  <c r="O65" i="29"/>
  <c r="C65" i="29"/>
  <c r="D66" i="28"/>
  <c r="O65" i="28"/>
  <c r="C65" i="28"/>
  <c r="O66" i="36" l="1"/>
  <c r="D67" i="36"/>
  <c r="C67" i="36"/>
  <c r="D67" i="35"/>
  <c r="O66" i="35"/>
  <c r="C67" i="35"/>
  <c r="D67" i="34"/>
  <c r="C67" i="34" s="1"/>
  <c r="O66" i="34"/>
  <c r="D67" i="33"/>
  <c r="O66" i="33"/>
  <c r="C67" i="33"/>
  <c r="O66" i="32"/>
  <c r="D67" i="32"/>
  <c r="C67" i="32"/>
  <c r="O66" i="31"/>
  <c r="D67" i="31"/>
  <c r="C67" i="31" s="1"/>
  <c r="O66" i="30"/>
  <c r="D67" i="30"/>
  <c r="C67" i="30"/>
  <c r="C66" i="29"/>
  <c r="D67" i="29"/>
  <c r="O66" i="29"/>
  <c r="C66" i="28"/>
  <c r="O66" i="28"/>
  <c r="D67" i="28"/>
  <c r="D68" i="36" l="1"/>
  <c r="C68" i="36" s="1"/>
  <c r="O67" i="36"/>
  <c r="C68" i="35"/>
  <c r="D68" i="35"/>
  <c r="O67" i="35"/>
  <c r="D68" i="34"/>
  <c r="C68" i="34" s="1"/>
  <c r="O67" i="34"/>
  <c r="C68" i="33"/>
  <c r="D68" i="33"/>
  <c r="O67" i="33"/>
  <c r="C68" i="32"/>
  <c r="D68" i="32"/>
  <c r="O67" i="32"/>
  <c r="D68" i="31"/>
  <c r="O67" i="31"/>
  <c r="C68" i="31"/>
  <c r="C68" i="30"/>
  <c r="D68" i="30"/>
  <c r="O67" i="30"/>
  <c r="D68" i="29"/>
  <c r="O67" i="29"/>
  <c r="C67" i="29"/>
  <c r="D68" i="28"/>
  <c r="O67" i="28"/>
  <c r="C67" i="28"/>
  <c r="D69" i="36" l="1"/>
  <c r="O68" i="36"/>
  <c r="C69" i="36"/>
  <c r="D69" i="35"/>
  <c r="O68" i="35"/>
  <c r="C69" i="35"/>
  <c r="D69" i="34"/>
  <c r="C69" i="34" s="1"/>
  <c r="O68" i="34"/>
  <c r="D69" i="33"/>
  <c r="O68" i="33"/>
  <c r="C69" i="33"/>
  <c r="D69" i="32"/>
  <c r="O68" i="32"/>
  <c r="C69" i="32"/>
  <c r="C69" i="31"/>
  <c r="O68" i="31"/>
  <c r="D69" i="31"/>
  <c r="D69" i="30"/>
  <c r="O68" i="30"/>
  <c r="C69" i="30"/>
  <c r="C68" i="29"/>
  <c r="D69" i="29"/>
  <c r="O68" i="29"/>
  <c r="C68" i="28"/>
  <c r="D69" i="28"/>
  <c r="O68" i="28"/>
  <c r="D70" i="36" l="1"/>
  <c r="C70" i="36" s="1"/>
  <c r="O69" i="36"/>
  <c r="D70" i="35"/>
  <c r="C70" i="35" s="1"/>
  <c r="O69" i="35"/>
  <c r="D70" i="34"/>
  <c r="O69" i="34"/>
  <c r="C70" i="34"/>
  <c r="D70" i="33"/>
  <c r="C70" i="33" s="1"/>
  <c r="O69" i="33"/>
  <c r="C70" i="32"/>
  <c r="D70" i="32"/>
  <c r="O69" i="32"/>
  <c r="D70" i="31"/>
  <c r="O69" i="31"/>
  <c r="C70" i="31"/>
  <c r="D70" i="30"/>
  <c r="C70" i="30" s="1"/>
  <c r="O69" i="30"/>
  <c r="D70" i="29"/>
  <c r="O69" i="29"/>
  <c r="C69" i="29"/>
  <c r="D70" i="28"/>
  <c r="O69" i="28"/>
  <c r="C69" i="28"/>
  <c r="D71" i="36" l="1"/>
  <c r="O70" i="36"/>
  <c r="C71" i="36"/>
  <c r="O70" i="35"/>
  <c r="D71" i="35"/>
  <c r="C71" i="35"/>
  <c r="O70" i="34"/>
  <c r="D71" i="34"/>
  <c r="C71" i="34" s="1"/>
  <c r="D71" i="33"/>
  <c r="O70" i="33"/>
  <c r="C71" i="33"/>
  <c r="D71" i="32"/>
  <c r="O70" i="32"/>
  <c r="C71" i="32"/>
  <c r="D71" i="31"/>
  <c r="C71" i="31" s="1"/>
  <c r="O70" i="31"/>
  <c r="D71" i="30"/>
  <c r="O70" i="30"/>
  <c r="C71" i="30"/>
  <c r="C70" i="29"/>
  <c r="D71" i="29"/>
  <c r="O70" i="29"/>
  <c r="C70" i="28"/>
  <c r="D71" i="28"/>
  <c r="O70" i="28"/>
  <c r="D72" i="36" l="1"/>
  <c r="C72" i="36" s="1"/>
  <c r="O71" i="36"/>
  <c r="D72" i="35"/>
  <c r="C72" i="35" s="1"/>
  <c r="O71" i="35"/>
  <c r="D72" i="34"/>
  <c r="O71" i="34"/>
  <c r="C72" i="34"/>
  <c r="C72" i="33"/>
  <c r="D72" i="33"/>
  <c r="O71" i="33"/>
  <c r="C72" i="32"/>
  <c r="D72" i="32"/>
  <c r="O71" i="32"/>
  <c r="D72" i="31"/>
  <c r="O71" i="31"/>
  <c r="C72" i="31"/>
  <c r="D72" i="30"/>
  <c r="C72" i="30" s="1"/>
  <c r="O71" i="30"/>
  <c r="D72" i="29"/>
  <c r="O71" i="29"/>
  <c r="C71" i="29"/>
  <c r="D72" i="28"/>
  <c r="O71" i="28"/>
  <c r="C71" i="28"/>
  <c r="D73" i="36" l="1"/>
  <c r="O72" i="36"/>
  <c r="C73" i="36"/>
  <c r="D73" i="35"/>
  <c r="O72" i="35"/>
  <c r="C73" i="35"/>
  <c r="D73" i="34"/>
  <c r="C73" i="34" s="1"/>
  <c r="O72" i="34"/>
  <c r="O72" i="33"/>
  <c r="D73" i="33"/>
  <c r="C73" i="33"/>
  <c r="O72" i="32"/>
  <c r="D73" i="32"/>
  <c r="C73" i="32"/>
  <c r="C73" i="31"/>
  <c r="D73" i="31"/>
  <c r="O72" i="31"/>
  <c r="D73" i="30"/>
  <c r="O72" i="30"/>
  <c r="C73" i="30"/>
  <c r="C72" i="29"/>
  <c r="D73" i="29"/>
  <c r="O72" i="29"/>
  <c r="C72" i="28"/>
  <c r="O72" i="28"/>
  <c r="D73" i="28"/>
  <c r="D74" i="36" l="1"/>
  <c r="O74" i="36" s="1"/>
  <c r="D77" i="36"/>
  <c r="C77" i="36" s="1"/>
  <c r="O73" i="36"/>
  <c r="D74" i="35"/>
  <c r="O74" i="35" s="1"/>
  <c r="D77" i="35"/>
  <c r="C77" i="35" s="1"/>
  <c r="O73" i="35"/>
  <c r="D74" i="34"/>
  <c r="O74" i="34" s="1"/>
  <c r="D77" i="34"/>
  <c r="O73" i="34"/>
  <c r="C77" i="34"/>
  <c r="D74" i="33"/>
  <c r="O74" i="33" s="1"/>
  <c r="D77" i="33"/>
  <c r="C77" i="33" s="1"/>
  <c r="O73" i="33"/>
  <c r="C77" i="32"/>
  <c r="D74" i="32"/>
  <c r="O74" i="32" s="1"/>
  <c r="D77" i="32"/>
  <c r="O73" i="32"/>
  <c r="D74" i="31"/>
  <c r="O74" i="31" s="1"/>
  <c r="D77" i="31"/>
  <c r="C77" i="31" s="1"/>
  <c r="O73" i="31"/>
  <c r="D74" i="30"/>
  <c r="O74" i="30" s="1"/>
  <c r="D77" i="30"/>
  <c r="C77" i="30" s="1"/>
  <c r="O73" i="30"/>
  <c r="D74" i="29"/>
  <c r="O74" i="29" s="1"/>
  <c r="D77" i="29"/>
  <c r="O73" i="29"/>
  <c r="C73" i="29"/>
  <c r="D74" i="28"/>
  <c r="O74" i="28" s="1"/>
  <c r="D77" i="28"/>
  <c r="O73" i="28"/>
  <c r="C73" i="28"/>
  <c r="O77" i="36" l="1"/>
  <c r="D78" i="36"/>
  <c r="C78" i="36"/>
  <c r="D78" i="35"/>
  <c r="O77" i="35"/>
  <c r="C78" i="35"/>
  <c r="O77" i="34"/>
  <c r="D78" i="34"/>
  <c r="C78" i="34" s="1"/>
  <c r="D78" i="33"/>
  <c r="O77" i="33"/>
  <c r="C78" i="33"/>
  <c r="D78" i="32"/>
  <c r="O77" i="32"/>
  <c r="C78" i="32"/>
  <c r="C78" i="31"/>
  <c r="D78" i="31"/>
  <c r="O77" i="31"/>
  <c r="O77" i="30"/>
  <c r="D78" i="30"/>
  <c r="C78" i="30" s="1"/>
  <c r="C77" i="29"/>
  <c r="O77" i="29"/>
  <c r="D78" i="29"/>
  <c r="C77" i="28"/>
  <c r="O77" i="28"/>
  <c r="D78" i="28"/>
  <c r="D79" i="36" l="1"/>
  <c r="C79" i="36" s="1"/>
  <c r="O78" i="36"/>
  <c r="D79" i="35"/>
  <c r="C79" i="35" s="1"/>
  <c r="O78" i="35"/>
  <c r="D79" i="34"/>
  <c r="C79" i="34" s="1"/>
  <c r="O78" i="34"/>
  <c r="C79" i="33"/>
  <c r="D79" i="33"/>
  <c r="O78" i="33"/>
  <c r="D79" i="32"/>
  <c r="C79" i="32" s="1"/>
  <c r="O78" i="32"/>
  <c r="D79" i="31"/>
  <c r="O78" i="31"/>
  <c r="C79" i="31"/>
  <c r="D79" i="30"/>
  <c r="C79" i="30" s="1"/>
  <c r="O78" i="30"/>
  <c r="D79" i="29"/>
  <c r="O78" i="29"/>
  <c r="C78" i="29"/>
  <c r="D79" i="28"/>
  <c r="O78" i="28"/>
  <c r="C78" i="28"/>
  <c r="O79" i="36" l="1"/>
  <c r="D80" i="36"/>
  <c r="C80" i="36" s="1"/>
  <c r="O79" i="35"/>
  <c r="D80" i="35"/>
  <c r="C80" i="35" s="1"/>
  <c r="O79" i="34"/>
  <c r="D80" i="34"/>
  <c r="C80" i="34"/>
  <c r="O79" i="33"/>
  <c r="D80" i="33"/>
  <c r="C80" i="33" s="1"/>
  <c r="O79" i="32"/>
  <c r="D80" i="32"/>
  <c r="C80" i="32" s="1"/>
  <c r="O79" i="31"/>
  <c r="D80" i="31"/>
  <c r="C80" i="31" s="1"/>
  <c r="O79" i="30"/>
  <c r="D80" i="30"/>
  <c r="C80" i="30" s="1"/>
  <c r="C79" i="29"/>
  <c r="O79" i="29"/>
  <c r="D80" i="29"/>
  <c r="C79" i="28"/>
  <c r="D80" i="28"/>
  <c r="O79" i="28"/>
  <c r="D81" i="36" l="1"/>
  <c r="O80" i="36"/>
  <c r="C81" i="36"/>
  <c r="D81" i="35"/>
  <c r="O80" i="35"/>
  <c r="C81" i="35"/>
  <c r="D81" i="34"/>
  <c r="C81" i="34" s="1"/>
  <c r="O80" i="34"/>
  <c r="D81" i="33"/>
  <c r="C81" i="33" s="1"/>
  <c r="O80" i="33"/>
  <c r="D81" i="32"/>
  <c r="C81" i="32" s="1"/>
  <c r="O80" i="32"/>
  <c r="D81" i="31"/>
  <c r="O80" i="31"/>
  <c r="C81" i="31"/>
  <c r="D81" i="30"/>
  <c r="O80" i="30"/>
  <c r="C81" i="30"/>
  <c r="D81" i="29"/>
  <c r="O80" i="29"/>
  <c r="C80" i="29"/>
  <c r="C80" i="28"/>
  <c r="D81" i="28"/>
  <c r="O80" i="28"/>
  <c r="O81" i="36" l="1"/>
  <c r="D82" i="36"/>
  <c r="C82" i="36" s="1"/>
  <c r="O81" i="35"/>
  <c r="D82" i="35"/>
  <c r="C82" i="35" s="1"/>
  <c r="O81" i="34"/>
  <c r="D82" i="34"/>
  <c r="C82" i="34" s="1"/>
  <c r="O81" i="33"/>
  <c r="D82" i="33"/>
  <c r="C82" i="33" s="1"/>
  <c r="O81" i="32"/>
  <c r="D82" i="32"/>
  <c r="C82" i="32" s="1"/>
  <c r="C82" i="31"/>
  <c r="O81" i="31"/>
  <c r="D82" i="31"/>
  <c r="O81" i="30"/>
  <c r="D82" i="30"/>
  <c r="C82" i="30"/>
  <c r="C81" i="29"/>
  <c r="O81" i="29"/>
  <c r="D82" i="29"/>
  <c r="O81" i="28"/>
  <c r="D82" i="28"/>
  <c r="C81" i="28"/>
  <c r="D83" i="36" l="1"/>
  <c r="O82" i="36"/>
  <c r="C83" i="36"/>
  <c r="D83" i="35"/>
  <c r="O82" i="35"/>
  <c r="C83" i="35"/>
  <c r="D83" i="34"/>
  <c r="C83" i="34" s="1"/>
  <c r="O82" i="34"/>
  <c r="D83" i="33"/>
  <c r="O82" i="33"/>
  <c r="C83" i="33"/>
  <c r="C83" i="32"/>
  <c r="D83" i="32"/>
  <c r="O82" i="32"/>
  <c r="D83" i="31"/>
  <c r="O82" i="31"/>
  <c r="C83" i="31"/>
  <c r="C83" i="30"/>
  <c r="D83" i="30"/>
  <c r="O82" i="30"/>
  <c r="D83" i="29"/>
  <c r="O82" i="29"/>
  <c r="C82" i="29"/>
  <c r="C82" i="28"/>
  <c r="D83" i="28"/>
  <c r="O82" i="28"/>
  <c r="D84" i="36" l="1"/>
  <c r="C84" i="36" s="1"/>
  <c r="O83" i="36"/>
  <c r="C84" i="35"/>
  <c r="O83" i="35"/>
  <c r="D84" i="35"/>
  <c r="C84" i="34"/>
  <c r="O83" i="34"/>
  <c r="D84" i="34"/>
  <c r="O83" i="33"/>
  <c r="D84" i="33"/>
  <c r="C84" i="33" s="1"/>
  <c r="O83" i="32"/>
  <c r="D84" i="32"/>
  <c r="C84" i="32" s="1"/>
  <c r="O83" i="31"/>
  <c r="D84" i="31"/>
  <c r="C84" i="31" s="1"/>
  <c r="D84" i="30"/>
  <c r="C84" i="30" s="1"/>
  <c r="O83" i="30"/>
  <c r="C83" i="29"/>
  <c r="D84" i="29"/>
  <c r="O83" i="29"/>
  <c r="O83" i="28"/>
  <c r="D84" i="28"/>
  <c r="C83" i="28"/>
  <c r="D85" i="36" l="1"/>
  <c r="O84" i="36"/>
  <c r="C85" i="36"/>
  <c r="D85" i="35"/>
  <c r="O84" i="35"/>
  <c r="C85" i="35"/>
  <c r="D85" i="34"/>
  <c r="O84" i="34"/>
  <c r="C85" i="34"/>
  <c r="D85" i="33"/>
  <c r="C85" i="33" s="1"/>
  <c r="O84" i="33"/>
  <c r="D85" i="32"/>
  <c r="O84" i="32"/>
  <c r="C85" i="32"/>
  <c r="D85" i="31"/>
  <c r="O84" i="31"/>
  <c r="C85" i="31"/>
  <c r="D85" i="30"/>
  <c r="C85" i="30" s="1"/>
  <c r="O84" i="30"/>
  <c r="D85" i="29"/>
  <c r="O84" i="29"/>
  <c r="C84" i="29"/>
  <c r="C84" i="28"/>
  <c r="D85" i="28"/>
  <c r="O84" i="28"/>
  <c r="O85" i="36" l="1"/>
  <c r="D86" i="36"/>
  <c r="C86" i="36" s="1"/>
  <c r="C86" i="35"/>
  <c r="D86" i="35"/>
  <c r="O85" i="35"/>
  <c r="O85" i="34"/>
  <c r="D86" i="34"/>
  <c r="C86" i="34" s="1"/>
  <c r="C86" i="33"/>
  <c r="O85" i="33"/>
  <c r="D86" i="33"/>
  <c r="O85" i="32"/>
  <c r="D86" i="32"/>
  <c r="C86" i="32" s="1"/>
  <c r="D86" i="31"/>
  <c r="C86" i="31" s="1"/>
  <c r="O85" i="31"/>
  <c r="O85" i="30"/>
  <c r="D86" i="30"/>
  <c r="C86" i="30" s="1"/>
  <c r="C85" i="29"/>
  <c r="O85" i="29"/>
  <c r="D86" i="29"/>
  <c r="O85" i="28"/>
  <c r="D86" i="28"/>
  <c r="C85" i="28"/>
  <c r="D87" i="36" l="1"/>
  <c r="O86" i="36"/>
  <c r="C87" i="36"/>
  <c r="D87" i="35"/>
  <c r="O86" i="35"/>
  <c r="C87" i="35"/>
  <c r="D87" i="34"/>
  <c r="O86" i="34"/>
  <c r="C87" i="34"/>
  <c r="D87" i="33"/>
  <c r="O86" i="33"/>
  <c r="C87" i="33"/>
  <c r="D87" i="32"/>
  <c r="O86" i="32"/>
  <c r="C87" i="32"/>
  <c r="D87" i="31"/>
  <c r="C87" i="31" s="1"/>
  <c r="O86" i="31"/>
  <c r="C87" i="30"/>
  <c r="D87" i="30"/>
  <c r="O86" i="30"/>
  <c r="D87" i="29"/>
  <c r="O86" i="29"/>
  <c r="C86" i="29"/>
  <c r="D87" i="28"/>
  <c r="O86" i="28"/>
  <c r="C86" i="28"/>
  <c r="O87" i="36" l="1"/>
  <c r="D88" i="36"/>
  <c r="C88" i="36" s="1"/>
  <c r="O87" i="35"/>
  <c r="D88" i="35"/>
  <c r="C88" i="35" s="1"/>
  <c r="O87" i="34"/>
  <c r="D88" i="34"/>
  <c r="C88" i="34" s="1"/>
  <c r="C88" i="33"/>
  <c r="O87" i="33"/>
  <c r="D88" i="33"/>
  <c r="O87" i="32"/>
  <c r="D88" i="32"/>
  <c r="C88" i="32" s="1"/>
  <c r="O87" i="31"/>
  <c r="D88" i="31"/>
  <c r="C88" i="31" s="1"/>
  <c r="O87" i="30"/>
  <c r="D88" i="30"/>
  <c r="C88" i="30" s="1"/>
  <c r="C87" i="29"/>
  <c r="O87" i="29"/>
  <c r="D88" i="29"/>
  <c r="C87" i="28"/>
  <c r="O87" i="28"/>
  <c r="D88" i="28"/>
  <c r="D89" i="36" l="1"/>
  <c r="O89" i="36" s="1"/>
  <c r="D92" i="36"/>
  <c r="O88" i="36"/>
  <c r="C92" i="36"/>
  <c r="D89" i="35"/>
  <c r="O89" i="35" s="1"/>
  <c r="D92" i="35"/>
  <c r="O88" i="35"/>
  <c r="C92" i="35"/>
  <c r="D89" i="34"/>
  <c r="O89" i="34" s="1"/>
  <c r="D92" i="34"/>
  <c r="O88" i="34"/>
  <c r="C92" i="34"/>
  <c r="D89" i="33"/>
  <c r="O89" i="33" s="1"/>
  <c r="D92" i="33"/>
  <c r="O88" i="33"/>
  <c r="C92" i="33"/>
  <c r="D89" i="32"/>
  <c r="O89" i="32" s="1"/>
  <c r="D92" i="32"/>
  <c r="C92" i="32" s="1"/>
  <c r="O88" i="32"/>
  <c r="D89" i="31"/>
  <c r="O89" i="31" s="1"/>
  <c r="D92" i="31"/>
  <c r="C92" i="31" s="1"/>
  <c r="O88" i="31"/>
  <c r="D89" i="30"/>
  <c r="O89" i="30" s="1"/>
  <c r="D92" i="30"/>
  <c r="C92" i="30" s="1"/>
  <c r="O88" i="30"/>
  <c r="D89" i="29"/>
  <c r="O89" i="29" s="1"/>
  <c r="D92" i="29"/>
  <c r="O88" i="29"/>
  <c r="C88" i="29"/>
  <c r="D89" i="28"/>
  <c r="O89" i="28" s="1"/>
  <c r="D92" i="28"/>
  <c r="O88" i="28"/>
  <c r="C88" i="28"/>
  <c r="D93" i="36" l="1"/>
  <c r="C93" i="36" s="1"/>
  <c r="O92" i="36"/>
  <c r="D93" i="35"/>
  <c r="C93" i="35" s="1"/>
  <c r="O92" i="35"/>
  <c r="C93" i="34"/>
  <c r="D93" i="34"/>
  <c r="O92" i="34"/>
  <c r="C93" i="33"/>
  <c r="D93" i="33"/>
  <c r="O92" i="33"/>
  <c r="D93" i="32"/>
  <c r="C93" i="32" s="1"/>
  <c r="O92" i="32"/>
  <c r="C93" i="31"/>
  <c r="D93" i="31"/>
  <c r="O92" i="31"/>
  <c r="D93" i="30"/>
  <c r="C93" i="30" s="1"/>
  <c r="O92" i="30"/>
  <c r="C92" i="29"/>
  <c r="D93" i="29"/>
  <c r="O92" i="29"/>
  <c r="C92" i="28"/>
  <c r="D93" i="28"/>
  <c r="O92" i="28"/>
  <c r="O93" i="36" l="1"/>
  <c r="D94" i="36"/>
  <c r="C94" i="36"/>
  <c r="D94" i="35"/>
  <c r="O93" i="35"/>
  <c r="C94" i="35"/>
  <c r="O93" i="34"/>
  <c r="D94" i="34"/>
  <c r="C94" i="34" s="1"/>
  <c r="O93" i="33"/>
  <c r="D94" i="33"/>
  <c r="C94" i="33"/>
  <c r="O93" i="32"/>
  <c r="D94" i="32"/>
  <c r="C94" i="32" s="1"/>
  <c r="D94" i="31"/>
  <c r="C94" i="31" s="1"/>
  <c r="O93" i="31"/>
  <c r="C94" i="30"/>
  <c r="D94" i="30"/>
  <c r="O93" i="30"/>
  <c r="O93" i="29"/>
  <c r="D94" i="29"/>
  <c r="C93" i="29"/>
  <c r="D94" i="28"/>
  <c r="O93" i="28"/>
  <c r="C93" i="28"/>
  <c r="C95" i="36" l="1"/>
  <c r="D95" i="36"/>
  <c r="O94" i="36"/>
  <c r="D95" i="35"/>
  <c r="O94" i="35"/>
  <c r="C95" i="35"/>
  <c r="D95" i="34"/>
  <c r="C95" i="34" s="1"/>
  <c r="O94" i="34"/>
  <c r="D95" i="33"/>
  <c r="C95" i="33" s="1"/>
  <c r="O94" i="33"/>
  <c r="D95" i="32"/>
  <c r="C95" i="32" s="1"/>
  <c r="O94" i="32"/>
  <c r="D95" i="31"/>
  <c r="C95" i="31" s="1"/>
  <c r="O94" i="31"/>
  <c r="D95" i="30"/>
  <c r="C95" i="30" s="1"/>
  <c r="O94" i="30"/>
  <c r="C94" i="29"/>
  <c r="D95" i="29"/>
  <c r="O94" i="29"/>
  <c r="C94" i="28"/>
  <c r="D95" i="28"/>
  <c r="O94" i="28"/>
  <c r="D96" i="36" l="1"/>
  <c r="O95" i="36"/>
  <c r="C96" i="36"/>
  <c r="D96" i="35"/>
  <c r="C96" i="35" s="1"/>
  <c r="O95" i="35"/>
  <c r="D96" i="34"/>
  <c r="C96" i="34" s="1"/>
  <c r="O95" i="34"/>
  <c r="D96" i="33"/>
  <c r="O95" i="33"/>
  <c r="C96" i="33"/>
  <c r="D96" i="32"/>
  <c r="O95" i="32"/>
  <c r="C96" i="32"/>
  <c r="D96" i="31"/>
  <c r="C96" i="31" s="1"/>
  <c r="O95" i="31"/>
  <c r="O95" i="30"/>
  <c r="D96" i="30"/>
  <c r="C96" i="30"/>
  <c r="D96" i="29"/>
  <c r="O95" i="29"/>
  <c r="C95" i="29"/>
  <c r="O95" i="28"/>
  <c r="D96" i="28"/>
  <c r="C95" i="28"/>
  <c r="D97" i="36" l="1"/>
  <c r="C97" i="36" s="1"/>
  <c r="O96" i="36"/>
  <c r="D97" i="35"/>
  <c r="O96" i="35"/>
  <c r="C97" i="35"/>
  <c r="D97" i="34"/>
  <c r="C97" i="34" s="1"/>
  <c r="O96" i="34"/>
  <c r="C97" i="33"/>
  <c r="D97" i="33"/>
  <c r="O96" i="33"/>
  <c r="D97" i="32"/>
  <c r="C97" i="32" s="1"/>
  <c r="O96" i="32"/>
  <c r="D97" i="31"/>
  <c r="O96" i="31"/>
  <c r="C97" i="31"/>
  <c r="C97" i="30"/>
  <c r="D97" i="30"/>
  <c r="O96" i="30"/>
  <c r="D97" i="29"/>
  <c r="O96" i="29"/>
  <c r="C96" i="29"/>
  <c r="C96" i="28"/>
  <c r="D97" i="28"/>
  <c r="O96" i="28"/>
  <c r="D98" i="36" l="1"/>
  <c r="C98" i="36" s="1"/>
  <c r="O97" i="36"/>
  <c r="D98" i="35"/>
  <c r="O97" i="35"/>
  <c r="C98" i="35"/>
  <c r="C98" i="34"/>
  <c r="D98" i="34"/>
  <c r="O97" i="34"/>
  <c r="D98" i="33"/>
  <c r="O97" i="33"/>
  <c r="C98" i="33"/>
  <c r="D98" i="32"/>
  <c r="C98" i="32" s="1"/>
  <c r="O97" i="32"/>
  <c r="C98" i="31"/>
  <c r="D98" i="31"/>
  <c r="O97" i="31"/>
  <c r="D98" i="30"/>
  <c r="O97" i="30"/>
  <c r="C98" i="30"/>
  <c r="C97" i="29"/>
  <c r="D98" i="29"/>
  <c r="O97" i="29"/>
  <c r="D98" i="28"/>
  <c r="O97" i="28"/>
  <c r="C97" i="28"/>
  <c r="D99" i="36" l="1"/>
  <c r="O98" i="36"/>
  <c r="C99" i="36"/>
  <c r="D99" i="35"/>
  <c r="C99" i="35" s="1"/>
  <c r="O98" i="35"/>
  <c r="D99" i="34"/>
  <c r="C99" i="34" s="1"/>
  <c r="O98" i="34"/>
  <c r="D99" i="33"/>
  <c r="C99" i="33" s="1"/>
  <c r="O98" i="33"/>
  <c r="C99" i="32"/>
  <c r="D99" i="32"/>
  <c r="O98" i="32"/>
  <c r="D99" i="31"/>
  <c r="O98" i="31"/>
  <c r="C99" i="31"/>
  <c r="D99" i="30"/>
  <c r="C99" i="30" s="1"/>
  <c r="O98" i="30"/>
  <c r="D99" i="29"/>
  <c r="O98" i="29"/>
  <c r="C98" i="29"/>
  <c r="C98" i="28"/>
  <c r="D99" i="28"/>
  <c r="O98" i="28"/>
  <c r="D100" i="36" l="1"/>
  <c r="C100" i="36" s="1"/>
  <c r="O99" i="36"/>
  <c r="D100" i="35"/>
  <c r="C100" i="35" s="1"/>
  <c r="O99" i="35"/>
  <c r="D100" i="34"/>
  <c r="O99" i="34"/>
  <c r="C100" i="34"/>
  <c r="D100" i="33"/>
  <c r="O99" i="33"/>
  <c r="C100" i="33"/>
  <c r="D100" i="32"/>
  <c r="O99" i="32"/>
  <c r="C100" i="32"/>
  <c r="D100" i="31"/>
  <c r="C100" i="31" s="1"/>
  <c r="O99" i="31"/>
  <c r="D100" i="30"/>
  <c r="C100" i="30" s="1"/>
  <c r="O99" i="30"/>
  <c r="C99" i="29"/>
  <c r="D100" i="29"/>
  <c r="O99" i="29"/>
  <c r="D100" i="28"/>
  <c r="O99" i="28"/>
  <c r="C99" i="28"/>
  <c r="D101" i="36" l="1"/>
  <c r="O100" i="36"/>
  <c r="C101" i="36"/>
  <c r="D101" i="35"/>
  <c r="O100" i="35"/>
  <c r="C101" i="35"/>
  <c r="C101" i="34"/>
  <c r="D101" i="34"/>
  <c r="O100" i="34"/>
  <c r="D101" i="33"/>
  <c r="C101" i="33" s="1"/>
  <c r="O100" i="33"/>
  <c r="D101" i="32"/>
  <c r="C101" i="32" s="1"/>
  <c r="O100" i="32"/>
  <c r="C101" i="31"/>
  <c r="D101" i="31"/>
  <c r="O100" i="31"/>
  <c r="C101" i="30"/>
  <c r="D101" i="30"/>
  <c r="O100" i="30"/>
  <c r="D101" i="29"/>
  <c r="O100" i="29"/>
  <c r="C100" i="29"/>
  <c r="C100" i="28"/>
  <c r="D101" i="28"/>
  <c r="O100" i="28"/>
  <c r="O101" i="36" l="1"/>
  <c r="D102" i="36"/>
  <c r="C102" i="36" s="1"/>
  <c r="D102" i="35"/>
  <c r="C102" i="35" s="1"/>
  <c r="O101" i="35"/>
  <c r="O101" i="34"/>
  <c r="D102" i="34"/>
  <c r="C102" i="34"/>
  <c r="D102" i="33"/>
  <c r="C102" i="33" s="1"/>
  <c r="O101" i="33"/>
  <c r="D102" i="32"/>
  <c r="O101" i="32"/>
  <c r="C102" i="32"/>
  <c r="O101" i="31"/>
  <c r="D102" i="31"/>
  <c r="C102" i="31" s="1"/>
  <c r="O101" i="30"/>
  <c r="D102" i="30"/>
  <c r="C102" i="30" s="1"/>
  <c r="C101" i="29"/>
  <c r="O101" i="29"/>
  <c r="D102" i="29"/>
  <c r="D102" i="28"/>
  <c r="O101" i="28"/>
  <c r="C101" i="28"/>
  <c r="D103" i="36" l="1"/>
  <c r="O102" i="36"/>
  <c r="C103" i="36"/>
  <c r="D103" i="35"/>
  <c r="O102" i="35"/>
  <c r="C103" i="35"/>
  <c r="D103" i="34"/>
  <c r="C103" i="34" s="1"/>
  <c r="O102" i="34"/>
  <c r="D103" i="33"/>
  <c r="C103" i="33" s="1"/>
  <c r="O102" i="33"/>
  <c r="C103" i="32"/>
  <c r="D103" i="32"/>
  <c r="O102" i="32"/>
  <c r="D103" i="31"/>
  <c r="C103" i="31" s="1"/>
  <c r="O102" i="31"/>
  <c r="D103" i="30"/>
  <c r="C103" i="30" s="1"/>
  <c r="O102" i="30"/>
  <c r="D103" i="29"/>
  <c r="O102" i="29"/>
  <c r="C102" i="29"/>
  <c r="C102" i="28"/>
  <c r="D103" i="28"/>
  <c r="O102" i="28"/>
  <c r="D107" i="36" l="1"/>
  <c r="C107" i="36" s="1"/>
  <c r="O103" i="36"/>
  <c r="D104" i="36"/>
  <c r="O104" i="36" s="1"/>
  <c r="C107" i="35"/>
  <c r="D107" i="35"/>
  <c r="D104" i="35"/>
  <c r="O104" i="35" s="1"/>
  <c r="O103" i="35"/>
  <c r="D107" i="34"/>
  <c r="O103" i="34"/>
  <c r="D104" i="34"/>
  <c r="O104" i="34" s="1"/>
  <c r="C107" i="34"/>
  <c r="D107" i="33"/>
  <c r="O103" i="33"/>
  <c r="D104" i="33"/>
  <c r="O104" i="33" s="1"/>
  <c r="C107" i="33"/>
  <c r="O103" i="32"/>
  <c r="D104" i="32"/>
  <c r="O104" i="32" s="1"/>
  <c r="D107" i="32"/>
  <c r="C107" i="32" s="1"/>
  <c r="D104" i="31"/>
  <c r="O104" i="31" s="1"/>
  <c r="O103" i="31"/>
  <c r="D107" i="31"/>
  <c r="C107" i="31"/>
  <c r="D104" i="30"/>
  <c r="O104" i="30" s="1"/>
  <c r="D107" i="30"/>
  <c r="O103" i="30"/>
  <c r="C107" i="30"/>
  <c r="C103" i="29"/>
  <c r="D107" i="29"/>
  <c r="O103" i="29"/>
  <c r="D104" i="29"/>
  <c r="O104" i="29" s="1"/>
  <c r="D104" i="28"/>
  <c r="O104" i="28" s="1"/>
  <c r="D107" i="28"/>
  <c r="O103" i="28"/>
  <c r="C103" i="28"/>
  <c r="D108" i="36" l="1"/>
  <c r="O107" i="36"/>
  <c r="C108" i="36"/>
  <c r="D108" i="35"/>
  <c r="C108" i="35" s="1"/>
  <c r="O107" i="35"/>
  <c r="D108" i="34"/>
  <c r="C108" i="34" s="1"/>
  <c r="O107" i="34"/>
  <c r="D108" i="33"/>
  <c r="C108" i="33" s="1"/>
  <c r="O107" i="33"/>
  <c r="D108" i="32"/>
  <c r="C108" i="32" s="1"/>
  <c r="O107" i="32"/>
  <c r="C108" i="31"/>
  <c r="D108" i="31"/>
  <c r="O107" i="31"/>
  <c r="D108" i="30"/>
  <c r="C108" i="30" s="1"/>
  <c r="O107" i="30"/>
  <c r="D108" i="29"/>
  <c r="O107" i="29"/>
  <c r="C107" i="29"/>
  <c r="C107" i="28"/>
  <c r="D108" i="28"/>
  <c r="O107" i="28"/>
  <c r="O108" i="36" l="1"/>
  <c r="D109" i="36"/>
  <c r="C109" i="36" s="1"/>
  <c r="O108" i="35"/>
  <c r="D109" i="35"/>
  <c r="C109" i="35" s="1"/>
  <c r="O108" i="34"/>
  <c r="D109" i="34"/>
  <c r="C109" i="34"/>
  <c r="O108" i="33"/>
  <c r="D109" i="33"/>
  <c r="C109" i="33" s="1"/>
  <c r="O108" i="32"/>
  <c r="D109" i="32"/>
  <c r="C109" i="32"/>
  <c r="O108" i="31"/>
  <c r="D109" i="31"/>
  <c r="C109" i="31"/>
  <c r="D109" i="30"/>
  <c r="O108" i="30"/>
  <c r="C109" i="30"/>
  <c r="C108" i="29"/>
  <c r="O108" i="29"/>
  <c r="D109" i="29"/>
  <c r="O108" i="28"/>
  <c r="D109" i="28"/>
  <c r="C108" i="28"/>
  <c r="D110" i="36" l="1"/>
  <c r="C110" i="36" s="1"/>
  <c r="O109" i="36"/>
  <c r="D110" i="35"/>
  <c r="C110" i="35" s="1"/>
  <c r="O109" i="35"/>
  <c r="D110" i="34"/>
  <c r="C110" i="34" s="1"/>
  <c r="O109" i="34"/>
  <c r="D110" i="33"/>
  <c r="O109" i="33"/>
  <c r="C110" i="33"/>
  <c r="D110" i="32"/>
  <c r="C110" i="32" s="1"/>
  <c r="O109" i="32"/>
  <c r="D110" i="31"/>
  <c r="C110" i="31" s="1"/>
  <c r="O109" i="31"/>
  <c r="C110" i="30"/>
  <c r="D110" i="30"/>
  <c r="O109" i="30"/>
  <c r="D110" i="29"/>
  <c r="O109" i="29"/>
  <c r="C109" i="29"/>
  <c r="C109" i="28"/>
  <c r="D110" i="28"/>
  <c r="O109" i="28"/>
  <c r="O110" i="36" l="1"/>
  <c r="D111" i="36"/>
  <c r="C111" i="36" s="1"/>
  <c r="O110" i="35"/>
  <c r="D111" i="35"/>
  <c r="C111" i="35"/>
  <c r="O110" i="34"/>
  <c r="D111" i="34"/>
  <c r="C111" i="34" s="1"/>
  <c r="O110" i="33"/>
  <c r="D111" i="33"/>
  <c r="C111" i="33" s="1"/>
  <c r="O110" i="32"/>
  <c r="D111" i="32"/>
  <c r="C111" i="32" s="1"/>
  <c r="O110" i="31"/>
  <c r="D111" i="31"/>
  <c r="C111" i="31"/>
  <c r="O110" i="30"/>
  <c r="D111" i="30"/>
  <c r="C111" i="30"/>
  <c r="C110" i="29"/>
  <c r="O110" i="29"/>
  <c r="D111" i="29"/>
  <c r="O110" i="28"/>
  <c r="D111" i="28"/>
  <c r="C110" i="28"/>
  <c r="D112" i="36" l="1"/>
  <c r="O111" i="36"/>
  <c r="C112" i="36"/>
  <c r="D112" i="35"/>
  <c r="C112" i="35" s="1"/>
  <c r="O111" i="35"/>
  <c r="D112" i="34"/>
  <c r="O111" i="34"/>
  <c r="C112" i="34"/>
  <c r="D112" i="33"/>
  <c r="C112" i="33" s="1"/>
  <c r="O111" i="33"/>
  <c r="D112" i="32"/>
  <c r="C112" i="32" s="1"/>
  <c r="O111" i="32"/>
  <c r="C112" i="31"/>
  <c r="D112" i="31"/>
  <c r="O111" i="31"/>
  <c r="D112" i="30"/>
  <c r="O111" i="30"/>
  <c r="C112" i="30"/>
  <c r="D112" i="29"/>
  <c r="O111" i="29"/>
  <c r="C111" i="29"/>
  <c r="C111" i="28"/>
  <c r="D112" i="28"/>
  <c r="O111" i="28"/>
  <c r="O112" i="36" l="1"/>
  <c r="D113" i="36"/>
  <c r="C113" i="36" s="1"/>
  <c r="O112" i="35"/>
  <c r="D113" i="35"/>
  <c r="C113" i="35" s="1"/>
  <c r="C113" i="34"/>
  <c r="O112" i="34"/>
  <c r="D113" i="34"/>
  <c r="O112" i="33"/>
  <c r="D113" i="33"/>
  <c r="C113" i="33" s="1"/>
  <c r="D113" i="32"/>
  <c r="O112" i="32"/>
  <c r="C113" i="32"/>
  <c r="O112" i="31"/>
  <c r="D113" i="31"/>
  <c r="C113" i="31"/>
  <c r="O112" i="30"/>
  <c r="D113" i="30"/>
  <c r="C113" i="30" s="1"/>
  <c r="C112" i="29"/>
  <c r="O112" i="29"/>
  <c r="D113" i="29"/>
  <c r="D113" i="28"/>
  <c r="O112" i="28"/>
  <c r="C112" i="28"/>
  <c r="D114" i="36" l="1"/>
  <c r="O113" i="36"/>
  <c r="C114" i="36"/>
  <c r="D114" i="35"/>
  <c r="O113" i="35"/>
  <c r="C114" i="35"/>
  <c r="D114" i="34"/>
  <c r="O113" i="34"/>
  <c r="C114" i="34"/>
  <c r="D114" i="33"/>
  <c r="O113" i="33"/>
  <c r="C114" i="33"/>
  <c r="D114" i="32"/>
  <c r="C114" i="32" s="1"/>
  <c r="O113" i="32"/>
  <c r="C114" i="31"/>
  <c r="D114" i="31"/>
  <c r="O113" i="31"/>
  <c r="D114" i="30"/>
  <c r="O113" i="30"/>
  <c r="C114" i="30"/>
  <c r="D114" i="29"/>
  <c r="O113" i="29"/>
  <c r="C113" i="29"/>
  <c r="C113" i="28"/>
  <c r="D114" i="28"/>
  <c r="O113" i="28"/>
  <c r="O114" i="36" l="1"/>
  <c r="D115" i="36"/>
  <c r="C115" i="36" s="1"/>
  <c r="O114" i="35"/>
  <c r="D115" i="35"/>
  <c r="C115" i="35" s="1"/>
  <c r="O114" i="34"/>
  <c r="D115" i="34"/>
  <c r="C115" i="34" s="1"/>
  <c r="O114" i="33"/>
  <c r="D115" i="33"/>
  <c r="C115" i="33" s="1"/>
  <c r="O114" i="32"/>
  <c r="D115" i="32"/>
  <c r="C115" i="32"/>
  <c r="D115" i="31"/>
  <c r="C115" i="31" s="1"/>
  <c r="O114" i="31"/>
  <c r="C115" i="30"/>
  <c r="O114" i="30"/>
  <c r="D115" i="30"/>
  <c r="C114" i="29"/>
  <c r="O114" i="29"/>
  <c r="D115" i="29"/>
  <c r="O114" i="28"/>
  <c r="D115" i="28"/>
  <c r="C114" i="28"/>
  <c r="D116" i="36" l="1"/>
  <c r="O115" i="36"/>
  <c r="C116" i="36"/>
  <c r="D116" i="35"/>
  <c r="O115" i="35"/>
  <c r="C116" i="35"/>
  <c r="D116" i="34"/>
  <c r="O115" i="34"/>
  <c r="C116" i="34"/>
  <c r="D116" i="33"/>
  <c r="O115" i="33"/>
  <c r="C116" i="33"/>
  <c r="C116" i="32"/>
  <c r="D116" i="32"/>
  <c r="O115" i="32"/>
  <c r="D116" i="31"/>
  <c r="C116" i="31" s="1"/>
  <c r="O115" i="31"/>
  <c r="D116" i="30"/>
  <c r="C116" i="30" s="1"/>
  <c r="O115" i="30"/>
  <c r="C115" i="29"/>
  <c r="D116" i="29"/>
  <c r="O115" i="29"/>
  <c r="C115" i="28"/>
  <c r="D116" i="28"/>
  <c r="O115" i="28"/>
  <c r="O116" i="36" l="1"/>
  <c r="D117" i="36"/>
  <c r="C117" i="36" s="1"/>
  <c r="O116" i="35"/>
  <c r="D117" i="35"/>
  <c r="C117" i="35" s="1"/>
  <c r="O116" i="34"/>
  <c r="D117" i="34"/>
  <c r="C117" i="34" s="1"/>
  <c r="C117" i="33"/>
  <c r="O116" i="33"/>
  <c r="D117" i="33"/>
  <c r="O116" i="32"/>
  <c r="D117" i="32"/>
  <c r="C117" i="32" s="1"/>
  <c r="O116" i="31"/>
  <c r="D117" i="31"/>
  <c r="C117" i="31"/>
  <c r="C117" i="30"/>
  <c r="O116" i="30"/>
  <c r="D117" i="30"/>
  <c r="D117" i="29"/>
  <c r="O116" i="29"/>
  <c r="C116" i="29"/>
  <c r="D117" i="28"/>
  <c r="O116" i="28"/>
  <c r="C116" i="28"/>
  <c r="D118" i="36" l="1"/>
  <c r="O117" i="36"/>
  <c r="C118" i="36"/>
  <c r="D118" i="35"/>
  <c r="C118" i="35" s="1"/>
  <c r="O117" i="35"/>
  <c r="D118" i="34"/>
  <c r="C118" i="34" s="1"/>
  <c r="O117" i="34"/>
  <c r="D118" i="33"/>
  <c r="C118" i="33" s="1"/>
  <c r="O117" i="33"/>
  <c r="D118" i="32"/>
  <c r="C118" i="32" s="1"/>
  <c r="O117" i="32"/>
  <c r="C118" i="31"/>
  <c r="D118" i="31"/>
  <c r="O117" i="31"/>
  <c r="D118" i="30"/>
  <c r="C118" i="30" s="1"/>
  <c r="O117" i="30"/>
  <c r="C117" i="29"/>
  <c r="D118" i="29"/>
  <c r="O117" i="29"/>
  <c r="C117" i="28"/>
  <c r="D118" i="28"/>
  <c r="O117" i="28"/>
  <c r="D119" i="36" l="1"/>
  <c r="O119" i="36" s="1"/>
  <c r="D122" i="36"/>
  <c r="C122" i="36" s="1"/>
  <c r="O118" i="36"/>
  <c r="D119" i="35"/>
  <c r="O119" i="35" s="1"/>
  <c r="D122" i="35"/>
  <c r="C122" i="35" s="1"/>
  <c r="O118" i="35"/>
  <c r="D119" i="34"/>
  <c r="O119" i="34" s="1"/>
  <c r="D122" i="34"/>
  <c r="C122" i="34" s="1"/>
  <c r="O118" i="34"/>
  <c r="C122" i="33"/>
  <c r="D119" i="33"/>
  <c r="O119" i="33" s="1"/>
  <c r="D122" i="33"/>
  <c r="O118" i="33"/>
  <c r="D119" i="32"/>
  <c r="O119" i="32" s="1"/>
  <c r="D122" i="32"/>
  <c r="C122" i="32" s="1"/>
  <c r="O118" i="32"/>
  <c r="D119" i="31"/>
  <c r="O119" i="31" s="1"/>
  <c r="D122" i="31"/>
  <c r="C122" i="31" s="1"/>
  <c r="O118" i="31"/>
  <c r="C122" i="30"/>
  <c r="D119" i="30"/>
  <c r="O119" i="30" s="1"/>
  <c r="D122" i="30"/>
  <c r="O118" i="30"/>
  <c r="D119" i="29"/>
  <c r="O119" i="29" s="1"/>
  <c r="D122" i="29"/>
  <c r="O118" i="29"/>
  <c r="C118" i="29"/>
  <c r="D119" i="28"/>
  <c r="O119" i="28" s="1"/>
  <c r="D122" i="28"/>
  <c r="O118" i="28"/>
  <c r="C118" i="28"/>
  <c r="O122" i="36" l="1"/>
  <c r="D123" i="36"/>
  <c r="C123" i="36"/>
  <c r="O122" i="35"/>
  <c r="D123" i="35"/>
  <c r="C123" i="35"/>
  <c r="O122" i="34"/>
  <c r="D123" i="34"/>
  <c r="C123" i="34" s="1"/>
  <c r="O122" i="33"/>
  <c r="D123" i="33"/>
  <c r="C123" i="33"/>
  <c r="O122" i="32"/>
  <c r="D123" i="32"/>
  <c r="C123" i="32" s="1"/>
  <c r="C123" i="31"/>
  <c r="O122" i="31"/>
  <c r="D123" i="31"/>
  <c r="O122" i="30"/>
  <c r="D123" i="30"/>
  <c r="C123" i="30"/>
  <c r="C122" i="29"/>
  <c r="O122" i="29"/>
  <c r="D123" i="29"/>
  <c r="C122" i="28"/>
  <c r="O122" i="28"/>
  <c r="D123" i="28"/>
  <c r="D124" i="36" l="1"/>
  <c r="C124" i="36" s="1"/>
  <c r="O123" i="36"/>
  <c r="C124" i="35"/>
  <c r="D124" i="35"/>
  <c r="O123" i="35"/>
  <c r="C124" i="34"/>
  <c r="D124" i="34"/>
  <c r="O123" i="34"/>
  <c r="D124" i="33"/>
  <c r="C124" i="33" s="1"/>
  <c r="O123" i="33"/>
  <c r="D124" i="32"/>
  <c r="O123" i="32"/>
  <c r="C124" i="32"/>
  <c r="D124" i="31"/>
  <c r="C124" i="31" s="1"/>
  <c r="O123" i="31"/>
  <c r="C124" i="30"/>
  <c r="D124" i="30"/>
  <c r="O123" i="30"/>
  <c r="D124" i="29"/>
  <c r="O123" i="29"/>
  <c r="C123" i="29"/>
  <c r="D124" i="28"/>
  <c r="O123" i="28"/>
  <c r="C123" i="28"/>
  <c r="O124" i="36" l="1"/>
  <c r="D125" i="36"/>
  <c r="C125" i="36"/>
  <c r="O124" i="35"/>
  <c r="D125" i="35"/>
  <c r="C125" i="35"/>
  <c r="O124" i="34"/>
  <c r="D125" i="34"/>
  <c r="C125" i="34"/>
  <c r="O124" i="33"/>
  <c r="D125" i="33"/>
  <c r="C125" i="33" s="1"/>
  <c r="O124" i="32"/>
  <c r="D125" i="32"/>
  <c r="C125" i="32" s="1"/>
  <c r="C125" i="31"/>
  <c r="O124" i="31"/>
  <c r="D125" i="31"/>
  <c r="O124" i="30"/>
  <c r="D125" i="30"/>
  <c r="C125" i="30" s="1"/>
  <c r="C124" i="29"/>
  <c r="O124" i="29"/>
  <c r="D125" i="29"/>
  <c r="C124" i="28"/>
  <c r="O124" i="28"/>
  <c r="D125" i="28"/>
  <c r="D126" i="36" l="1"/>
  <c r="C126" i="36" s="1"/>
  <c r="O125" i="36"/>
  <c r="D126" i="35"/>
  <c r="C126" i="35" s="1"/>
  <c r="O125" i="35"/>
  <c r="D126" i="34"/>
  <c r="C126" i="34" s="1"/>
  <c r="O125" i="34"/>
  <c r="C126" i="33"/>
  <c r="D126" i="33"/>
  <c r="O125" i="33"/>
  <c r="D126" i="32"/>
  <c r="C126" i="32" s="1"/>
  <c r="O125" i="32"/>
  <c r="D126" i="31"/>
  <c r="O125" i="31"/>
  <c r="C126" i="31"/>
  <c r="D126" i="30"/>
  <c r="C126" i="30" s="1"/>
  <c r="O125" i="30"/>
  <c r="D126" i="29"/>
  <c r="O125" i="29"/>
  <c r="C125" i="29"/>
  <c r="D126" i="28"/>
  <c r="O125" i="28"/>
  <c r="C125" i="28"/>
  <c r="O126" i="36" l="1"/>
  <c r="D127" i="36"/>
  <c r="C127" i="36"/>
  <c r="O126" i="35"/>
  <c r="D127" i="35"/>
  <c r="C127" i="35"/>
  <c r="O126" i="34"/>
  <c r="D127" i="34"/>
  <c r="C127" i="34" s="1"/>
  <c r="O126" i="33"/>
  <c r="D127" i="33"/>
  <c r="C127" i="33" s="1"/>
  <c r="O126" i="32"/>
  <c r="D127" i="32"/>
  <c r="C127" i="32" s="1"/>
  <c r="C127" i="31"/>
  <c r="O126" i="31"/>
  <c r="D127" i="31"/>
  <c r="O126" i="30"/>
  <c r="D127" i="30"/>
  <c r="C127" i="30" s="1"/>
  <c r="C126" i="29"/>
  <c r="O126" i="29"/>
  <c r="D127" i="29"/>
  <c r="C126" i="28"/>
  <c r="O126" i="28"/>
  <c r="D127" i="28"/>
  <c r="D128" i="36" l="1"/>
  <c r="C128" i="36" s="1"/>
  <c r="O127" i="36"/>
  <c r="C128" i="35"/>
  <c r="D128" i="35"/>
  <c r="O127" i="35"/>
  <c r="D128" i="34"/>
  <c r="O127" i="34"/>
  <c r="C128" i="34"/>
  <c r="D128" i="33"/>
  <c r="C128" i="33" s="1"/>
  <c r="O127" i="33"/>
  <c r="C128" i="32"/>
  <c r="D128" i="32"/>
  <c r="O127" i="32"/>
  <c r="D128" i="31"/>
  <c r="O127" i="31"/>
  <c r="C128" i="31"/>
  <c r="D128" i="30"/>
  <c r="C128" i="30" s="1"/>
  <c r="O127" i="30"/>
  <c r="D128" i="29"/>
  <c r="O127" i="29"/>
  <c r="C127" i="29"/>
  <c r="D128" i="28"/>
  <c r="O127" i="28"/>
  <c r="C127" i="28"/>
  <c r="O128" i="36" l="1"/>
  <c r="D129" i="36"/>
  <c r="C129" i="36"/>
  <c r="O128" i="35"/>
  <c r="D129" i="35"/>
  <c r="C129" i="35"/>
  <c r="O128" i="34"/>
  <c r="D129" i="34"/>
  <c r="C129" i="34" s="1"/>
  <c r="O128" i="33"/>
  <c r="D129" i="33"/>
  <c r="C129" i="33"/>
  <c r="O128" i="32"/>
  <c r="D129" i="32"/>
  <c r="C129" i="32"/>
  <c r="C129" i="31"/>
  <c r="O128" i="31"/>
  <c r="D129" i="31"/>
  <c r="O128" i="30"/>
  <c r="D129" i="30"/>
  <c r="C129" i="30" s="1"/>
  <c r="C128" i="29"/>
  <c r="O128" i="29"/>
  <c r="D129" i="29"/>
  <c r="C128" i="28"/>
  <c r="O128" i="28"/>
  <c r="D129" i="28"/>
  <c r="D130" i="36" l="1"/>
  <c r="C130" i="36" s="1"/>
  <c r="O129" i="36"/>
  <c r="D130" i="35"/>
  <c r="C130" i="35" s="1"/>
  <c r="O129" i="35"/>
  <c r="D130" i="34"/>
  <c r="C130" i="34" s="1"/>
  <c r="O129" i="34"/>
  <c r="D130" i="33"/>
  <c r="C130" i="33" s="1"/>
  <c r="O129" i="33"/>
  <c r="D130" i="32"/>
  <c r="C130" i="32" s="1"/>
  <c r="O129" i="32"/>
  <c r="D130" i="31"/>
  <c r="O129" i="31"/>
  <c r="C130" i="31"/>
  <c r="D130" i="30"/>
  <c r="C130" i="30" s="1"/>
  <c r="O129" i="30"/>
  <c r="D130" i="29"/>
  <c r="O129" i="29"/>
  <c r="C129" i="29"/>
  <c r="D130" i="28"/>
  <c r="O129" i="28"/>
  <c r="C129" i="28"/>
  <c r="O130" i="36" l="1"/>
  <c r="D131" i="36"/>
  <c r="C131" i="36"/>
  <c r="O130" i="35"/>
  <c r="D131" i="35"/>
  <c r="C131" i="35"/>
  <c r="C131" i="34"/>
  <c r="O130" i="34"/>
  <c r="D131" i="34"/>
  <c r="O130" i="33"/>
  <c r="D131" i="33"/>
  <c r="C131" i="33"/>
  <c r="O130" i="32"/>
  <c r="D131" i="32"/>
  <c r="C131" i="32" s="1"/>
  <c r="C131" i="31"/>
  <c r="O130" i="31"/>
  <c r="D131" i="31"/>
  <c r="O130" i="30"/>
  <c r="D131" i="30"/>
  <c r="C131" i="30"/>
  <c r="C130" i="29"/>
  <c r="O130" i="29"/>
  <c r="D131" i="29"/>
  <c r="C130" i="28"/>
  <c r="O130" i="28"/>
  <c r="D131" i="28"/>
  <c r="D132" i="36" l="1"/>
  <c r="C132" i="36" s="1"/>
  <c r="O131" i="36"/>
  <c r="C132" i="35"/>
  <c r="D132" i="35"/>
  <c r="O131" i="35"/>
  <c r="D132" i="34"/>
  <c r="O131" i="34"/>
  <c r="C132" i="34"/>
  <c r="D132" i="33"/>
  <c r="C132" i="33" s="1"/>
  <c r="O131" i="33"/>
  <c r="D132" i="32"/>
  <c r="C132" i="32" s="1"/>
  <c r="O131" i="32"/>
  <c r="D132" i="31"/>
  <c r="O131" i="31"/>
  <c r="C132" i="31"/>
  <c r="D132" i="30"/>
  <c r="C132" i="30" s="1"/>
  <c r="O131" i="30"/>
  <c r="D132" i="29"/>
  <c r="O131" i="29"/>
  <c r="C131" i="29"/>
  <c r="D132" i="28"/>
  <c r="O131" i="28"/>
  <c r="C131" i="28"/>
  <c r="O132" i="36" l="1"/>
  <c r="D133" i="36"/>
  <c r="C133" i="36"/>
  <c r="O132" i="35"/>
  <c r="D133" i="35"/>
  <c r="C133" i="35" s="1"/>
  <c r="O132" i="34"/>
  <c r="D133" i="34"/>
  <c r="C133" i="34" s="1"/>
  <c r="O132" i="33"/>
  <c r="D133" i="33"/>
  <c r="C133" i="33"/>
  <c r="O132" i="32"/>
  <c r="D133" i="32"/>
  <c r="C133" i="32"/>
  <c r="C133" i="31"/>
  <c r="O132" i="31"/>
  <c r="D133" i="31"/>
  <c r="O132" i="30"/>
  <c r="D133" i="30"/>
  <c r="C133" i="30"/>
  <c r="C132" i="29"/>
  <c r="O132" i="29"/>
  <c r="D133" i="29"/>
  <c r="C132" i="28"/>
  <c r="O132" i="28"/>
  <c r="D133" i="28"/>
  <c r="D134" i="36" l="1"/>
  <c r="O134" i="36" s="1"/>
  <c r="D137" i="36"/>
  <c r="C137" i="36" s="1"/>
  <c r="O133" i="36"/>
  <c r="D134" i="35"/>
  <c r="O134" i="35" s="1"/>
  <c r="D137" i="35"/>
  <c r="C137" i="35" s="1"/>
  <c r="O133" i="35"/>
  <c r="D134" i="34"/>
  <c r="O134" i="34" s="1"/>
  <c r="D137" i="34"/>
  <c r="O133" i="34"/>
  <c r="C137" i="34"/>
  <c r="C137" i="33"/>
  <c r="D134" i="33"/>
  <c r="O134" i="33" s="1"/>
  <c r="D137" i="33"/>
  <c r="O133" i="33"/>
  <c r="D134" i="32"/>
  <c r="O134" i="32" s="1"/>
  <c r="D137" i="32"/>
  <c r="C137" i="32" s="1"/>
  <c r="O133" i="32"/>
  <c r="D134" i="31"/>
  <c r="O134" i="31" s="1"/>
  <c r="D137" i="31"/>
  <c r="C137" i="31" s="1"/>
  <c r="O133" i="31"/>
  <c r="D134" i="30"/>
  <c r="O134" i="30" s="1"/>
  <c r="D137" i="30"/>
  <c r="C137" i="30" s="1"/>
  <c r="O133" i="30"/>
  <c r="D134" i="29"/>
  <c r="O134" i="29" s="1"/>
  <c r="D137" i="29"/>
  <c r="O133" i="29"/>
  <c r="C133" i="29"/>
  <c r="D134" i="28"/>
  <c r="O134" i="28" s="1"/>
  <c r="D137" i="28"/>
  <c r="O133" i="28"/>
  <c r="C133" i="28"/>
  <c r="D138" i="36" l="1"/>
  <c r="O137" i="36"/>
  <c r="C138" i="36"/>
  <c r="D138" i="35"/>
  <c r="O137" i="35"/>
  <c r="C138" i="35"/>
  <c r="D138" i="34"/>
  <c r="O137" i="34"/>
  <c r="C138" i="34"/>
  <c r="D138" i="33"/>
  <c r="O137" i="33"/>
  <c r="C138" i="33"/>
  <c r="D138" i="32"/>
  <c r="O137" i="32"/>
  <c r="C138" i="32"/>
  <c r="C138" i="31"/>
  <c r="D138" i="31"/>
  <c r="O137" i="31"/>
  <c r="D138" i="30"/>
  <c r="O137" i="30"/>
  <c r="C138" i="30"/>
  <c r="C137" i="29"/>
  <c r="D138" i="29"/>
  <c r="O137" i="29"/>
  <c r="C137" i="28"/>
  <c r="D138" i="28"/>
  <c r="O137" i="28"/>
  <c r="D139" i="36" l="1"/>
  <c r="C139" i="36" s="1"/>
  <c r="O138" i="36"/>
  <c r="D139" i="35"/>
  <c r="C139" i="35" s="1"/>
  <c r="O138" i="35"/>
  <c r="D139" i="34"/>
  <c r="C139" i="34" s="1"/>
  <c r="O138" i="34"/>
  <c r="D139" i="33"/>
  <c r="C139" i="33" s="1"/>
  <c r="O138" i="33"/>
  <c r="C139" i="32"/>
  <c r="D139" i="32"/>
  <c r="O138" i="32"/>
  <c r="O138" i="31"/>
  <c r="D139" i="31"/>
  <c r="C139" i="31" s="1"/>
  <c r="C139" i="30"/>
  <c r="D139" i="30"/>
  <c r="O138" i="30"/>
  <c r="D139" i="29"/>
  <c r="O138" i="29"/>
  <c r="C138" i="29"/>
  <c r="D139" i="28"/>
  <c r="O138" i="28"/>
  <c r="C138" i="28"/>
  <c r="D140" i="36" l="1"/>
  <c r="C140" i="36" s="1"/>
  <c r="O139" i="36"/>
  <c r="D140" i="35"/>
  <c r="O139" i="35"/>
  <c r="C140" i="35"/>
  <c r="D140" i="34"/>
  <c r="C140" i="34" s="1"/>
  <c r="O139" i="34"/>
  <c r="D140" i="33"/>
  <c r="O139" i="33"/>
  <c r="C140" i="33"/>
  <c r="D140" i="32"/>
  <c r="C140" i="32" s="1"/>
  <c r="O139" i="32"/>
  <c r="C140" i="31"/>
  <c r="D140" i="31"/>
  <c r="O139" i="31"/>
  <c r="C140" i="30"/>
  <c r="D140" i="30"/>
  <c r="O139" i="30"/>
  <c r="C139" i="29"/>
  <c r="D140" i="29"/>
  <c r="O139" i="29"/>
  <c r="C139" i="28"/>
  <c r="D140" i="28"/>
  <c r="O139" i="28"/>
  <c r="D141" i="36" l="1"/>
  <c r="O140" i="36"/>
  <c r="C141" i="36"/>
  <c r="D141" i="35"/>
  <c r="C141" i="35" s="1"/>
  <c r="O140" i="35"/>
  <c r="D141" i="34"/>
  <c r="O140" i="34"/>
  <c r="C141" i="34"/>
  <c r="D141" i="33"/>
  <c r="C141" i="33" s="1"/>
  <c r="O140" i="33"/>
  <c r="D141" i="32"/>
  <c r="C141" i="32" s="1"/>
  <c r="O140" i="32"/>
  <c r="O140" i="31"/>
  <c r="D141" i="31"/>
  <c r="C141" i="31" s="1"/>
  <c r="D141" i="30"/>
  <c r="C141" i="30" s="1"/>
  <c r="O140" i="30"/>
  <c r="C140" i="29"/>
  <c r="D141" i="29"/>
  <c r="O140" i="29"/>
  <c r="D141" i="28"/>
  <c r="O140" i="28"/>
  <c r="C140" i="28"/>
  <c r="D142" i="36" l="1"/>
  <c r="C142" i="36" s="1"/>
  <c r="O141" i="36"/>
  <c r="D142" i="35"/>
  <c r="C142" i="35" s="1"/>
  <c r="O141" i="35"/>
  <c r="D142" i="34"/>
  <c r="C142" i="34" s="1"/>
  <c r="O141" i="34"/>
  <c r="D142" i="33"/>
  <c r="O141" i="33"/>
  <c r="C142" i="33"/>
  <c r="C142" i="32"/>
  <c r="D142" i="32"/>
  <c r="O141" i="32"/>
  <c r="D142" i="31"/>
  <c r="C142" i="31" s="1"/>
  <c r="O141" i="31"/>
  <c r="D142" i="30"/>
  <c r="O141" i="30"/>
  <c r="C142" i="30"/>
  <c r="D142" i="29"/>
  <c r="O141" i="29"/>
  <c r="C141" i="29"/>
  <c r="C141" i="28"/>
  <c r="D142" i="28"/>
  <c r="O141" i="28"/>
  <c r="D143" i="36" l="1"/>
  <c r="O142" i="36"/>
  <c r="C143" i="36"/>
  <c r="D143" i="35"/>
  <c r="O142" i="35"/>
  <c r="C143" i="35"/>
  <c r="D143" i="34"/>
  <c r="O142" i="34"/>
  <c r="C143" i="34"/>
  <c r="D143" i="33"/>
  <c r="C143" i="33" s="1"/>
  <c r="O142" i="33"/>
  <c r="D143" i="32"/>
  <c r="O142" i="32"/>
  <c r="C143" i="32"/>
  <c r="O142" i="31"/>
  <c r="D143" i="31"/>
  <c r="C143" i="31" s="1"/>
  <c r="C143" i="30"/>
  <c r="D143" i="30"/>
  <c r="O142" i="30"/>
  <c r="C142" i="29"/>
  <c r="D143" i="29"/>
  <c r="O142" i="29"/>
  <c r="D143" i="28"/>
  <c r="O142" i="28"/>
  <c r="C142" i="28"/>
  <c r="D144" i="36" l="1"/>
  <c r="C144" i="36" s="1"/>
  <c r="O143" i="36"/>
  <c r="D144" i="35"/>
  <c r="C144" i="35" s="1"/>
  <c r="O143" i="35"/>
  <c r="D144" i="34"/>
  <c r="C144" i="34" s="1"/>
  <c r="O143" i="34"/>
  <c r="D144" i="33"/>
  <c r="O143" i="33"/>
  <c r="C144" i="33"/>
  <c r="C144" i="32"/>
  <c r="D144" i="32"/>
  <c r="O143" i="32"/>
  <c r="C144" i="31"/>
  <c r="D144" i="31"/>
  <c r="O143" i="31"/>
  <c r="D144" i="30"/>
  <c r="O143" i="30"/>
  <c r="C144" i="30"/>
  <c r="D144" i="29"/>
  <c r="O143" i="29"/>
  <c r="C143" i="29"/>
  <c r="C143" i="28"/>
  <c r="D144" i="28"/>
  <c r="O143" i="28"/>
  <c r="D145" i="36" l="1"/>
  <c r="O144" i="36"/>
  <c r="C145" i="36"/>
  <c r="D145" i="35"/>
  <c r="O144" i="35"/>
  <c r="C145" i="35"/>
  <c r="D145" i="34"/>
  <c r="O144" i="34"/>
  <c r="C145" i="34"/>
  <c r="D145" i="33"/>
  <c r="C145" i="33" s="1"/>
  <c r="O144" i="33"/>
  <c r="D145" i="32"/>
  <c r="C145" i="32" s="1"/>
  <c r="O144" i="32"/>
  <c r="D145" i="31"/>
  <c r="O144" i="31"/>
  <c r="C145" i="31"/>
  <c r="D145" i="30"/>
  <c r="C145" i="30" s="1"/>
  <c r="O144" i="30"/>
  <c r="C144" i="29"/>
  <c r="D145" i="29"/>
  <c r="O144" i="29"/>
  <c r="D145" i="28"/>
  <c r="O144" i="28"/>
  <c r="C144" i="28"/>
  <c r="D146" i="36" l="1"/>
  <c r="C146" i="36" s="1"/>
  <c r="O145" i="36"/>
  <c r="D146" i="35"/>
  <c r="C146" i="35" s="1"/>
  <c r="O145" i="35"/>
  <c r="D146" i="34"/>
  <c r="C146" i="34" s="1"/>
  <c r="O145" i="34"/>
  <c r="D146" i="33"/>
  <c r="O145" i="33"/>
  <c r="C146" i="33"/>
  <c r="C146" i="32"/>
  <c r="D146" i="32"/>
  <c r="O145" i="32"/>
  <c r="C146" i="31"/>
  <c r="D146" i="31"/>
  <c r="O145" i="31"/>
  <c r="D146" i="30"/>
  <c r="C146" i="30" s="1"/>
  <c r="O145" i="30"/>
  <c r="D146" i="29"/>
  <c r="O145" i="29"/>
  <c r="C145" i="29"/>
  <c r="C145" i="28"/>
  <c r="D146" i="28"/>
  <c r="O145" i="28"/>
  <c r="D147" i="36" l="1"/>
  <c r="O146" i="36"/>
  <c r="C147" i="36"/>
  <c r="D147" i="35"/>
  <c r="O146" i="35"/>
  <c r="C147" i="35"/>
  <c r="D147" i="34"/>
  <c r="O146" i="34"/>
  <c r="C147" i="34"/>
  <c r="D147" i="33"/>
  <c r="C147" i="33" s="1"/>
  <c r="O146" i="33"/>
  <c r="D147" i="32"/>
  <c r="O146" i="32"/>
  <c r="C147" i="32"/>
  <c r="O146" i="31"/>
  <c r="D147" i="31"/>
  <c r="C147" i="31"/>
  <c r="D147" i="30"/>
  <c r="C147" i="30" s="1"/>
  <c r="O146" i="30"/>
  <c r="C146" i="29"/>
  <c r="D147" i="29"/>
  <c r="O146" i="29"/>
  <c r="D147" i="28"/>
  <c r="O146" i="28"/>
  <c r="C146" i="28"/>
  <c r="C148" i="36" l="1"/>
  <c r="D148" i="36"/>
  <c r="O147" i="36"/>
  <c r="D148" i="35"/>
  <c r="C148" i="35" s="1"/>
  <c r="O147" i="35"/>
  <c r="D148" i="34"/>
  <c r="C148" i="34" s="1"/>
  <c r="O147" i="34"/>
  <c r="D148" i="33"/>
  <c r="O147" i="33"/>
  <c r="C148" i="33"/>
  <c r="D148" i="32"/>
  <c r="C148" i="32" s="1"/>
  <c r="O147" i="32"/>
  <c r="D148" i="31"/>
  <c r="C148" i="31" s="1"/>
  <c r="O147" i="31"/>
  <c r="D148" i="30"/>
  <c r="O147" i="30"/>
  <c r="C148" i="30"/>
  <c r="D148" i="29"/>
  <c r="O147" i="29"/>
  <c r="C147" i="29"/>
  <c r="C147" i="28"/>
  <c r="D148" i="28"/>
  <c r="O147" i="28"/>
  <c r="D149" i="36" l="1"/>
  <c r="O149" i="36" s="1"/>
  <c r="O148" i="36"/>
  <c r="D149" i="35"/>
  <c r="O149" i="35" s="1"/>
  <c r="O148" i="35"/>
  <c r="D149" i="34"/>
  <c r="O149" i="34" s="1"/>
  <c r="O148" i="34"/>
  <c r="D149" i="33"/>
  <c r="O149" i="33" s="1"/>
  <c r="O148" i="33"/>
  <c r="D149" i="32"/>
  <c r="O149" i="32" s="1"/>
  <c r="O148" i="32"/>
  <c r="D149" i="31"/>
  <c r="O149" i="31" s="1"/>
  <c r="O148" i="31"/>
  <c r="D149" i="30"/>
  <c r="O149" i="30" s="1"/>
  <c r="O148" i="30"/>
  <c r="C148" i="29"/>
  <c r="D149" i="29"/>
  <c r="O149" i="29" s="1"/>
  <c r="O148" i="29"/>
  <c r="D149" i="28"/>
  <c r="O149" i="28" s="1"/>
  <c r="O148" i="28"/>
  <c r="C148" i="28"/>
  <c r="K10" i="24" l="1"/>
  <c r="J10" i="24"/>
  <c r="I10" i="24"/>
  <c r="H10" i="24"/>
  <c r="G10" i="24"/>
  <c r="F10" i="24"/>
  <c r="E10" i="24"/>
  <c r="D10" i="24"/>
  <c r="C10" i="24"/>
  <c r="F17" i="27"/>
  <c r="E14" i="27"/>
  <c r="G9" i="24"/>
  <c r="F9" i="24"/>
  <c r="E9" i="24"/>
  <c r="D9" i="24"/>
  <c r="C9" i="24"/>
  <c r="G41" i="24"/>
  <c r="G49" i="24"/>
  <c r="G33" i="24"/>
  <c r="G25" i="24"/>
  <c r="E22" i="26"/>
  <c r="E23" i="26"/>
  <c r="E21" i="26"/>
  <c r="E18" i="26"/>
  <c r="E19" i="26"/>
  <c r="E17" i="26"/>
  <c r="E14" i="26"/>
  <c r="E15" i="26"/>
  <c r="E13" i="26"/>
  <c r="E10" i="26"/>
  <c r="E11" i="26"/>
  <c r="E9" i="26"/>
  <c r="I27" i="26"/>
  <c r="H24" i="26"/>
  <c r="G47" i="24"/>
  <c r="G39" i="24"/>
  <c r="G31" i="24"/>
  <c r="G23" i="24"/>
  <c r="K7" i="24"/>
  <c r="J7" i="24"/>
  <c r="I7" i="24"/>
  <c r="H7" i="24"/>
  <c r="G7" i="24"/>
  <c r="D7" i="24"/>
  <c r="F7" i="24"/>
  <c r="E7" i="24"/>
  <c r="C7" i="24"/>
  <c r="G17" i="25"/>
  <c r="F14" i="25"/>
  <c r="L7" i="24" l="1"/>
  <c r="K5" i="24" l="1"/>
  <c r="J5" i="24"/>
  <c r="I5" i="24"/>
  <c r="H5" i="24"/>
  <c r="G5" i="24"/>
  <c r="F5" i="24"/>
  <c r="E5" i="24"/>
  <c r="D5" i="24"/>
  <c r="C5" i="24"/>
  <c r="E14" i="21" l="1"/>
  <c r="F17" i="21"/>
  <c r="J59" i="6"/>
  <c r="G59" i="6"/>
  <c r="I58" i="6"/>
  <c r="F58" i="6"/>
  <c r="I57" i="6"/>
  <c r="F57" i="6"/>
  <c r="I56" i="6"/>
  <c r="F56" i="6"/>
  <c r="I55" i="6"/>
  <c r="F55" i="6"/>
  <c r="I54" i="6"/>
  <c r="F54" i="6"/>
  <c r="I53" i="6"/>
  <c r="F53" i="6"/>
  <c r="I52" i="6"/>
  <c r="F52" i="6"/>
  <c r="I51" i="6"/>
  <c r="F51" i="6"/>
  <c r="I50" i="6"/>
  <c r="F50" i="6"/>
  <c r="I49" i="6"/>
  <c r="F49" i="6"/>
  <c r="I48" i="6"/>
  <c r="F48" i="6"/>
  <c r="I47" i="6"/>
  <c r="F47" i="6"/>
  <c r="J74" i="6"/>
  <c r="G74" i="6"/>
  <c r="I73" i="6"/>
  <c r="F73" i="6"/>
  <c r="I72" i="6"/>
  <c r="F72" i="6"/>
  <c r="I71" i="6"/>
  <c r="F71" i="6"/>
  <c r="I70" i="6"/>
  <c r="F70" i="6"/>
  <c r="I69" i="6"/>
  <c r="F69" i="6"/>
  <c r="I68" i="6"/>
  <c r="F68" i="6"/>
  <c r="I67" i="6"/>
  <c r="F67" i="6"/>
  <c r="I66" i="6"/>
  <c r="F66" i="6"/>
  <c r="I65" i="6"/>
  <c r="F65" i="6"/>
  <c r="I64" i="6"/>
  <c r="F64" i="6"/>
  <c r="I63" i="6"/>
  <c r="F63" i="6"/>
  <c r="I62" i="6"/>
  <c r="F62" i="6"/>
  <c r="J89" i="6"/>
  <c r="G89" i="6"/>
  <c r="I88" i="6"/>
  <c r="F88" i="6"/>
  <c r="I87" i="6"/>
  <c r="F87" i="6"/>
  <c r="I86" i="6"/>
  <c r="F86" i="6"/>
  <c r="I85" i="6"/>
  <c r="F85" i="6"/>
  <c r="I84" i="6"/>
  <c r="F84" i="6"/>
  <c r="I83" i="6"/>
  <c r="F83" i="6"/>
  <c r="I82" i="6"/>
  <c r="F82" i="6"/>
  <c r="I81" i="6"/>
  <c r="F81" i="6"/>
  <c r="I80" i="6"/>
  <c r="F80" i="6"/>
  <c r="I79" i="6"/>
  <c r="F79" i="6"/>
  <c r="I78" i="6"/>
  <c r="F78" i="6"/>
  <c r="I77" i="6"/>
  <c r="F77" i="6"/>
  <c r="J104" i="6"/>
  <c r="G104" i="6"/>
  <c r="I103" i="6"/>
  <c r="F103" i="6"/>
  <c r="I102" i="6"/>
  <c r="F102" i="6"/>
  <c r="I101" i="6"/>
  <c r="F101" i="6"/>
  <c r="I100" i="6"/>
  <c r="F100" i="6"/>
  <c r="I99" i="6"/>
  <c r="F99" i="6"/>
  <c r="I98" i="6"/>
  <c r="F98" i="6"/>
  <c r="I97" i="6"/>
  <c r="F97" i="6"/>
  <c r="I96" i="6"/>
  <c r="F96" i="6"/>
  <c r="I95" i="6"/>
  <c r="F95" i="6"/>
  <c r="I94" i="6"/>
  <c r="F94" i="6"/>
  <c r="I93" i="6"/>
  <c r="F93" i="6"/>
  <c r="I92" i="6"/>
  <c r="F92" i="6"/>
  <c r="J119" i="6"/>
  <c r="G119" i="6"/>
  <c r="I118" i="6"/>
  <c r="F118" i="6"/>
  <c r="I117" i="6"/>
  <c r="F117" i="6"/>
  <c r="I116" i="6"/>
  <c r="F116" i="6"/>
  <c r="I115" i="6"/>
  <c r="F115" i="6"/>
  <c r="I114" i="6"/>
  <c r="F114" i="6"/>
  <c r="I113" i="6"/>
  <c r="F113" i="6"/>
  <c r="I112" i="6"/>
  <c r="F112" i="6"/>
  <c r="I111" i="6"/>
  <c r="F111" i="6"/>
  <c r="I110" i="6"/>
  <c r="F110" i="6"/>
  <c r="I109" i="6"/>
  <c r="F109" i="6"/>
  <c r="I108" i="6"/>
  <c r="F108" i="6"/>
  <c r="I107" i="6"/>
  <c r="F107" i="6"/>
  <c r="J134" i="6"/>
  <c r="G134" i="6"/>
  <c r="I133" i="6"/>
  <c r="F133" i="6"/>
  <c r="I132" i="6"/>
  <c r="F132" i="6"/>
  <c r="I131" i="6"/>
  <c r="F131" i="6"/>
  <c r="I130" i="6"/>
  <c r="F130" i="6"/>
  <c r="I129" i="6"/>
  <c r="F129" i="6"/>
  <c r="I128" i="6"/>
  <c r="F128" i="6"/>
  <c r="I127" i="6"/>
  <c r="F127" i="6"/>
  <c r="I126" i="6"/>
  <c r="F126" i="6"/>
  <c r="I125" i="6"/>
  <c r="F125" i="6"/>
  <c r="I124" i="6"/>
  <c r="F124" i="6"/>
  <c r="I123" i="6"/>
  <c r="F123" i="6"/>
  <c r="I122" i="6"/>
  <c r="F122" i="6"/>
  <c r="J149" i="6"/>
  <c r="G149" i="6"/>
  <c r="I148" i="6"/>
  <c r="F148" i="6"/>
  <c r="I147" i="6"/>
  <c r="F147" i="6"/>
  <c r="I146" i="6"/>
  <c r="F146" i="6"/>
  <c r="I145" i="6"/>
  <c r="F145" i="6"/>
  <c r="I144" i="6"/>
  <c r="F144" i="6"/>
  <c r="I143" i="6"/>
  <c r="F143" i="6"/>
  <c r="I142" i="6"/>
  <c r="F142" i="6"/>
  <c r="I141" i="6"/>
  <c r="F141" i="6"/>
  <c r="I140" i="6"/>
  <c r="F140" i="6"/>
  <c r="I139" i="6"/>
  <c r="F139" i="6"/>
  <c r="I138" i="6"/>
  <c r="F138" i="6"/>
  <c r="I137" i="6"/>
  <c r="F137" i="6"/>
  <c r="F134" i="6" l="1"/>
  <c r="I134" i="6"/>
  <c r="F104" i="6"/>
  <c r="I104" i="6"/>
  <c r="I149" i="6"/>
  <c r="I89" i="6"/>
  <c r="F74" i="6"/>
  <c r="I74" i="6"/>
  <c r="F119" i="6"/>
  <c r="F89" i="6"/>
  <c r="F59" i="6"/>
  <c r="F149" i="6"/>
  <c r="I119" i="6"/>
  <c r="I59" i="6"/>
  <c r="A1" i="24"/>
  <c r="A1" i="3"/>
  <c r="A8" i="2" l="1"/>
  <c r="A9" i="2"/>
  <c r="A11" i="2"/>
  <c r="A12" i="2"/>
  <c r="A13" i="2"/>
  <c r="A14" i="2"/>
  <c r="A16" i="2"/>
  <c r="A17" i="2"/>
  <c r="A19" i="2"/>
  <c r="A20" i="2"/>
  <c r="A21" i="2"/>
  <c r="A22" i="2"/>
  <c r="A24" i="2"/>
  <c r="A25" i="2"/>
  <c r="A27" i="2"/>
  <c r="A28" i="2"/>
  <c r="A29" i="2"/>
  <c r="A30" i="2"/>
  <c r="A31" i="2"/>
  <c r="A33" i="2"/>
  <c r="A35" i="2"/>
  <c r="A36" i="2"/>
  <c r="A37" i="2"/>
  <c r="A38" i="2"/>
  <c r="A39" i="2"/>
  <c r="A40" i="2"/>
  <c r="A41" i="2"/>
  <c r="A43" i="2"/>
  <c r="A44" i="2"/>
  <c r="A45" i="2"/>
  <c r="A46" i="2"/>
  <c r="A47" i="2"/>
  <c r="A48" i="2"/>
  <c r="A49" i="2"/>
  <c r="A50" i="2"/>
  <c r="A52" i="2"/>
  <c r="A53" i="2"/>
  <c r="A54" i="2"/>
  <c r="A55" i="2"/>
  <c r="A56" i="2"/>
  <c r="A57" i="2"/>
  <c r="A59" i="2"/>
  <c r="A61" i="2"/>
  <c r="A62" i="2"/>
  <c r="A63" i="2"/>
  <c r="A64" i="2"/>
  <c r="A65" i="2"/>
  <c r="A67" i="2"/>
  <c r="A68" i="2"/>
  <c r="A69" i="2"/>
  <c r="A71" i="2"/>
  <c r="A73" i="2"/>
  <c r="A74" i="2"/>
  <c r="A75" i="2"/>
  <c r="A76" i="2"/>
  <c r="A77" i="2"/>
  <c r="A78" i="2"/>
  <c r="A79" i="2"/>
  <c r="A80" i="2"/>
  <c r="A81" i="2"/>
  <c r="A82" i="2"/>
  <c r="A83" i="2"/>
  <c r="A84" i="2"/>
  <c r="A85" i="2"/>
  <c r="A86" i="2"/>
  <c r="A87" i="2"/>
  <c r="A88" i="2"/>
  <c r="A89" i="2"/>
  <c r="A90" i="2"/>
  <c r="A91" i="2"/>
  <c r="A92" i="2"/>
  <c r="A93" i="2"/>
  <c r="A94" i="2"/>
  <c r="A95" i="2"/>
  <c r="A96" i="2"/>
  <c r="A98" i="2"/>
  <c r="A100" i="2"/>
  <c r="A101" i="2"/>
  <c r="A103" i="2"/>
  <c r="A104" i="2"/>
  <c r="A106" i="2"/>
  <c r="A107" i="2"/>
  <c r="A109" i="2"/>
  <c r="A110" i="2"/>
  <c r="A112" i="2"/>
  <c r="A113" i="2"/>
  <c r="A115" i="2"/>
  <c r="A116" i="2"/>
  <c r="A118" i="2"/>
  <c r="A119" i="2"/>
  <c r="A121" i="2"/>
  <c r="A122" i="2"/>
  <c r="A124" i="2"/>
  <c r="A125" i="2"/>
  <c r="A7" i="2"/>
  <c r="J9" i="6" l="1"/>
  <c r="M19" i="6"/>
  <c r="G24" i="24"/>
  <c r="G32" i="24"/>
  <c r="G40" i="24"/>
  <c r="G48" i="24"/>
  <c r="K8" i="24"/>
  <c r="J8" i="24"/>
  <c r="I8" i="24"/>
  <c r="H8" i="24"/>
  <c r="G8" i="24"/>
  <c r="F8" i="24"/>
  <c r="E8" i="24"/>
  <c r="D8" i="24"/>
  <c r="C8" i="24"/>
  <c r="M6" i="24"/>
  <c r="M11" i="24" l="1"/>
  <c r="M12" i="24" s="1"/>
  <c r="L8" i="24"/>
  <c r="N8" i="24" s="1"/>
  <c r="O43" i="6"/>
  <c r="B43" i="6"/>
  <c r="B32" i="6"/>
  <c r="D47" i="6"/>
  <c r="C35" i="6"/>
  <c r="C36" i="6" s="1"/>
  <c r="C37" i="6" s="1"/>
  <c r="C38" i="6" s="1"/>
  <c r="C39" i="6" s="1"/>
  <c r="C40" i="6" s="1"/>
  <c r="C41" i="6" s="1"/>
  <c r="O16" i="6"/>
  <c r="B16" i="6"/>
  <c r="O3" i="6"/>
  <c r="B3" i="6"/>
  <c r="AD149" i="6"/>
  <c r="AD150" i="6" s="1"/>
  <c r="AC149" i="6"/>
  <c r="AC150" i="6" s="1"/>
  <c r="AB149" i="6"/>
  <c r="AB150" i="6" s="1"/>
  <c r="AA149" i="6"/>
  <c r="AA150" i="6" s="1"/>
  <c r="Z149" i="6"/>
  <c r="Z150" i="6" s="1"/>
  <c r="Y149" i="6"/>
  <c r="Y150" i="6" s="1"/>
  <c r="X149" i="6"/>
  <c r="X150" i="6" s="1"/>
  <c r="W149" i="6"/>
  <c r="W150" i="6" s="1"/>
  <c r="V149" i="6"/>
  <c r="V150" i="6" s="1"/>
  <c r="U149" i="6"/>
  <c r="U150" i="6" s="1"/>
  <c r="T149" i="6"/>
  <c r="T150" i="6" s="1"/>
  <c r="S149" i="6"/>
  <c r="S150" i="6" s="1"/>
  <c r="R149" i="6"/>
  <c r="R150" i="6" s="1"/>
  <c r="Q149" i="6"/>
  <c r="Q150" i="6" s="1"/>
  <c r="P149" i="6"/>
  <c r="P150" i="6" s="1"/>
  <c r="AE148" i="6"/>
  <c r="AE147" i="6"/>
  <c r="AE146" i="6"/>
  <c r="AE145" i="6"/>
  <c r="AE144" i="6"/>
  <c r="AE143" i="6"/>
  <c r="AE142" i="6"/>
  <c r="AE141" i="6"/>
  <c r="AE140" i="6"/>
  <c r="AE139" i="6"/>
  <c r="AE138" i="6"/>
  <c r="AE137" i="6"/>
  <c r="AD134" i="6"/>
  <c r="AD135" i="6" s="1"/>
  <c r="AC134" i="6"/>
  <c r="AC135" i="6" s="1"/>
  <c r="AB134" i="6"/>
  <c r="AB135" i="6" s="1"/>
  <c r="AA134" i="6"/>
  <c r="AA135" i="6" s="1"/>
  <c r="Z134" i="6"/>
  <c r="Z135" i="6" s="1"/>
  <c r="Y134" i="6"/>
  <c r="Y135" i="6" s="1"/>
  <c r="X134" i="6"/>
  <c r="X135" i="6" s="1"/>
  <c r="W134" i="6"/>
  <c r="W135" i="6" s="1"/>
  <c r="V134" i="6"/>
  <c r="V135" i="6" s="1"/>
  <c r="U134" i="6"/>
  <c r="U135" i="6" s="1"/>
  <c r="T134" i="6"/>
  <c r="T135" i="6" s="1"/>
  <c r="S134" i="6"/>
  <c r="S135" i="6" s="1"/>
  <c r="R134" i="6"/>
  <c r="R135" i="6" s="1"/>
  <c r="Q134" i="6"/>
  <c r="Q135" i="6" s="1"/>
  <c r="P134" i="6"/>
  <c r="P135" i="6" s="1"/>
  <c r="AE133" i="6"/>
  <c r="AE132" i="6"/>
  <c r="AE131" i="6"/>
  <c r="AE130" i="6"/>
  <c r="AE129" i="6"/>
  <c r="AE128" i="6"/>
  <c r="AE127" i="6"/>
  <c r="AE126" i="6"/>
  <c r="AE125" i="6"/>
  <c r="AE124" i="6"/>
  <c r="AE123" i="6"/>
  <c r="AE122" i="6"/>
  <c r="AD119" i="6"/>
  <c r="AD120" i="6" s="1"/>
  <c r="AC119" i="6"/>
  <c r="AC120" i="6" s="1"/>
  <c r="AB119" i="6"/>
  <c r="AB120" i="6" s="1"/>
  <c r="AA119" i="6"/>
  <c r="AA120" i="6" s="1"/>
  <c r="Z119" i="6"/>
  <c r="Z120" i="6" s="1"/>
  <c r="Y119" i="6"/>
  <c r="Y120" i="6" s="1"/>
  <c r="X119" i="6"/>
  <c r="X120" i="6" s="1"/>
  <c r="W119" i="6"/>
  <c r="W120" i="6" s="1"/>
  <c r="V119" i="6"/>
  <c r="V120" i="6" s="1"/>
  <c r="U119" i="6"/>
  <c r="U120" i="6" s="1"/>
  <c r="T119" i="6"/>
  <c r="T120" i="6" s="1"/>
  <c r="S119" i="6"/>
  <c r="S120" i="6" s="1"/>
  <c r="R119" i="6"/>
  <c r="R120" i="6" s="1"/>
  <c r="Q119" i="6"/>
  <c r="Q120" i="6" s="1"/>
  <c r="P119" i="6"/>
  <c r="P120" i="6" s="1"/>
  <c r="AE118" i="6"/>
  <c r="AE117" i="6"/>
  <c r="AE116" i="6"/>
  <c r="AE115" i="6"/>
  <c r="AE114" i="6"/>
  <c r="AE113" i="6"/>
  <c r="AE112" i="6"/>
  <c r="AE111" i="6"/>
  <c r="AE110" i="6"/>
  <c r="AE109" i="6"/>
  <c r="AE108" i="6"/>
  <c r="AE107" i="6"/>
  <c r="AD104" i="6"/>
  <c r="AD105" i="6" s="1"/>
  <c r="AC104" i="6"/>
  <c r="AC105" i="6" s="1"/>
  <c r="AB104" i="6"/>
  <c r="AB105" i="6" s="1"/>
  <c r="AA104" i="6"/>
  <c r="AA105" i="6" s="1"/>
  <c r="Z104" i="6"/>
  <c r="Z105" i="6" s="1"/>
  <c r="Y104" i="6"/>
  <c r="Y105" i="6" s="1"/>
  <c r="X104" i="6"/>
  <c r="X105" i="6" s="1"/>
  <c r="W104" i="6"/>
  <c r="W105" i="6" s="1"/>
  <c r="V104" i="6"/>
  <c r="V105" i="6" s="1"/>
  <c r="U104" i="6"/>
  <c r="U105" i="6" s="1"/>
  <c r="T104" i="6"/>
  <c r="T105" i="6" s="1"/>
  <c r="S104" i="6"/>
  <c r="S105" i="6" s="1"/>
  <c r="R104" i="6"/>
  <c r="R105" i="6" s="1"/>
  <c r="Q104" i="6"/>
  <c r="Q105" i="6" s="1"/>
  <c r="P104" i="6"/>
  <c r="P105" i="6" s="1"/>
  <c r="AE103" i="6"/>
  <c r="AE102" i="6"/>
  <c r="AE101" i="6"/>
  <c r="AE100" i="6"/>
  <c r="AE99" i="6"/>
  <c r="AE98" i="6"/>
  <c r="AE97" i="6"/>
  <c r="AE96" i="6"/>
  <c r="AE95" i="6"/>
  <c r="AE94" i="6"/>
  <c r="AE93" i="6"/>
  <c r="AE92" i="6"/>
  <c r="AD89" i="6"/>
  <c r="AD90" i="6" s="1"/>
  <c r="AC89" i="6"/>
  <c r="AC90" i="6" s="1"/>
  <c r="AB89" i="6"/>
  <c r="AB90" i="6" s="1"/>
  <c r="AA89" i="6"/>
  <c r="AA90" i="6" s="1"/>
  <c r="Z89" i="6"/>
  <c r="Z90" i="6" s="1"/>
  <c r="Y89" i="6"/>
  <c r="Y90" i="6" s="1"/>
  <c r="X89" i="6"/>
  <c r="X90" i="6" s="1"/>
  <c r="W89" i="6"/>
  <c r="W90" i="6" s="1"/>
  <c r="V89" i="6"/>
  <c r="V90" i="6" s="1"/>
  <c r="U89" i="6"/>
  <c r="U90" i="6" s="1"/>
  <c r="T89" i="6"/>
  <c r="T90" i="6" s="1"/>
  <c r="S89" i="6"/>
  <c r="S90" i="6" s="1"/>
  <c r="R89" i="6"/>
  <c r="R90" i="6" s="1"/>
  <c r="Q89" i="6"/>
  <c r="Q90" i="6" s="1"/>
  <c r="P89" i="6"/>
  <c r="P90" i="6" s="1"/>
  <c r="AE88" i="6"/>
  <c r="AE87" i="6"/>
  <c r="AE86" i="6"/>
  <c r="AE85" i="6"/>
  <c r="AE84" i="6"/>
  <c r="AE83" i="6"/>
  <c r="AE82" i="6"/>
  <c r="AE81" i="6"/>
  <c r="AE80" i="6"/>
  <c r="AE79" i="6"/>
  <c r="AE78" i="6"/>
  <c r="AE77" i="6"/>
  <c r="AD74" i="6"/>
  <c r="AD75" i="6" s="1"/>
  <c r="AC74" i="6"/>
  <c r="AC75" i="6" s="1"/>
  <c r="AB74" i="6"/>
  <c r="AB75" i="6" s="1"/>
  <c r="AA74" i="6"/>
  <c r="AA75" i="6" s="1"/>
  <c r="Z74" i="6"/>
  <c r="Z75" i="6" s="1"/>
  <c r="Y74" i="6"/>
  <c r="Y75" i="6" s="1"/>
  <c r="X74" i="6"/>
  <c r="X75" i="6" s="1"/>
  <c r="W74" i="6"/>
  <c r="W75" i="6" s="1"/>
  <c r="V74" i="6"/>
  <c r="V75" i="6" s="1"/>
  <c r="U74" i="6"/>
  <c r="U75" i="6" s="1"/>
  <c r="T74" i="6"/>
  <c r="T75" i="6" s="1"/>
  <c r="S74" i="6"/>
  <c r="S75" i="6" s="1"/>
  <c r="R74" i="6"/>
  <c r="R75" i="6" s="1"/>
  <c r="Q74" i="6"/>
  <c r="Q75" i="6" s="1"/>
  <c r="P74" i="6"/>
  <c r="P75" i="6" s="1"/>
  <c r="AE73" i="6"/>
  <c r="AE72" i="6"/>
  <c r="AE71" i="6"/>
  <c r="AE70" i="6"/>
  <c r="AE69" i="6"/>
  <c r="AE68" i="6"/>
  <c r="AE67" i="6"/>
  <c r="AE66" i="6"/>
  <c r="AE65" i="6"/>
  <c r="AE64" i="6"/>
  <c r="AE63" i="6"/>
  <c r="AE62" i="6"/>
  <c r="AD59" i="6"/>
  <c r="AD60" i="6" s="1"/>
  <c r="AC59" i="6"/>
  <c r="AC60" i="6" s="1"/>
  <c r="AB59" i="6"/>
  <c r="AB60" i="6" s="1"/>
  <c r="AA59" i="6"/>
  <c r="AA60" i="6" s="1"/>
  <c r="Z59" i="6"/>
  <c r="Z60" i="6" s="1"/>
  <c r="Y59" i="6"/>
  <c r="Y60" i="6" s="1"/>
  <c r="X59" i="6"/>
  <c r="X60" i="6" s="1"/>
  <c r="W59" i="6"/>
  <c r="W60" i="6" s="1"/>
  <c r="V59" i="6"/>
  <c r="V60" i="6" s="1"/>
  <c r="U59" i="6"/>
  <c r="U60" i="6" s="1"/>
  <c r="T59" i="6"/>
  <c r="T60" i="6" s="1"/>
  <c r="S59" i="6"/>
  <c r="S60" i="6" s="1"/>
  <c r="R59" i="6"/>
  <c r="R60" i="6" s="1"/>
  <c r="Q59" i="6"/>
  <c r="Q60" i="6" s="1"/>
  <c r="P59" i="6"/>
  <c r="P60" i="6" s="1"/>
  <c r="AE58" i="6"/>
  <c r="AE57" i="6"/>
  <c r="AE56" i="6"/>
  <c r="AE55" i="6"/>
  <c r="AE54" i="6"/>
  <c r="AE53" i="6"/>
  <c r="AE52" i="6"/>
  <c r="AE51" i="6"/>
  <c r="AE50" i="6"/>
  <c r="AE49" i="6"/>
  <c r="AE48" i="6"/>
  <c r="AE47" i="6"/>
  <c r="AF21" i="6"/>
  <c r="AE13" i="6"/>
  <c r="AE12" i="6"/>
  <c r="AE11" i="6"/>
  <c r="AE10" i="6"/>
  <c r="AE9" i="6"/>
  <c r="AE8" i="6"/>
  <c r="AE7" i="6"/>
  <c r="AE6" i="6"/>
  <c r="AE5" i="6"/>
  <c r="AE119" i="6" l="1"/>
  <c r="AE120" i="6" s="1"/>
  <c r="AE104" i="6"/>
  <c r="AE105" i="6" s="1"/>
  <c r="AE59" i="6"/>
  <c r="AE60" i="6" s="1"/>
  <c r="D48" i="6"/>
  <c r="O48" i="6" s="1"/>
  <c r="C47" i="6"/>
  <c r="O47" i="6"/>
  <c r="AE74" i="6"/>
  <c r="AE75" i="6" s="1"/>
  <c r="AE134" i="6"/>
  <c r="AE135" i="6" s="1"/>
  <c r="AE89" i="6"/>
  <c r="AE90" i="6" s="1"/>
  <c r="AE149" i="6"/>
  <c r="AE150" i="6" s="1"/>
  <c r="D49" i="6" l="1"/>
  <c r="O49" i="6" s="1"/>
  <c r="C48" i="6"/>
  <c r="D50" i="6" l="1"/>
  <c r="O50" i="6" s="1"/>
  <c r="C49" i="6"/>
  <c r="D51" i="6" l="1"/>
  <c r="D52" i="6" s="1"/>
  <c r="C50" i="6"/>
  <c r="O51" i="6" l="1"/>
  <c r="C51" i="6"/>
  <c r="D53" i="6"/>
  <c r="O52" i="6"/>
  <c r="C52" i="6" l="1"/>
  <c r="D54" i="6"/>
  <c r="O53" i="6"/>
  <c r="C53" i="6" l="1"/>
  <c r="D55" i="6"/>
  <c r="O54" i="6"/>
  <c r="C54" i="6" l="1"/>
  <c r="D56" i="6"/>
  <c r="O55" i="6"/>
  <c r="C55" i="6" l="1"/>
  <c r="O56" i="6"/>
  <c r="D57" i="6"/>
  <c r="C56" i="6" l="1"/>
  <c r="O57" i="6"/>
  <c r="D58" i="6"/>
  <c r="C57" i="6" l="1"/>
  <c r="D59" i="6"/>
  <c r="O59" i="6" s="1"/>
  <c r="O58" i="6"/>
  <c r="D62" i="6"/>
  <c r="C58" i="6" l="1"/>
  <c r="D63" i="6"/>
  <c r="O62" i="6"/>
  <c r="C62" i="6" l="1"/>
  <c r="D64" i="6"/>
  <c r="O63" i="6"/>
  <c r="C63" i="6" l="1"/>
  <c r="D65" i="6"/>
  <c r="O64" i="6"/>
  <c r="C64" i="6" l="1"/>
  <c r="O65" i="6"/>
  <c r="D66" i="6"/>
  <c r="C65" i="6" l="1"/>
  <c r="O66" i="6"/>
  <c r="D67" i="6"/>
  <c r="C66" i="6" l="1"/>
  <c r="O67" i="6"/>
  <c r="D68" i="6"/>
  <c r="C67" i="6" l="1"/>
  <c r="D69" i="6"/>
  <c r="O68" i="6"/>
  <c r="C68" i="6" l="1"/>
  <c r="D70" i="6"/>
  <c r="O69" i="6"/>
  <c r="C69" i="6" l="1"/>
  <c r="D71" i="6"/>
  <c r="O70" i="6"/>
  <c r="C70" i="6" l="1"/>
  <c r="D72" i="6"/>
  <c r="O71" i="6"/>
  <c r="C71" i="6" l="1"/>
  <c r="O72" i="6"/>
  <c r="D73" i="6"/>
  <c r="C72" i="6" l="1"/>
  <c r="O73" i="6"/>
  <c r="D74" i="6"/>
  <c r="O74" i="6" s="1"/>
  <c r="D77" i="6"/>
  <c r="C73" i="6" l="1"/>
  <c r="D78" i="6"/>
  <c r="O77" i="6"/>
  <c r="C77" i="6" l="1"/>
  <c r="D79" i="6"/>
  <c r="O78" i="6"/>
  <c r="C78" i="6" l="1"/>
  <c r="D80" i="6"/>
  <c r="O79" i="6"/>
  <c r="C79" i="6" l="1"/>
  <c r="D81" i="6"/>
  <c r="O80" i="6"/>
  <c r="C80" i="6" l="1"/>
  <c r="O81" i="6"/>
  <c r="D82" i="6"/>
  <c r="C81" i="6" l="1"/>
  <c r="O82" i="6"/>
  <c r="D83" i="6"/>
  <c r="C82" i="6" l="1"/>
  <c r="O83" i="6"/>
  <c r="D84" i="6"/>
  <c r="C83" i="6" l="1"/>
  <c r="O84" i="6"/>
  <c r="D85" i="6"/>
  <c r="C84" i="6" l="1"/>
  <c r="D86" i="6"/>
  <c r="O85" i="6"/>
  <c r="C85" i="6" l="1"/>
  <c r="D87" i="6"/>
  <c r="O86" i="6"/>
  <c r="C86" i="6" l="1"/>
  <c r="D88" i="6"/>
  <c r="O87" i="6"/>
  <c r="C87" i="6" l="1"/>
  <c r="D92" i="6"/>
  <c r="O88" i="6"/>
  <c r="D89" i="6"/>
  <c r="O89" i="6" s="1"/>
  <c r="C88" i="6" l="1"/>
  <c r="O92" i="6"/>
  <c r="D93" i="6"/>
  <c r="C92" i="6" l="1"/>
  <c r="O93" i="6"/>
  <c r="D94" i="6"/>
  <c r="C93" i="6" l="1"/>
  <c r="D95" i="6"/>
  <c r="O94" i="6"/>
  <c r="C94" i="6" l="1"/>
  <c r="D96" i="6"/>
  <c r="O95" i="6"/>
  <c r="C95" i="6" l="1"/>
  <c r="D97" i="6"/>
  <c r="O96" i="6"/>
  <c r="C96" i="6" l="1"/>
  <c r="D98" i="6"/>
  <c r="O97" i="6"/>
  <c r="C97" i="6" l="1"/>
  <c r="D99" i="6"/>
  <c r="O98" i="6"/>
  <c r="C98" i="6" l="1"/>
  <c r="O99" i="6"/>
  <c r="D100" i="6"/>
  <c r="C99" i="6" l="1"/>
  <c r="O100" i="6"/>
  <c r="D101" i="6"/>
  <c r="C100" i="6" l="1"/>
  <c r="O101" i="6"/>
  <c r="D102" i="6"/>
  <c r="C101" i="6" l="1"/>
  <c r="D103" i="6"/>
  <c r="O102" i="6"/>
  <c r="C102" i="6" l="1"/>
  <c r="D104" i="6"/>
  <c r="O104" i="6" s="1"/>
  <c r="D107" i="6"/>
  <c r="O103" i="6"/>
  <c r="C103" i="6" l="1"/>
  <c r="D108" i="6"/>
  <c r="O107" i="6"/>
  <c r="C107" i="6" l="1"/>
  <c r="O108" i="6"/>
  <c r="D109" i="6"/>
  <c r="C108" i="6" l="1"/>
  <c r="O109" i="6"/>
  <c r="D110" i="6"/>
  <c r="C109" i="6" l="1"/>
  <c r="O110" i="6"/>
  <c r="D111" i="6"/>
  <c r="C110" i="6" l="1"/>
  <c r="D112" i="6"/>
  <c r="O111" i="6"/>
  <c r="C111" i="6" l="1"/>
  <c r="D113" i="6"/>
  <c r="O112" i="6"/>
  <c r="C112" i="6" l="1"/>
  <c r="D114" i="6"/>
  <c r="O113" i="6"/>
  <c r="C113" i="6" l="1"/>
  <c r="D115" i="6"/>
  <c r="O114" i="6"/>
  <c r="C114" i="6" l="1"/>
  <c r="O115" i="6"/>
  <c r="D116" i="6"/>
  <c r="C115" i="6" l="1"/>
  <c r="O116" i="6"/>
  <c r="D117" i="6"/>
  <c r="C116" i="6" l="1"/>
  <c r="O117" i="6"/>
  <c r="D118" i="6"/>
  <c r="C117" i="6" l="1"/>
  <c r="D122" i="6"/>
  <c r="D119" i="6"/>
  <c r="O119" i="6" s="1"/>
  <c r="O118" i="6"/>
  <c r="C118" i="6" l="1"/>
  <c r="D123" i="6"/>
  <c r="O122" i="6"/>
  <c r="C122" i="6" l="1"/>
  <c r="D124" i="6"/>
  <c r="O123" i="6"/>
  <c r="C123" i="6" l="1"/>
  <c r="O124" i="6"/>
  <c r="D125" i="6"/>
  <c r="C124" i="6" l="1"/>
  <c r="O125" i="6"/>
  <c r="D126" i="6"/>
  <c r="C125" i="6" l="1"/>
  <c r="O126" i="6"/>
  <c r="D127" i="6"/>
  <c r="C126" i="6" l="1"/>
  <c r="O127" i="6"/>
  <c r="D128" i="6"/>
  <c r="C127" i="6" l="1"/>
  <c r="D129" i="6"/>
  <c r="O128" i="6"/>
  <c r="C128" i="6" l="1"/>
  <c r="D130" i="6"/>
  <c r="O129" i="6"/>
  <c r="C129" i="6" l="1"/>
  <c r="D131" i="6"/>
  <c r="O130" i="6"/>
  <c r="C130" i="6" l="1"/>
  <c r="D132" i="6"/>
  <c r="O131" i="6"/>
  <c r="C131" i="6" l="1"/>
  <c r="D133" i="6"/>
  <c r="O132" i="6"/>
  <c r="C132" i="6" l="1"/>
  <c r="O133" i="6"/>
  <c r="D137" i="6"/>
  <c r="D134" i="6"/>
  <c r="O134" i="6" s="1"/>
  <c r="C133" i="6" l="1"/>
  <c r="D138" i="6"/>
  <c r="O137" i="6"/>
  <c r="C137" i="6" l="1"/>
  <c r="D139" i="6"/>
  <c r="O138" i="6"/>
  <c r="C138" i="6" l="1"/>
  <c r="D140" i="6"/>
  <c r="O139" i="6"/>
  <c r="C139" i="6" l="1"/>
  <c r="D141" i="6"/>
  <c r="O140" i="6"/>
  <c r="C140" i="6" l="1"/>
  <c r="D142" i="6"/>
  <c r="O141" i="6"/>
  <c r="C141" i="6" l="1"/>
  <c r="O142" i="6"/>
  <c r="D143" i="6"/>
  <c r="C142" i="6" l="1"/>
  <c r="O143" i="6"/>
  <c r="D144" i="6"/>
  <c r="C143" i="6" l="1"/>
  <c r="O144" i="6"/>
  <c r="D145" i="6"/>
  <c r="C144" i="6" l="1"/>
  <c r="D146" i="6"/>
  <c r="O145" i="6"/>
  <c r="C145" i="6" l="1"/>
  <c r="D147" i="6"/>
  <c r="O146" i="6"/>
  <c r="C146" i="6" l="1"/>
  <c r="D148" i="6"/>
  <c r="O147" i="6"/>
  <c r="C147" i="6" l="1"/>
  <c r="D149" i="6"/>
  <c r="O149" i="6" s="1"/>
  <c r="O148" i="6"/>
  <c r="C148" i="6" l="1"/>
  <c r="A2" i="2" l="1"/>
  <c r="A1" i="2"/>
  <c r="M26" i="20"/>
  <c r="V26" i="20" s="1"/>
  <c r="M27" i="20"/>
  <c r="V27" i="20" s="1"/>
  <c r="M28" i="20"/>
  <c r="V28" i="20" s="1"/>
  <c r="M29" i="20"/>
  <c r="V29" i="20" s="1"/>
  <c r="M30" i="20"/>
  <c r="V30" i="20" s="1"/>
  <c r="M31" i="20"/>
  <c r="V31" i="20" s="1"/>
  <c r="M32" i="20"/>
  <c r="V32" i="20" s="1"/>
  <c r="M33" i="20"/>
  <c r="V33" i="20" s="1"/>
  <c r="M34" i="20"/>
  <c r="V34" i="20" s="1"/>
  <c r="M35" i="20"/>
  <c r="V35" i="20" s="1"/>
  <c r="M36" i="20"/>
  <c r="V36" i="20" s="1"/>
  <c r="M37" i="20"/>
  <c r="V37" i="20" s="1"/>
  <c r="M38" i="20"/>
  <c r="V38" i="20" s="1"/>
  <c r="M39" i="20"/>
  <c r="V39" i="20" s="1"/>
  <c r="M40" i="20"/>
  <c r="V40" i="20" s="1"/>
  <c r="M41" i="20"/>
  <c r="V41" i="20" s="1"/>
  <c r="M42" i="20"/>
  <c r="V42" i="20" s="1"/>
  <c r="M43" i="20"/>
  <c r="V43" i="20" s="1"/>
  <c r="M44" i="20"/>
  <c r="V44" i="20" s="1"/>
  <c r="M45" i="20"/>
  <c r="V45" i="20" s="1"/>
  <c r="M46" i="20"/>
  <c r="V46" i="20" s="1"/>
  <c r="M47" i="20"/>
  <c r="V47" i="20" s="1"/>
  <c r="M48" i="20"/>
  <c r="V48" i="20" s="1"/>
  <c r="M49" i="20"/>
  <c r="V49" i="20" s="1"/>
  <c r="M50" i="20"/>
  <c r="V50" i="20" s="1"/>
  <c r="M51" i="20"/>
  <c r="V51" i="20" s="1"/>
  <c r="M52" i="20"/>
  <c r="V52" i="20" s="1"/>
  <c r="M53" i="20"/>
  <c r="V53" i="20" s="1"/>
  <c r="M54" i="20"/>
  <c r="V54" i="20" s="1"/>
  <c r="M55" i="20"/>
  <c r="V55" i="20" s="1"/>
  <c r="M56" i="20"/>
  <c r="V56" i="20" s="1"/>
  <c r="M57" i="20"/>
  <c r="V57" i="20" s="1"/>
  <c r="M58" i="20"/>
  <c r="V58" i="20" s="1"/>
  <c r="M59" i="20"/>
  <c r="V59" i="20" s="1"/>
  <c r="M60" i="20"/>
  <c r="V60" i="20" s="1"/>
  <c r="M61" i="20"/>
  <c r="V61" i="20" s="1"/>
  <c r="M62" i="20"/>
  <c r="V62" i="20" s="1"/>
  <c r="M63" i="20"/>
  <c r="V63" i="20" s="1"/>
  <c r="M64" i="20"/>
  <c r="V64" i="20" s="1"/>
  <c r="M65" i="20"/>
  <c r="V65" i="20" s="1"/>
  <c r="M66" i="20"/>
  <c r="V66" i="20" s="1"/>
  <c r="M67" i="20"/>
  <c r="V67" i="20" s="1"/>
  <c r="M68" i="20"/>
  <c r="V68" i="20" s="1"/>
  <c r="M69" i="20"/>
  <c r="V69" i="20" s="1"/>
  <c r="M70" i="20"/>
  <c r="V70" i="20" s="1"/>
  <c r="M71" i="20"/>
  <c r="V71" i="20" s="1"/>
  <c r="M72" i="20"/>
  <c r="V72" i="20" s="1"/>
  <c r="M73" i="20"/>
  <c r="V73" i="20" s="1"/>
  <c r="M74" i="20"/>
  <c r="V74" i="20" s="1"/>
  <c r="M75" i="20"/>
  <c r="V75" i="20" s="1"/>
  <c r="M76" i="20"/>
  <c r="V76" i="20" s="1"/>
  <c r="M77" i="20"/>
  <c r="V77" i="20" s="1"/>
  <c r="M78" i="20"/>
  <c r="V78" i="20" s="1"/>
  <c r="M79" i="20"/>
  <c r="V79" i="20" s="1"/>
  <c r="M80" i="20"/>
  <c r="V80" i="20" s="1"/>
  <c r="M81" i="20"/>
  <c r="V81" i="20" s="1"/>
  <c r="M82" i="20"/>
  <c r="V82" i="20" s="1"/>
  <c r="M83" i="20"/>
  <c r="V83" i="20" s="1"/>
  <c r="M84" i="20"/>
  <c r="V84" i="20" s="1"/>
  <c r="M85" i="20"/>
  <c r="V85" i="20" s="1"/>
  <c r="M86" i="20"/>
  <c r="V86" i="20" s="1"/>
  <c r="M87" i="20"/>
  <c r="V87" i="20" s="1"/>
  <c r="M88" i="20"/>
  <c r="V88" i="20" s="1"/>
  <c r="M89" i="20"/>
  <c r="V89" i="20" s="1"/>
  <c r="M90" i="20"/>
  <c r="V90" i="20" s="1"/>
  <c r="M91" i="20"/>
  <c r="V91" i="20" s="1"/>
  <c r="M92" i="20"/>
  <c r="V92" i="20" s="1"/>
  <c r="M93" i="20"/>
  <c r="V93" i="20" s="1"/>
  <c r="M94" i="20"/>
  <c r="V94" i="20" s="1"/>
  <c r="M95" i="20"/>
  <c r="V95" i="20" s="1"/>
  <c r="M96" i="20"/>
  <c r="V96" i="20" s="1"/>
  <c r="M97" i="20"/>
  <c r="V97" i="20" s="1"/>
  <c r="M98" i="20"/>
  <c r="V98" i="20" s="1"/>
  <c r="M99" i="20"/>
  <c r="V99" i="20" s="1"/>
  <c r="M100" i="20"/>
  <c r="V100" i="20" s="1"/>
  <c r="M101" i="20"/>
  <c r="V101" i="20" s="1"/>
  <c r="M102" i="20"/>
  <c r="V102" i="20" s="1"/>
  <c r="M103" i="20"/>
  <c r="V103" i="20" s="1"/>
  <c r="M104" i="20"/>
  <c r="V104" i="20" s="1"/>
  <c r="M105" i="20"/>
  <c r="V105" i="20" s="1"/>
  <c r="M106" i="20"/>
  <c r="V106" i="20" s="1"/>
  <c r="M107" i="20"/>
  <c r="V107" i="20" s="1"/>
  <c r="M108" i="20"/>
  <c r="V108" i="20" s="1"/>
  <c r="M109" i="20"/>
  <c r="V109" i="20" s="1"/>
  <c r="M110" i="20"/>
  <c r="V110" i="20" s="1"/>
  <c r="M111" i="20"/>
  <c r="V111" i="20" s="1"/>
  <c r="M112" i="20"/>
  <c r="V112" i="20" s="1"/>
  <c r="M113" i="20"/>
  <c r="V113" i="20" s="1"/>
  <c r="M114" i="20"/>
  <c r="V114" i="20" s="1"/>
  <c r="M115" i="20"/>
  <c r="V115" i="20" s="1"/>
  <c r="M116" i="20"/>
  <c r="V116" i="20" s="1"/>
  <c r="M117" i="20"/>
  <c r="V117" i="20" s="1"/>
  <c r="M118" i="20"/>
  <c r="V118" i="20" s="1"/>
  <c r="M119" i="20"/>
  <c r="V119" i="20" s="1"/>
  <c r="M120" i="20"/>
  <c r="V120" i="20" s="1"/>
  <c r="M121" i="20"/>
  <c r="V121" i="20" s="1"/>
  <c r="M122" i="20"/>
  <c r="V122" i="20" s="1"/>
  <c r="M123" i="20"/>
  <c r="V123" i="20" s="1"/>
  <c r="M124" i="20"/>
  <c r="V124" i="20" s="1"/>
  <c r="M125" i="20"/>
  <c r="V125" i="20" s="1"/>
  <c r="M126" i="20"/>
  <c r="V126" i="20" s="1"/>
  <c r="M127" i="20"/>
  <c r="V127" i="20" s="1"/>
  <c r="M128" i="20"/>
  <c r="V128" i="20" s="1"/>
  <c r="M129" i="20"/>
  <c r="V129" i="20" s="1"/>
  <c r="M130" i="20"/>
  <c r="V130" i="20" s="1"/>
  <c r="M131" i="20"/>
  <c r="V131" i="20" s="1"/>
  <c r="M132" i="20"/>
  <c r="V132" i="20" s="1"/>
  <c r="M133" i="20"/>
  <c r="V133" i="20" s="1"/>
  <c r="M134" i="20"/>
  <c r="V134" i="20" s="1"/>
  <c r="M135" i="20"/>
  <c r="V135" i="20" s="1"/>
  <c r="M136" i="20"/>
  <c r="V136" i="20" s="1"/>
  <c r="M137" i="20"/>
  <c r="V137" i="20" s="1"/>
  <c r="M138" i="20"/>
  <c r="V138" i="20" s="1"/>
  <c r="M139" i="20"/>
  <c r="V139" i="20" s="1"/>
  <c r="M140" i="20"/>
  <c r="V140" i="20" s="1"/>
  <c r="M141" i="20"/>
  <c r="V141" i="20" s="1"/>
  <c r="M142" i="20"/>
  <c r="V142" i="20" s="1"/>
  <c r="M143" i="20"/>
  <c r="V143" i="20" s="1"/>
  <c r="M144" i="20"/>
  <c r="V144" i="20" s="1"/>
  <c r="M145" i="20"/>
  <c r="V145" i="20" s="1"/>
  <c r="M146" i="20"/>
  <c r="V146" i="20" s="1"/>
  <c r="M147" i="20"/>
  <c r="V147" i="20" s="1"/>
  <c r="M148" i="20"/>
  <c r="V148" i="20" s="1"/>
  <c r="M149" i="20"/>
  <c r="V149" i="20" s="1"/>
  <c r="M150" i="20"/>
  <c r="V150" i="20" s="1"/>
  <c r="M151" i="20"/>
  <c r="V151" i="20" s="1"/>
  <c r="M152" i="20"/>
  <c r="V152" i="20" s="1"/>
  <c r="M153" i="20"/>
  <c r="V153" i="20" s="1"/>
  <c r="M154" i="20"/>
  <c r="V154" i="20" s="1"/>
  <c r="M155" i="20"/>
  <c r="V155" i="20" s="1"/>
  <c r="M156" i="20"/>
  <c r="V156" i="20" s="1"/>
  <c r="M157" i="20"/>
  <c r="V157" i="20" s="1"/>
  <c r="M158" i="20"/>
  <c r="V158" i="20" s="1"/>
  <c r="M159" i="20"/>
  <c r="V159" i="20" s="1"/>
  <c r="M160" i="20"/>
  <c r="V160" i="20" s="1"/>
  <c r="M161" i="20"/>
  <c r="V161" i="20" s="1"/>
  <c r="M162" i="20"/>
  <c r="V162" i="20" s="1"/>
  <c r="M163" i="20"/>
  <c r="V163" i="20" s="1"/>
  <c r="M164" i="20"/>
  <c r="V164" i="20" s="1"/>
  <c r="M165" i="20"/>
  <c r="V165" i="20" s="1"/>
  <c r="M166" i="20"/>
  <c r="V166" i="20" s="1"/>
  <c r="M167" i="20"/>
  <c r="V167" i="20" s="1"/>
  <c r="M168" i="20"/>
  <c r="V168" i="20" s="1"/>
  <c r="M169" i="20"/>
  <c r="V169" i="20" s="1"/>
  <c r="M170" i="20"/>
  <c r="V170" i="20" s="1"/>
  <c r="M171" i="20"/>
  <c r="V171" i="20" s="1"/>
  <c r="M172" i="20"/>
  <c r="V172" i="20" s="1"/>
  <c r="M173" i="20"/>
  <c r="V173" i="20" s="1"/>
  <c r="M174" i="20"/>
  <c r="V174" i="20" s="1"/>
  <c r="M175" i="20"/>
  <c r="V175" i="20" s="1"/>
  <c r="M176" i="20"/>
  <c r="V176" i="20" s="1"/>
  <c r="M177" i="20"/>
  <c r="V177" i="20" s="1"/>
  <c r="M178" i="20"/>
  <c r="V178" i="20" s="1"/>
  <c r="M179" i="20"/>
  <c r="V179" i="20" s="1"/>
  <c r="M180" i="20"/>
  <c r="V180" i="20" s="1"/>
  <c r="M181" i="20"/>
  <c r="V181" i="20" s="1"/>
  <c r="M182" i="20"/>
  <c r="V182" i="20" s="1"/>
  <c r="M183" i="20"/>
  <c r="V183" i="20" s="1"/>
  <c r="M184" i="20"/>
  <c r="V184" i="20" s="1"/>
  <c r="M185" i="20"/>
  <c r="V185" i="20" s="1"/>
  <c r="M186" i="20"/>
  <c r="V186" i="20" s="1"/>
  <c r="M187" i="20"/>
  <c r="V187" i="20" s="1"/>
  <c r="M188" i="20"/>
  <c r="V188" i="20" s="1"/>
  <c r="M189" i="20"/>
  <c r="V189" i="20" s="1"/>
  <c r="M190" i="20"/>
  <c r="V190" i="20" s="1"/>
  <c r="M191" i="20"/>
  <c r="V191" i="20" s="1"/>
  <c r="M192" i="20"/>
  <c r="V192" i="20" s="1"/>
  <c r="M193" i="20"/>
  <c r="V193" i="20" s="1"/>
  <c r="M194" i="20"/>
  <c r="V194" i="20" s="1"/>
  <c r="M195" i="20"/>
  <c r="V195" i="20" s="1"/>
  <c r="M196" i="20"/>
  <c r="V196" i="20" s="1"/>
  <c r="M197" i="20"/>
  <c r="V197" i="20" s="1"/>
  <c r="M198" i="20"/>
  <c r="V198" i="20" s="1"/>
  <c r="M199" i="20"/>
  <c r="V199" i="20" s="1"/>
  <c r="M200" i="20"/>
  <c r="V200" i="20" s="1"/>
  <c r="M201" i="20"/>
  <c r="V201" i="20" s="1"/>
  <c r="M202" i="20"/>
  <c r="V202" i="20" s="1"/>
  <c r="M203" i="20"/>
  <c r="V203" i="20" s="1"/>
  <c r="M204" i="20"/>
  <c r="V204" i="20" s="1"/>
  <c r="M205" i="20"/>
  <c r="V205" i="20" s="1"/>
  <c r="M206" i="20"/>
  <c r="V206" i="20" s="1"/>
  <c r="M207" i="20"/>
  <c r="V207" i="20" s="1"/>
  <c r="M208" i="20"/>
  <c r="V208" i="20" s="1"/>
  <c r="M209" i="20"/>
  <c r="V209" i="20" s="1"/>
  <c r="M210" i="20"/>
  <c r="V210" i="20" s="1"/>
  <c r="M211" i="20"/>
  <c r="V211" i="20" s="1"/>
  <c r="M212" i="20"/>
  <c r="V212" i="20" s="1"/>
  <c r="M213" i="20"/>
  <c r="V213" i="20" s="1"/>
  <c r="M214" i="20"/>
  <c r="V214" i="20" s="1"/>
  <c r="M215" i="20"/>
  <c r="V215" i="20" s="1"/>
  <c r="M216" i="20"/>
  <c r="V216" i="20" s="1"/>
  <c r="M217" i="20"/>
  <c r="V217" i="20" s="1"/>
  <c r="M218" i="20"/>
  <c r="V218" i="20" s="1"/>
  <c r="M219" i="20"/>
  <c r="V219" i="20" s="1"/>
  <c r="M220" i="20"/>
  <c r="V220" i="20" s="1"/>
  <c r="M221" i="20"/>
  <c r="V221" i="20" s="1"/>
  <c r="M222" i="20"/>
  <c r="V222" i="20" s="1"/>
  <c r="M223" i="20"/>
  <c r="V223" i="20" s="1"/>
  <c r="M224" i="20"/>
  <c r="V224" i="20" s="1"/>
  <c r="M225" i="20"/>
  <c r="V225" i="20" s="1"/>
  <c r="M226" i="20"/>
  <c r="V226" i="20" s="1"/>
  <c r="M227" i="20"/>
  <c r="V227" i="20" s="1"/>
  <c r="M228" i="20"/>
  <c r="V228" i="20" s="1"/>
  <c r="M229" i="20"/>
  <c r="V229" i="20" s="1"/>
  <c r="M230" i="20"/>
  <c r="V230" i="20" s="1"/>
  <c r="M231" i="20"/>
  <c r="V231" i="20" s="1"/>
  <c r="M232" i="20"/>
  <c r="V232" i="20" s="1"/>
  <c r="M233" i="20"/>
  <c r="V233" i="20" s="1"/>
  <c r="M234" i="20"/>
  <c r="V234" i="20" s="1"/>
  <c r="M235" i="20"/>
  <c r="V235" i="20" s="1"/>
  <c r="M236" i="20"/>
  <c r="V236" i="20" s="1"/>
  <c r="M237" i="20"/>
  <c r="V237" i="20" s="1"/>
  <c r="M238" i="20"/>
  <c r="V238" i="20" s="1"/>
  <c r="M239" i="20"/>
  <c r="V239" i="20" s="1"/>
  <c r="M240" i="20"/>
  <c r="V240" i="20" s="1"/>
  <c r="M241" i="20"/>
  <c r="V241" i="20" s="1"/>
  <c r="M242" i="20"/>
  <c r="V242" i="20" s="1"/>
  <c r="M243" i="20"/>
  <c r="V243" i="20" s="1"/>
  <c r="M244" i="20"/>
  <c r="V244" i="20" s="1"/>
  <c r="M245" i="20"/>
  <c r="V245" i="20" s="1"/>
  <c r="M246" i="20"/>
  <c r="V246" i="20" s="1"/>
  <c r="M247" i="20"/>
  <c r="V247" i="20" s="1"/>
  <c r="M248" i="20"/>
  <c r="V248" i="20" s="1"/>
  <c r="M249" i="20"/>
  <c r="V249" i="20" s="1"/>
  <c r="M250" i="20"/>
  <c r="V250" i="20" s="1"/>
  <c r="M251" i="20"/>
  <c r="V251" i="20" s="1"/>
  <c r="M252" i="20"/>
  <c r="V252" i="20" s="1"/>
  <c r="M253" i="20"/>
  <c r="V253" i="20" s="1"/>
  <c r="M254" i="20"/>
  <c r="V254" i="20" s="1"/>
  <c r="M255" i="20"/>
  <c r="V255" i="20" s="1"/>
  <c r="M256" i="20"/>
  <c r="V256" i="20" s="1"/>
  <c r="M257" i="20"/>
  <c r="V257" i="20" s="1"/>
  <c r="M258" i="20"/>
  <c r="V258" i="20" s="1"/>
  <c r="M259" i="20"/>
  <c r="V259" i="20" s="1"/>
  <c r="M260" i="20"/>
  <c r="V260" i="20" s="1"/>
  <c r="M261" i="20"/>
  <c r="V261" i="20" s="1"/>
  <c r="M262" i="20"/>
  <c r="V262" i="20" s="1"/>
  <c r="M263" i="20"/>
  <c r="V263" i="20" s="1"/>
  <c r="M264" i="20"/>
  <c r="V264" i="20" s="1"/>
  <c r="M265" i="20"/>
  <c r="V265" i="20" s="1"/>
  <c r="M266" i="20"/>
  <c r="V266" i="20" s="1"/>
  <c r="M267" i="20"/>
  <c r="V267" i="20" s="1"/>
  <c r="M268" i="20"/>
  <c r="V268" i="20" s="1"/>
  <c r="M269" i="20"/>
  <c r="V269" i="20" s="1"/>
  <c r="M270" i="20"/>
  <c r="V270" i="20" s="1"/>
  <c r="M271" i="20"/>
  <c r="V271" i="20" s="1"/>
  <c r="M272" i="20"/>
  <c r="V272" i="20" s="1"/>
  <c r="M273" i="20"/>
  <c r="V273" i="20" s="1"/>
  <c r="M274" i="20"/>
  <c r="V274" i="20" s="1"/>
  <c r="M275" i="20"/>
  <c r="V275" i="20" s="1"/>
  <c r="M276" i="20"/>
  <c r="V276" i="20" s="1"/>
  <c r="M277" i="20"/>
  <c r="V277" i="20" s="1"/>
  <c r="M278" i="20"/>
  <c r="V278" i="20" s="1"/>
  <c r="M279" i="20"/>
  <c r="V279" i="20" s="1"/>
  <c r="M280" i="20"/>
  <c r="V280" i="20" s="1"/>
  <c r="M281" i="20"/>
  <c r="V281" i="20" s="1"/>
  <c r="M282" i="20"/>
  <c r="V282" i="20" s="1"/>
  <c r="M283" i="20"/>
  <c r="V283" i="20" s="1"/>
  <c r="M284" i="20"/>
  <c r="V284" i="20" s="1"/>
  <c r="M285" i="20"/>
  <c r="V285" i="20" s="1"/>
  <c r="M286" i="20"/>
  <c r="V286" i="20" s="1"/>
  <c r="M287" i="20"/>
  <c r="V287" i="20" s="1"/>
  <c r="M288" i="20"/>
  <c r="V288" i="20" s="1"/>
  <c r="M289" i="20"/>
  <c r="V289" i="20" s="1"/>
  <c r="M290" i="20"/>
  <c r="V290" i="20" s="1"/>
  <c r="M291" i="20"/>
  <c r="V291" i="20" s="1"/>
  <c r="M292" i="20"/>
  <c r="V292" i="20" s="1"/>
  <c r="M293" i="20"/>
  <c r="V293" i="20" s="1"/>
  <c r="M294" i="20"/>
  <c r="V294" i="20" s="1"/>
  <c r="M295" i="20"/>
  <c r="V295" i="20" s="1"/>
  <c r="M296" i="20"/>
  <c r="V296" i="20" s="1"/>
  <c r="M297" i="20"/>
  <c r="V297" i="20" s="1"/>
  <c r="M298" i="20"/>
  <c r="V298" i="20" s="1"/>
  <c r="M299" i="20"/>
  <c r="V299" i="20" s="1"/>
  <c r="M300" i="20"/>
  <c r="V300" i="20" s="1"/>
  <c r="M301" i="20"/>
  <c r="V301" i="20" s="1"/>
  <c r="M302" i="20"/>
  <c r="V302" i="20" s="1"/>
  <c r="M303" i="20"/>
  <c r="V303" i="20" s="1"/>
  <c r="M304" i="20"/>
  <c r="V304" i="20" s="1"/>
  <c r="M305" i="20"/>
  <c r="V305" i="20" s="1"/>
  <c r="M306" i="20"/>
  <c r="V306" i="20" s="1"/>
  <c r="M307" i="20"/>
  <c r="V307" i="20" s="1"/>
  <c r="M308" i="20"/>
  <c r="V308" i="20" s="1"/>
  <c r="M309" i="20"/>
  <c r="V309" i="20" s="1"/>
  <c r="M310" i="20"/>
  <c r="V310" i="20" s="1"/>
  <c r="M311" i="20"/>
  <c r="V311" i="20" s="1"/>
  <c r="M312" i="20"/>
  <c r="V312" i="20" s="1"/>
  <c r="M313" i="20"/>
  <c r="V313" i="20" s="1"/>
  <c r="M314" i="20"/>
  <c r="V314" i="20" s="1"/>
  <c r="M315" i="20"/>
  <c r="V315" i="20" s="1"/>
  <c r="M316" i="20"/>
  <c r="V316" i="20" s="1"/>
  <c r="M317" i="20"/>
  <c r="V317" i="20" s="1"/>
  <c r="M318" i="20"/>
  <c r="V318" i="20" s="1"/>
  <c r="M319" i="20"/>
  <c r="V319" i="20" s="1"/>
  <c r="M320" i="20"/>
  <c r="V320" i="20" s="1"/>
  <c r="M321" i="20"/>
  <c r="V321" i="20" s="1"/>
  <c r="M322" i="20"/>
  <c r="V322" i="20" s="1"/>
  <c r="M323" i="20"/>
  <c r="V323" i="20" s="1"/>
  <c r="M324" i="20"/>
  <c r="V324" i="20" s="1"/>
  <c r="M325" i="20"/>
  <c r="V325" i="20" s="1"/>
  <c r="M326" i="20"/>
  <c r="V326" i="20" s="1"/>
  <c r="M327" i="20"/>
  <c r="V327" i="20" s="1"/>
  <c r="M328" i="20"/>
  <c r="V328" i="20" s="1"/>
  <c r="M329" i="20"/>
  <c r="V329" i="20" s="1"/>
  <c r="M330" i="20"/>
  <c r="V330" i="20" s="1"/>
  <c r="M331" i="20"/>
  <c r="V331" i="20" s="1"/>
  <c r="M332" i="20"/>
  <c r="V332" i="20" s="1"/>
  <c r="M333" i="20"/>
  <c r="V333" i="20" s="1"/>
  <c r="M334" i="20"/>
  <c r="V334" i="20" s="1"/>
  <c r="M335" i="20"/>
  <c r="V335" i="20" s="1"/>
  <c r="M336" i="20"/>
  <c r="V336" i="20" s="1"/>
  <c r="M337" i="20"/>
  <c r="V337" i="20" s="1"/>
  <c r="M338" i="20"/>
  <c r="V338" i="20" s="1"/>
  <c r="M339" i="20"/>
  <c r="V339" i="20" s="1"/>
  <c r="M340" i="20"/>
  <c r="V340" i="20" s="1"/>
  <c r="M341" i="20"/>
  <c r="V341" i="20" s="1"/>
  <c r="M342" i="20"/>
  <c r="V342" i="20" s="1"/>
  <c r="M343" i="20"/>
  <c r="V343" i="20" s="1"/>
  <c r="M344" i="20"/>
  <c r="V344" i="20" s="1"/>
  <c r="M345" i="20"/>
  <c r="V345" i="20" s="1"/>
  <c r="M346" i="20"/>
  <c r="V346" i="20" s="1"/>
  <c r="M347" i="20"/>
  <c r="V347" i="20" s="1"/>
  <c r="M348" i="20"/>
  <c r="V348" i="20" s="1"/>
  <c r="M349" i="20"/>
  <c r="V349" i="20" s="1"/>
  <c r="M350" i="20"/>
  <c r="V350" i="20" s="1"/>
  <c r="M351" i="20"/>
  <c r="V351" i="20" s="1"/>
  <c r="M352" i="20"/>
  <c r="V352" i="20" s="1"/>
  <c r="M353" i="20"/>
  <c r="V353" i="20" s="1"/>
  <c r="M354" i="20"/>
  <c r="V354" i="20" s="1"/>
  <c r="M355" i="20"/>
  <c r="V355" i="20" s="1"/>
  <c r="M356" i="20"/>
  <c r="V356" i="20" s="1"/>
  <c r="M357" i="20"/>
  <c r="V357" i="20" s="1"/>
  <c r="M358" i="20"/>
  <c r="V358" i="20" s="1"/>
  <c r="M359" i="20"/>
  <c r="V359" i="20" s="1"/>
  <c r="M360" i="20"/>
  <c r="V360" i="20" s="1"/>
  <c r="M361" i="20"/>
  <c r="V361" i="20" s="1"/>
  <c r="M362" i="20"/>
  <c r="V362" i="20" s="1"/>
  <c r="M363" i="20"/>
  <c r="V363" i="20" s="1"/>
  <c r="M364" i="20"/>
  <c r="V364" i="20" s="1"/>
  <c r="M365" i="20"/>
  <c r="V365" i="20" s="1"/>
  <c r="M366" i="20"/>
  <c r="V366" i="20" s="1"/>
  <c r="M367" i="20"/>
  <c r="V367" i="20" s="1"/>
  <c r="M368" i="20"/>
  <c r="V368" i="20" s="1"/>
  <c r="M369" i="20"/>
  <c r="V369" i="20" s="1"/>
  <c r="M370" i="20"/>
  <c r="V370" i="20" s="1"/>
  <c r="M371" i="20"/>
  <c r="V371" i="20" s="1"/>
  <c r="M372" i="20"/>
  <c r="V372" i="20" s="1"/>
  <c r="M373" i="20"/>
  <c r="V373" i="20" s="1"/>
  <c r="M374" i="20"/>
  <c r="V374" i="20" s="1"/>
  <c r="M375" i="20"/>
  <c r="V375" i="20" s="1"/>
  <c r="M376" i="20"/>
  <c r="V376" i="20" s="1"/>
  <c r="M377" i="20"/>
  <c r="V377" i="20" s="1"/>
  <c r="M378" i="20"/>
  <c r="V378" i="20" s="1"/>
  <c r="M379" i="20"/>
  <c r="V379" i="20" s="1"/>
  <c r="M380" i="20"/>
  <c r="V380" i="20" s="1"/>
  <c r="M381" i="20"/>
  <c r="V381" i="20" s="1"/>
  <c r="M382" i="20"/>
  <c r="V382" i="20" s="1"/>
  <c r="M383" i="20"/>
  <c r="V383" i="20" s="1"/>
  <c r="M384" i="20"/>
  <c r="V384" i="20" s="1"/>
  <c r="M385" i="20"/>
  <c r="V385" i="20" s="1"/>
  <c r="M386" i="20"/>
  <c r="V386" i="20" s="1"/>
  <c r="M387" i="20"/>
  <c r="V387" i="20" s="1"/>
  <c r="M388" i="20"/>
  <c r="V388" i="20" s="1"/>
  <c r="M389" i="20"/>
  <c r="V389" i="20" s="1"/>
  <c r="M390" i="20"/>
  <c r="V390" i="20" s="1"/>
  <c r="M391" i="20"/>
  <c r="V391" i="20" s="1"/>
  <c r="M392" i="20"/>
  <c r="V392" i="20" s="1"/>
  <c r="M393" i="20"/>
  <c r="V393" i="20" s="1"/>
  <c r="M394" i="20"/>
  <c r="V394" i="20" s="1"/>
  <c r="M395" i="20"/>
  <c r="V395" i="20" s="1"/>
  <c r="M396" i="20"/>
  <c r="V396" i="20" s="1"/>
  <c r="M397" i="20"/>
  <c r="V397" i="20" s="1"/>
  <c r="M398" i="20"/>
  <c r="V398" i="20" s="1"/>
  <c r="M399" i="20"/>
  <c r="V399" i="20" s="1"/>
  <c r="M400" i="20"/>
  <c r="V400" i="20" s="1"/>
  <c r="M401" i="20"/>
  <c r="V401" i="20" s="1"/>
  <c r="M402" i="20"/>
  <c r="V402" i="20" s="1"/>
  <c r="M403" i="20"/>
  <c r="V403" i="20" s="1"/>
  <c r="M404" i="20"/>
  <c r="V404" i="20" s="1"/>
  <c r="M405" i="20"/>
  <c r="V405" i="20" s="1"/>
  <c r="M406" i="20"/>
  <c r="V406" i="20" s="1"/>
  <c r="M407" i="20"/>
  <c r="V407" i="20" s="1"/>
  <c r="M408" i="20"/>
  <c r="V408" i="20" s="1"/>
  <c r="M409" i="20"/>
  <c r="V409" i="20" s="1"/>
  <c r="M410" i="20"/>
  <c r="V410" i="20" s="1"/>
  <c r="M411" i="20"/>
  <c r="V411" i="20" s="1"/>
  <c r="M412" i="20"/>
  <c r="V412" i="20" s="1"/>
  <c r="M413" i="20"/>
  <c r="V413" i="20" s="1"/>
  <c r="M414" i="20"/>
  <c r="V414" i="20" s="1"/>
  <c r="M415" i="20"/>
  <c r="V415" i="20" s="1"/>
  <c r="M416" i="20"/>
  <c r="V416" i="20" s="1"/>
  <c r="M417" i="20"/>
  <c r="V417" i="20" s="1"/>
  <c r="M418" i="20"/>
  <c r="V418" i="20" s="1"/>
  <c r="M419" i="20"/>
  <c r="V419" i="20" s="1"/>
  <c r="M420" i="20"/>
  <c r="V420" i="20" s="1"/>
  <c r="M421" i="20"/>
  <c r="V421" i="20" s="1"/>
  <c r="M422" i="20"/>
  <c r="V422" i="20" s="1"/>
  <c r="M423" i="20"/>
  <c r="V423" i="20" s="1"/>
  <c r="M424" i="20"/>
  <c r="V424" i="20" s="1"/>
  <c r="M425" i="20"/>
  <c r="V425" i="20" s="1"/>
  <c r="M426" i="20"/>
  <c r="V426" i="20" s="1"/>
  <c r="M427" i="20"/>
  <c r="V427" i="20" s="1"/>
  <c r="M428" i="20"/>
  <c r="V428" i="20" s="1"/>
  <c r="M429" i="20"/>
  <c r="V429" i="20" s="1"/>
  <c r="M430" i="20"/>
  <c r="V430" i="20" s="1"/>
  <c r="M431" i="20"/>
  <c r="V431" i="20" s="1"/>
  <c r="M432" i="20"/>
  <c r="V432" i="20" s="1"/>
  <c r="M433" i="20"/>
  <c r="V433" i="20" s="1"/>
  <c r="M434" i="20"/>
  <c r="V434" i="20" s="1"/>
  <c r="M435" i="20"/>
  <c r="V435" i="20" s="1"/>
  <c r="M436" i="20"/>
  <c r="V436" i="20" s="1"/>
  <c r="M437" i="20"/>
  <c r="V437" i="20" s="1"/>
  <c r="M438" i="20"/>
  <c r="V438" i="20" s="1"/>
  <c r="M439" i="20"/>
  <c r="V439" i="20" s="1"/>
  <c r="M440" i="20"/>
  <c r="V440" i="20" s="1"/>
  <c r="M441" i="20"/>
  <c r="V441" i="20" s="1"/>
  <c r="M442" i="20"/>
  <c r="V442" i="20" s="1"/>
  <c r="M443" i="20"/>
  <c r="V443" i="20" s="1"/>
  <c r="M444" i="20"/>
  <c r="V444" i="20" s="1"/>
  <c r="M445" i="20"/>
  <c r="V445" i="20" s="1"/>
  <c r="M446" i="20"/>
  <c r="V446" i="20" s="1"/>
  <c r="M447" i="20"/>
  <c r="V447" i="20" s="1"/>
  <c r="M448" i="20"/>
  <c r="V448" i="20" s="1"/>
  <c r="M449" i="20"/>
  <c r="V449" i="20" s="1"/>
  <c r="M450" i="20"/>
  <c r="V450" i="20" s="1"/>
  <c r="M451" i="20"/>
  <c r="V451" i="20" s="1"/>
  <c r="M452" i="20"/>
  <c r="V452" i="20" s="1"/>
  <c r="M453" i="20"/>
  <c r="V453" i="20" s="1"/>
  <c r="M454" i="20"/>
  <c r="V454" i="20" s="1"/>
  <c r="M455" i="20"/>
  <c r="V455" i="20" s="1"/>
  <c r="M456" i="20"/>
  <c r="V456" i="20" s="1"/>
  <c r="M457" i="20"/>
  <c r="V457" i="20" s="1"/>
  <c r="M458" i="20"/>
  <c r="V458" i="20" s="1"/>
  <c r="M459" i="20"/>
  <c r="V459" i="20" s="1"/>
  <c r="M460" i="20"/>
  <c r="V460" i="20" s="1"/>
  <c r="M461" i="20"/>
  <c r="V461" i="20" s="1"/>
  <c r="M462" i="20"/>
  <c r="V462" i="20" s="1"/>
  <c r="M463" i="20"/>
  <c r="V463" i="20" s="1"/>
  <c r="M464" i="20"/>
  <c r="V464" i="20" s="1"/>
  <c r="M465" i="20"/>
  <c r="V465" i="20" s="1"/>
  <c r="M466" i="20"/>
  <c r="V466" i="20" s="1"/>
  <c r="M467" i="20"/>
  <c r="V467" i="20" s="1"/>
  <c r="M468" i="20"/>
  <c r="V468" i="20" s="1"/>
  <c r="M469" i="20"/>
  <c r="V469" i="20" s="1"/>
  <c r="M470" i="20"/>
  <c r="V470" i="20" s="1"/>
  <c r="M471" i="20"/>
  <c r="V471" i="20" s="1"/>
  <c r="M472" i="20"/>
  <c r="V472" i="20" s="1"/>
  <c r="M473" i="20"/>
  <c r="V473" i="20" s="1"/>
  <c r="M474" i="20"/>
  <c r="V474" i="20" s="1"/>
  <c r="M475" i="20"/>
  <c r="V475" i="20" s="1"/>
  <c r="M476" i="20"/>
  <c r="V476" i="20" s="1"/>
  <c r="M477" i="20"/>
  <c r="V477" i="20" s="1"/>
  <c r="M478" i="20"/>
  <c r="V478" i="20" s="1"/>
  <c r="M479" i="20"/>
  <c r="V479" i="20" s="1"/>
  <c r="M480" i="20"/>
  <c r="V480" i="20" s="1"/>
  <c r="M481" i="20"/>
  <c r="V481" i="20" s="1"/>
  <c r="M482" i="20"/>
  <c r="V482" i="20" s="1"/>
  <c r="M483" i="20"/>
  <c r="V483" i="20" s="1"/>
  <c r="M484" i="20"/>
  <c r="V484" i="20" s="1"/>
  <c r="M485" i="20"/>
  <c r="V485" i="20" s="1"/>
  <c r="M486" i="20"/>
  <c r="V486" i="20" s="1"/>
  <c r="M487" i="20"/>
  <c r="V487" i="20" s="1"/>
  <c r="M488" i="20"/>
  <c r="V488" i="20" s="1"/>
  <c r="M489" i="20"/>
  <c r="V489" i="20" s="1"/>
  <c r="M490" i="20"/>
  <c r="V490" i="20" s="1"/>
  <c r="M491" i="20"/>
  <c r="V491" i="20" s="1"/>
  <c r="M492" i="20"/>
  <c r="V492" i="20" s="1"/>
  <c r="M493" i="20"/>
  <c r="V493" i="20" s="1"/>
  <c r="M494" i="20"/>
  <c r="V494" i="20" s="1"/>
  <c r="M495" i="20"/>
  <c r="V495" i="20" s="1"/>
  <c r="M496" i="20"/>
  <c r="V496" i="20" s="1"/>
  <c r="M497" i="20"/>
  <c r="V497" i="20" s="1"/>
  <c r="M498" i="20"/>
  <c r="V498" i="20" s="1"/>
  <c r="M499" i="20"/>
  <c r="V499" i="20" s="1"/>
  <c r="M500" i="20"/>
  <c r="V500" i="20" s="1"/>
  <c r="M501" i="20"/>
  <c r="V501" i="20" s="1"/>
  <c r="M502" i="20"/>
  <c r="V502" i="20" s="1"/>
  <c r="M503" i="20"/>
  <c r="V503" i="20" s="1"/>
  <c r="M504" i="20"/>
  <c r="V504" i="20" s="1"/>
  <c r="M505" i="20"/>
  <c r="V505" i="20" s="1"/>
  <c r="M506" i="20"/>
  <c r="V506" i="20" s="1"/>
  <c r="M507" i="20"/>
  <c r="V507" i="20" s="1"/>
  <c r="M508" i="20"/>
  <c r="V508" i="20" s="1"/>
  <c r="M509" i="20"/>
  <c r="V509" i="20" s="1"/>
  <c r="M510" i="20"/>
  <c r="V510" i="20" s="1"/>
  <c r="M511" i="20"/>
  <c r="V511" i="20" s="1"/>
  <c r="M512" i="20"/>
  <c r="V512" i="20" s="1"/>
  <c r="M513" i="20"/>
  <c r="V513" i="20" s="1"/>
  <c r="M514" i="20"/>
  <c r="V514" i="20" s="1"/>
  <c r="M515" i="20"/>
  <c r="V515" i="20" s="1"/>
  <c r="M516" i="20"/>
  <c r="V516" i="20" s="1"/>
  <c r="M517" i="20"/>
  <c r="V517" i="20" s="1"/>
  <c r="M518" i="20"/>
  <c r="V518" i="20" s="1"/>
  <c r="M519" i="20"/>
  <c r="V519" i="20" s="1"/>
  <c r="M520" i="20"/>
  <c r="V520" i="20" s="1"/>
  <c r="M521" i="20"/>
  <c r="V521" i="20" s="1"/>
  <c r="M522" i="20"/>
  <c r="V522" i="20" s="1"/>
  <c r="M523" i="20"/>
  <c r="V523" i="20" s="1"/>
  <c r="M524" i="20"/>
  <c r="V524" i="20" s="1"/>
  <c r="M525" i="20"/>
  <c r="V525" i="20" s="1"/>
  <c r="M526" i="20"/>
  <c r="V526" i="20" s="1"/>
  <c r="M527" i="20"/>
  <c r="V527" i="20" s="1"/>
  <c r="M528" i="20"/>
  <c r="V528" i="20" s="1"/>
  <c r="M529" i="20"/>
  <c r="V529" i="20" s="1"/>
  <c r="M530" i="20"/>
  <c r="V530" i="20" s="1"/>
  <c r="M531" i="20"/>
  <c r="V531" i="20" s="1"/>
  <c r="M532" i="20"/>
  <c r="V532" i="20" s="1"/>
  <c r="M533" i="20"/>
  <c r="V533" i="20" s="1"/>
  <c r="M534" i="20"/>
  <c r="V534" i="20" s="1"/>
  <c r="M535" i="20"/>
  <c r="V535" i="20" s="1"/>
  <c r="M536" i="20"/>
  <c r="V536" i="20" s="1"/>
  <c r="M537" i="20"/>
  <c r="V537" i="20" s="1"/>
  <c r="M538" i="20"/>
  <c r="V538" i="20" s="1"/>
  <c r="M539" i="20"/>
  <c r="V539" i="20" s="1"/>
  <c r="M540" i="20"/>
  <c r="V540" i="20" s="1"/>
  <c r="M541" i="20"/>
  <c r="V541" i="20" s="1"/>
  <c r="M542" i="20"/>
  <c r="V542" i="20" s="1"/>
  <c r="M543" i="20"/>
  <c r="V543" i="20" s="1"/>
  <c r="M544" i="20"/>
  <c r="V544" i="20" s="1"/>
  <c r="M545" i="20"/>
  <c r="V545" i="20" s="1"/>
  <c r="M546" i="20"/>
  <c r="V546" i="20" s="1"/>
  <c r="M547" i="20"/>
  <c r="V547" i="20" s="1"/>
  <c r="M548" i="20"/>
  <c r="V548" i="20" s="1"/>
  <c r="M549" i="20"/>
  <c r="V549" i="20" s="1"/>
  <c r="M550" i="20"/>
  <c r="V550" i="20" s="1"/>
  <c r="M551" i="20"/>
  <c r="V551" i="20" s="1"/>
  <c r="M552" i="20"/>
  <c r="V552" i="20" s="1"/>
  <c r="M553" i="20"/>
  <c r="V553" i="20" s="1"/>
  <c r="M554" i="20"/>
  <c r="V554" i="20" s="1"/>
  <c r="M555" i="20"/>
  <c r="V555" i="20" s="1"/>
  <c r="M556" i="20"/>
  <c r="V556" i="20" s="1"/>
  <c r="M557" i="20"/>
  <c r="V557" i="20" s="1"/>
  <c r="M558" i="20"/>
  <c r="V558" i="20" s="1"/>
  <c r="M559" i="20"/>
  <c r="V559" i="20" s="1"/>
  <c r="M560" i="20"/>
  <c r="V560" i="20" s="1"/>
  <c r="M561" i="20"/>
  <c r="V561" i="20" s="1"/>
  <c r="M562" i="20"/>
  <c r="V562" i="20" s="1"/>
  <c r="M563" i="20"/>
  <c r="V563" i="20" s="1"/>
  <c r="M564" i="20"/>
  <c r="V564" i="20" s="1"/>
  <c r="M565" i="20"/>
  <c r="V565" i="20" s="1"/>
  <c r="M566" i="20"/>
  <c r="V566" i="20" s="1"/>
  <c r="M567" i="20"/>
  <c r="V567" i="20" s="1"/>
  <c r="M568" i="20"/>
  <c r="V568" i="20" s="1"/>
  <c r="M569" i="20"/>
  <c r="V569" i="20" s="1"/>
  <c r="M570" i="20"/>
  <c r="V570" i="20" s="1"/>
  <c r="M571" i="20"/>
  <c r="V571" i="20" s="1"/>
  <c r="M572" i="20"/>
  <c r="V572" i="20" s="1"/>
  <c r="M573" i="20"/>
  <c r="V573" i="20" s="1"/>
  <c r="M574" i="20"/>
  <c r="V574" i="20" s="1"/>
  <c r="M575" i="20"/>
  <c r="V575" i="20" s="1"/>
  <c r="M576" i="20"/>
  <c r="V576" i="20" s="1"/>
  <c r="M577" i="20"/>
  <c r="V577" i="20" s="1"/>
  <c r="M578" i="20"/>
  <c r="V578" i="20" s="1"/>
  <c r="M579" i="20"/>
  <c r="V579" i="20" s="1"/>
  <c r="M580" i="20"/>
  <c r="V580" i="20" s="1"/>
  <c r="M581" i="20"/>
  <c r="V581" i="20" s="1"/>
  <c r="M582" i="20"/>
  <c r="V582" i="20" s="1"/>
  <c r="M583" i="20"/>
  <c r="V583" i="20" s="1"/>
  <c r="M584" i="20"/>
  <c r="V584" i="20" s="1"/>
  <c r="M585" i="20"/>
  <c r="V585" i="20" s="1"/>
  <c r="M586" i="20"/>
  <c r="V586" i="20" s="1"/>
  <c r="M587" i="20"/>
  <c r="V587" i="20" s="1"/>
  <c r="M588" i="20"/>
  <c r="V588" i="20" s="1"/>
  <c r="M589" i="20"/>
  <c r="V589" i="20" s="1"/>
  <c r="M590" i="20"/>
  <c r="V590" i="20" s="1"/>
  <c r="M591" i="20"/>
  <c r="V591" i="20" s="1"/>
  <c r="M592" i="20"/>
  <c r="V592" i="20" s="1"/>
  <c r="M593" i="20"/>
  <c r="V593" i="20" s="1"/>
  <c r="M594" i="20"/>
  <c r="V594" i="20" s="1"/>
  <c r="M595" i="20"/>
  <c r="V595" i="20" s="1"/>
  <c r="M596" i="20"/>
  <c r="V596" i="20" s="1"/>
  <c r="M597" i="20"/>
  <c r="V597" i="20" s="1"/>
  <c r="M598" i="20"/>
  <c r="V598" i="20" s="1"/>
  <c r="M599" i="20"/>
  <c r="V599" i="20" s="1"/>
  <c r="M600" i="20"/>
  <c r="V600" i="20" s="1"/>
  <c r="M601" i="20"/>
  <c r="V601" i="20" s="1"/>
  <c r="M602" i="20"/>
  <c r="V602" i="20" s="1"/>
  <c r="M603" i="20"/>
  <c r="V603" i="20" s="1"/>
  <c r="M604" i="20"/>
  <c r="V604" i="20" s="1"/>
  <c r="M605" i="20"/>
  <c r="V605" i="20" s="1"/>
  <c r="M606" i="20"/>
  <c r="V606" i="20" s="1"/>
  <c r="M607" i="20"/>
  <c r="V607" i="20" s="1"/>
  <c r="M608" i="20"/>
  <c r="V608" i="20" s="1"/>
  <c r="M609" i="20"/>
  <c r="V609" i="20" s="1"/>
  <c r="M610" i="20"/>
  <c r="V610" i="20" s="1"/>
  <c r="M611" i="20"/>
  <c r="V611" i="20" s="1"/>
  <c r="M612" i="20"/>
  <c r="V612" i="20" s="1"/>
  <c r="M613" i="20"/>
  <c r="V613" i="20" s="1"/>
  <c r="M614" i="20"/>
  <c r="V614" i="20" s="1"/>
  <c r="M615" i="20"/>
  <c r="V615" i="20" s="1"/>
  <c r="M616" i="20"/>
  <c r="V616" i="20" s="1"/>
  <c r="M617" i="20"/>
  <c r="V617" i="20" s="1"/>
  <c r="M618" i="20"/>
  <c r="V618" i="20" s="1"/>
  <c r="M619" i="20"/>
  <c r="V619" i="20" s="1"/>
  <c r="M620" i="20"/>
  <c r="V620" i="20" s="1"/>
  <c r="M621" i="20"/>
  <c r="V621" i="20" s="1"/>
  <c r="M622" i="20"/>
  <c r="V622" i="20" s="1"/>
  <c r="M623" i="20"/>
  <c r="V623" i="20" s="1"/>
  <c r="M624" i="20"/>
  <c r="V624" i="20" s="1"/>
  <c r="M625" i="20"/>
  <c r="V625" i="20" s="1"/>
  <c r="M626" i="20"/>
  <c r="V626" i="20" s="1"/>
  <c r="M627" i="20"/>
  <c r="V627" i="20" s="1"/>
  <c r="M628" i="20"/>
  <c r="V628" i="20" s="1"/>
  <c r="M629" i="20"/>
  <c r="V629" i="20" s="1"/>
  <c r="M630" i="20"/>
  <c r="V630" i="20" s="1"/>
  <c r="M631" i="20"/>
  <c r="V631" i="20" s="1"/>
  <c r="M632" i="20"/>
  <c r="V632" i="20" s="1"/>
  <c r="M633" i="20"/>
  <c r="V633" i="20" s="1"/>
  <c r="M634" i="20"/>
  <c r="V634" i="20" s="1"/>
  <c r="M635" i="20"/>
  <c r="V635" i="20" s="1"/>
  <c r="M636" i="20"/>
  <c r="V636" i="20" s="1"/>
  <c r="M637" i="20"/>
  <c r="V637" i="20" s="1"/>
  <c r="M638" i="20"/>
  <c r="V638" i="20" s="1"/>
  <c r="M639" i="20"/>
  <c r="V639" i="20" s="1"/>
  <c r="M640" i="20"/>
  <c r="V640" i="20" s="1"/>
  <c r="M641" i="20"/>
  <c r="V641" i="20" s="1"/>
  <c r="M642" i="20"/>
  <c r="V642" i="20" s="1"/>
  <c r="M643" i="20"/>
  <c r="V643" i="20" s="1"/>
  <c r="M644" i="20"/>
  <c r="V644" i="20" s="1"/>
  <c r="M645" i="20"/>
  <c r="V645" i="20" s="1"/>
  <c r="M646" i="20"/>
  <c r="V646" i="20" s="1"/>
  <c r="M647" i="20"/>
  <c r="V647" i="20" s="1"/>
  <c r="M648" i="20"/>
  <c r="V648" i="20" s="1"/>
  <c r="M649" i="20"/>
  <c r="V649" i="20" s="1"/>
  <c r="M650" i="20"/>
  <c r="V650" i="20" s="1"/>
  <c r="M651" i="20"/>
  <c r="V651" i="20" s="1"/>
  <c r="M652" i="20"/>
  <c r="V652" i="20" s="1"/>
  <c r="M653" i="20"/>
  <c r="V653" i="20" s="1"/>
  <c r="M654" i="20"/>
  <c r="V654" i="20" s="1"/>
  <c r="M655" i="20"/>
  <c r="V655" i="20" s="1"/>
  <c r="M656" i="20"/>
  <c r="V656" i="20" s="1"/>
  <c r="M657" i="20"/>
  <c r="V657" i="20" s="1"/>
  <c r="M658" i="20"/>
  <c r="V658" i="20" s="1"/>
  <c r="M659" i="20"/>
  <c r="V659" i="20" s="1"/>
  <c r="M660" i="20"/>
  <c r="V660" i="20" s="1"/>
  <c r="M661" i="20"/>
  <c r="V661" i="20" s="1"/>
  <c r="M662" i="20"/>
  <c r="V662" i="20" s="1"/>
  <c r="M663" i="20"/>
  <c r="V663" i="20" s="1"/>
  <c r="M664" i="20"/>
  <c r="V664" i="20" s="1"/>
  <c r="M665" i="20"/>
  <c r="V665" i="20" s="1"/>
  <c r="M666" i="20"/>
  <c r="V666" i="20" s="1"/>
  <c r="M667" i="20"/>
  <c r="V667" i="20" s="1"/>
  <c r="M668" i="20"/>
  <c r="V668" i="20" s="1"/>
  <c r="M669" i="20"/>
  <c r="V669" i="20" s="1"/>
  <c r="M670" i="20"/>
  <c r="V670" i="20" s="1"/>
  <c r="M671" i="20"/>
  <c r="V671" i="20" s="1"/>
  <c r="M672" i="20"/>
  <c r="V672" i="20" s="1"/>
  <c r="M673" i="20"/>
  <c r="V673" i="20" s="1"/>
  <c r="M674" i="20"/>
  <c r="V674" i="20" s="1"/>
  <c r="M675" i="20"/>
  <c r="V675" i="20" s="1"/>
  <c r="M676" i="20"/>
  <c r="V676" i="20" s="1"/>
  <c r="M677" i="20"/>
  <c r="V677" i="20" s="1"/>
  <c r="M678" i="20"/>
  <c r="V678" i="20" s="1"/>
  <c r="M679" i="20"/>
  <c r="V679" i="20" s="1"/>
  <c r="M680" i="20"/>
  <c r="V680" i="20" s="1"/>
  <c r="M681" i="20"/>
  <c r="V681" i="20" s="1"/>
  <c r="M682" i="20"/>
  <c r="V682" i="20" s="1"/>
  <c r="M683" i="20"/>
  <c r="V683" i="20" s="1"/>
  <c r="M684" i="20"/>
  <c r="V684" i="20" s="1"/>
  <c r="M685" i="20"/>
  <c r="V685" i="20" s="1"/>
  <c r="M686" i="20"/>
  <c r="V686" i="20" s="1"/>
  <c r="M687" i="20"/>
  <c r="V687" i="20" s="1"/>
  <c r="M688" i="20"/>
  <c r="V688" i="20" s="1"/>
  <c r="M689" i="20"/>
  <c r="V689" i="20" s="1"/>
  <c r="M690" i="20"/>
  <c r="V690" i="20" s="1"/>
  <c r="M691" i="20"/>
  <c r="V691" i="20" s="1"/>
  <c r="M692" i="20"/>
  <c r="V692" i="20" s="1"/>
  <c r="M693" i="20"/>
  <c r="V693" i="20" s="1"/>
  <c r="M694" i="20"/>
  <c r="V694" i="20" s="1"/>
  <c r="M695" i="20"/>
  <c r="V695" i="20" s="1"/>
  <c r="M696" i="20"/>
  <c r="V696" i="20" s="1"/>
  <c r="M697" i="20"/>
  <c r="V697" i="20" s="1"/>
  <c r="M698" i="20"/>
  <c r="V698" i="20" s="1"/>
  <c r="M699" i="20"/>
  <c r="V699" i="20" s="1"/>
  <c r="M700" i="20"/>
  <c r="V700" i="20" s="1"/>
  <c r="M701" i="20"/>
  <c r="V701" i="20" s="1"/>
  <c r="M702" i="20"/>
  <c r="V702" i="20" s="1"/>
  <c r="M703" i="20"/>
  <c r="V703" i="20" s="1"/>
  <c r="M704" i="20"/>
  <c r="V704" i="20" s="1"/>
  <c r="M705" i="20"/>
  <c r="V705" i="20" s="1"/>
  <c r="M706" i="20"/>
  <c r="V706" i="20" s="1"/>
  <c r="M707" i="20"/>
  <c r="V707" i="20" s="1"/>
  <c r="M708" i="20"/>
  <c r="V708" i="20" s="1"/>
  <c r="M709" i="20"/>
  <c r="V709" i="20" s="1"/>
  <c r="M710" i="20"/>
  <c r="V710" i="20" s="1"/>
  <c r="M711" i="20"/>
  <c r="V711" i="20" s="1"/>
  <c r="M712" i="20"/>
  <c r="V712" i="20" s="1"/>
  <c r="M713" i="20"/>
  <c r="V713" i="20" s="1"/>
  <c r="M714" i="20"/>
  <c r="V714" i="20" s="1"/>
  <c r="M715" i="20"/>
  <c r="V715" i="20" s="1"/>
  <c r="M716" i="20"/>
  <c r="V716" i="20" s="1"/>
  <c r="M717" i="20"/>
  <c r="V717" i="20" s="1"/>
  <c r="M718" i="20"/>
  <c r="V718" i="20" s="1"/>
  <c r="M719" i="20"/>
  <c r="V719" i="20" s="1"/>
  <c r="M720" i="20"/>
  <c r="V720" i="20" s="1"/>
  <c r="M721" i="20"/>
  <c r="V721" i="20" s="1"/>
  <c r="M722" i="20"/>
  <c r="V722" i="20" s="1"/>
  <c r="M723" i="20"/>
  <c r="V723" i="20" s="1"/>
  <c r="M724" i="20"/>
  <c r="V724" i="20" s="1"/>
  <c r="M725" i="20"/>
  <c r="V725" i="20" s="1"/>
  <c r="M726" i="20"/>
  <c r="V726" i="20" s="1"/>
  <c r="M727" i="20"/>
  <c r="V727" i="20" s="1"/>
  <c r="M728" i="20"/>
  <c r="V728" i="20" s="1"/>
  <c r="M729" i="20"/>
  <c r="V729" i="20" s="1"/>
  <c r="M730" i="20"/>
  <c r="V730" i="20" s="1"/>
  <c r="M731" i="20"/>
  <c r="V731" i="20" s="1"/>
  <c r="M732" i="20"/>
  <c r="V732" i="20" s="1"/>
  <c r="M733" i="20"/>
  <c r="V733" i="20" s="1"/>
  <c r="M734" i="20"/>
  <c r="V734" i="20" s="1"/>
  <c r="M735" i="20"/>
  <c r="V735" i="20" s="1"/>
  <c r="M736" i="20"/>
  <c r="V736" i="20" s="1"/>
  <c r="M737" i="20"/>
  <c r="V737" i="20" s="1"/>
  <c r="M738" i="20"/>
  <c r="V738" i="20" s="1"/>
  <c r="M739" i="20"/>
  <c r="V739" i="20" s="1"/>
  <c r="M740" i="20"/>
  <c r="V740" i="20" s="1"/>
  <c r="M741" i="20"/>
  <c r="V741" i="20" s="1"/>
  <c r="M742" i="20"/>
  <c r="V742" i="20" s="1"/>
  <c r="M743" i="20"/>
  <c r="V743" i="20" s="1"/>
  <c r="M744" i="20"/>
  <c r="V744" i="20" s="1"/>
  <c r="M745" i="20"/>
  <c r="V745" i="20" s="1"/>
  <c r="M746" i="20"/>
  <c r="V746" i="20" s="1"/>
  <c r="M747" i="20"/>
  <c r="V747" i="20" s="1"/>
  <c r="M748" i="20"/>
  <c r="V748" i="20" s="1"/>
  <c r="M749" i="20"/>
  <c r="V749" i="20" s="1"/>
  <c r="M750" i="20"/>
  <c r="V750" i="20" s="1"/>
  <c r="M751" i="20"/>
  <c r="V751" i="20" s="1"/>
  <c r="M752" i="20"/>
  <c r="V752" i="20" s="1"/>
  <c r="M753" i="20"/>
  <c r="V753" i="20" s="1"/>
  <c r="M754" i="20"/>
  <c r="V754" i="20" s="1"/>
  <c r="M755" i="20"/>
  <c r="V755" i="20" s="1"/>
  <c r="M756" i="20"/>
  <c r="V756" i="20" s="1"/>
  <c r="M757" i="20"/>
  <c r="V757" i="20" s="1"/>
  <c r="M758" i="20"/>
  <c r="V758" i="20" s="1"/>
  <c r="M759" i="20"/>
  <c r="V759" i="20" s="1"/>
  <c r="M760" i="20"/>
  <c r="V760" i="20" s="1"/>
  <c r="M761" i="20"/>
  <c r="V761" i="20" s="1"/>
  <c r="M762" i="20"/>
  <c r="V762" i="20" s="1"/>
  <c r="M763" i="20"/>
  <c r="V763" i="20" s="1"/>
  <c r="M764" i="20"/>
  <c r="V764" i="20" s="1"/>
  <c r="M765" i="20"/>
  <c r="V765" i="20" s="1"/>
  <c r="M766" i="20"/>
  <c r="V766" i="20" s="1"/>
  <c r="M767" i="20"/>
  <c r="V767" i="20" s="1"/>
  <c r="M768" i="20"/>
  <c r="V768" i="20" s="1"/>
  <c r="M769" i="20"/>
  <c r="V769" i="20" s="1"/>
  <c r="M770" i="20"/>
  <c r="V770" i="20" s="1"/>
  <c r="M771" i="20"/>
  <c r="V771" i="20" s="1"/>
  <c r="M772" i="20"/>
  <c r="V772" i="20" s="1"/>
  <c r="M773" i="20"/>
  <c r="V773" i="20" s="1"/>
  <c r="M774" i="20"/>
  <c r="V774" i="20" s="1"/>
  <c r="M775" i="20"/>
  <c r="V775" i="20" s="1"/>
  <c r="M776" i="20"/>
  <c r="V776" i="20" s="1"/>
  <c r="M777" i="20"/>
  <c r="V777" i="20" s="1"/>
  <c r="M778" i="20"/>
  <c r="V778" i="20" s="1"/>
  <c r="M779" i="20"/>
  <c r="V779" i="20" s="1"/>
  <c r="M780" i="20"/>
  <c r="V780" i="20" s="1"/>
  <c r="M781" i="20"/>
  <c r="V781" i="20" s="1"/>
  <c r="M782" i="20"/>
  <c r="V782" i="20" s="1"/>
  <c r="M783" i="20"/>
  <c r="V783" i="20" s="1"/>
  <c r="M784" i="20"/>
  <c r="V784" i="20" s="1"/>
  <c r="M785" i="20"/>
  <c r="V785" i="20" s="1"/>
  <c r="M786" i="20"/>
  <c r="V786" i="20" s="1"/>
  <c r="M787" i="20"/>
  <c r="V787" i="20" s="1"/>
  <c r="M788" i="20"/>
  <c r="V788" i="20" s="1"/>
  <c r="M789" i="20"/>
  <c r="V789" i="20" s="1"/>
  <c r="M790" i="20"/>
  <c r="V790" i="20" s="1"/>
  <c r="M791" i="20"/>
  <c r="V791" i="20" s="1"/>
  <c r="M792" i="20"/>
  <c r="V792" i="20" s="1"/>
  <c r="M793" i="20"/>
  <c r="V793" i="20" s="1"/>
  <c r="M794" i="20"/>
  <c r="V794" i="20" s="1"/>
  <c r="M795" i="20"/>
  <c r="V795" i="20" s="1"/>
  <c r="M796" i="20"/>
  <c r="V796" i="20" s="1"/>
  <c r="M797" i="20"/>
  <c r="V797" i="20" s="1"/>
  <c r="M798" i="20"/>
  <c r="V798" i="20" s="1"/>
  <c r="M799" i="20"/>
  <c r="V799" i="20" s="1"/>
  <c r="M800" i="20"/>
  <c r="V800" i="20" s="1"/>
  <c r="M801" i="20"/>
  <c r="V801" i="20" s="1"/>
  <c r="M802" i="20"/>
  <c r="V802" i="20" s="1"/>
  <c r="M803" i="20"/>
  <c r="V803" i="20" s="1"/>
  <c r="M804" i="20"/>
  <c r="V804" i="20" s="1"/>
  <c r="M805" i="20"/>
  <c r="V805" i="20" s="1"/>
  <c r="M806" i="20"/>
  <c r="V806" i="20" s="1"/>
  <c r="M807" i="20"/>
  <c r="V807" i="20" s="1"/>
  <c r="M808" i="20"/>
  <c r="V808" i="20" s="1"/>
  <c r="M809" i="20"/>
  <c r="V809" i="20" s="1"/>
  <c r="M810" i="20"/>
  <c r="V810" i="20" s="1"/>
  <c r="M811" i="20"/>
  <c r="V811" i="20" s="1"/>
  <c r="M812" i="20"/>
  <c r="V812" i="20" s="1"/>
  <c r="M813" i="20"/>
  <c r="V813" i="20" s="1"/>
  <c r="M814" i="20"/>
  <c r="V814" i="20" s="1"/>
  <c r="M815" i="20"/>
  <c r="V815" i="20" s="1"/>
  <c r="M816" i="20"/>
  <c r="V816" i="20" s="1"/>
  <c r="M817" i="20"/>
  <c r="V817" i="20" s="1"/>
  <c r="M818" i="20"/>
  <c r="V818" i="20" s="1"/>
  <c r="M819" i="20"/>
  <c r="V819" i="20" s="1"/>
  <c r="M820" i="20"/>
  <c r="V820" i="20" s="1"/>
  <c r="M821" i="20"/>
  <c r="V821" i="20" s="1"/>
  <c r="M822" i="20"/>
  <c r="V822" i="20" s="1"/>
  <c r="M823" i="20"/>
  <c r="V823" i="20" s="1"/>
  <c r="M824" i="20"/>
  <c r="V824" i="20" s="1"/>
  <c r="M825" i="20"/>
  <c r="V825" i="20" s="1"/>
  <c r="M826" i="20"/>
  <c r="V826" i="20" s="1"/>
  <c r="M827" i="20"/>
  <c r="V827" i="20" s="1"/>
  <c r="M828" i="20"/>
  <c r="V828" i="20" s="1"/>
  <c r="M829" i="20"/>
  <c r="V829" i="20" s="1"/>
  <c r="M830" i="20"/>
  <c r="V830" i="20" s="1"/>
  <c r="M831" i="20"/>
  <c r="V831" i="20" s="1"/>
  <c r="M832" i="20"/>
  <c r="V832" i="20" s="1"/>
  <c r="M833" i="20"/>
  <c r="V833" i="20" s="1"/>
  <c r="M834" i="20"/>
  <c r="V834" i="20" s="1"/>
  <c r="M835" i="20"/>
  <c r="V835" i="20" s="1"/>
  <c r="M836" i="20"/>
  <c r="V836" i="20" s="1"/>
  <c r="M837" i="20"/>
  <c r="V837" i="20" s="1"/>
  <c r="M838" i="20"/>
  <c r="V838" i="20" s="1"/>
  <c r="M839" i="20"/>
  <c r="V839" i="20" s="1"/>
  <c r="M840" i="20"/>
  <c r="V840" i="20" s="1"/>
  <c r="M841" i="20"/>
  <c r="V841" i="20" s="1"/>
  <c r="M842" i="20"/>
  <c r="V842" i="20" s="1"/>
  <c r="M843" i="20"/>
  <c r="V843" i="20" s="1"/>
  <c r="M844" i="20"/>
  <c r="V844" i="20" s="1"/>
  <c r="M845" i="20"/>
  <c r="V845" i="20" s="1"/>
  <c r="M846" i="20"/>
  <c r="V846" i="20" s="1"/>
  <c r="M847" i="20"/>
  <c r="V847" i="20" s="1"/>
  <c r="M848" i="20"/>
  <c r="V848" i="20" s="1"/>
  <c r="M849" i="20"/>
  <c r="V849" i="20" s="1"/>
  <c r="M850" i="20"/>
  <c r="V850" i="20" s="1"/>
  <c r="M851" i="20"/>
  <c r="V851" i="20" s="1"/>
  <c r="M852" i="20"/>
  <c r="V852" i="20" s="1"/>
  <c r="M853" i="20"/>
  <c r="V853" i="20" s="1"/>
  <c r="M854" i="20"/>
  <c r="V854" i="20" s="1"/>
  <c r="M855" i="20"/>
  <c r="V855" i="20" s="1"/>
  <c r="M856" i="20"/>
  <c r="V856" i="20" s="1"/>
  <c r="M857" i="20"/>
  <c r="V857" i="20" s="1"/>
  <c r="M858" i="20"/>
  <c r="V858" i="20" s="1"/>
  <c r="M859" i="20"/>
  <c r="V859" i="20" s="1"/>
  <c r="M860" i="20"/>
  <c r="V860" i="20" s="1"/>
  <c r="M861" i="20"/>
  <c r="V861" i="20" s="1"/>
  <c r="M862" i="20"/>
  <c r="V862" i="20" s="1"/>
  <c r="M863" i="20"/>
  <c r="V863" i="20" s="1"/>
  <c r="M864" i="20"/>
  <c r="V864" i="20" s="1"/>
  <c r="M865" i="20"/>
  <c r="V865" i="20" s="1"/>
  <c r="M866" i="20"/>
  <c r="V866" i="20" s="1"/>
  <c r="M867" i="20"/>
  <c r="V867" i="20" s="1"/>
  <c r="M868" i="20"/>
  <c r="V868" i="20" s="1"/>
  <c r="M869" i="20"/>
  <c r="V869" i="20" s="1"/>
  <c r="M870" i="20"/>
  <c r="V870" i="20" s="1"/>
  <c r="M871" i="20"/>
  <c r="V871" i="20" s="1"/>
  <c r="M872" i="20"/>
  <c r="V872" i="20" s="1"/>
  <c r="M873" i="20"/>
  <c r="V873" i="20" s="1"/>
  <c r="M874" i="20"/>
  <c r="V874" i="20" s="1"/>
  <c r="M875" i="20"/>
  <c r="V875" i="20" s="1"/>
  <c r="M876" i="20"/>
  <c r="V876" i="20" s="1"/>
  <c r="M877" i="20"/>
  <c r="V877" i="20" s="1"/>
  <c r="M878" i="20"/>
  <c r="V878" i="20" s="1"/>
  <c r="M879" i="20"/>
  <c r="V879" i="20" s="1"/>
  <c r="M880" i="20"/>
  <c r="V880" i="20" s="1"/>
  <c r="M881" i="20"/>
  <c r="V881" i="20" s="1"/>
  <c r="M882" i="20"/>
  <c r="V882" i="20" s="1"/>
  <c r="M883" i="20"/>
  <c r="V883" i="20" s="1"/>
  <c r="M884" i="20"/>
  <c r="V884" i="20" s="1"/>
  <c r="M885" i="20"/>
  <c r="V885" i="20" s="1"/>
  <c r="M886" i="20"/>
  <c r="V886" i="20" s="1"/>
  <c r="M887" i="20"/>
  <c r="V887" i="20" s="1"/>
  <c r="M888" i="20"/>
  <c r="V888" i="20" s="1"/>
  <c r="M889" i="20"/>
  <c r="V889" i="20" s="1"/>
  <c r="M890" i="20"/>
  <c r="V890" i="20" s="1"/>
  <c r="M891" i="20"/>
  <c r="V891" i="20" s="1"/>
  <c r="M892" i="20"/>
  <c r="V892" i="20" s="1"/>
  <c r="M893" i="20"/>
  <c r="V893" i="20" s="1"/>
  <c r="M894" i="20"/>
  <c r="V894" i="20" s="1"/>
  <c r="M895" i="20"/>
  <c r="V895" i="20" s="1"/>
  <c r="M896" i="20"/>
  <c r="V896" i="20" s="1"/>
  <c r="M897" i="20"/>
  <c r="V897" i="20" s="1"/>
  <c r="M898" i="20"/>
  <c r="V898" i="20" s="1"/>
  <c r="M899" i="20"/>
  <c r="V899" i="20" s="1"/>
  <c r="M900" i="20"/>
  <c r="V900" i="20" s="1"/>
  <c r="M901" i="20"/>
  <c r="V901" i="20" s="1"/>
  <c r="M902" i="20"/>
  <c r="V902" i="20" s="1"/>
  <c r="M903" i="20"/>
  <c r="V903" i="20" s="1"/>
  <c r="M904" i="20"/>
  <c r="V904" i="20" s="1"/>
  <c r="M905" i="20"/>
  <c r="V905" i="20" s="1"/>
  <c r="M906" i="20"/>
  <c r="V906" i="20" s="1"/>
  <c r="M907" i="20"/>
  <c r="V907" i="20" s="1"/>
  <c r="M908" i="20"/>
  <c r="V908" i="20" s="1"/>
  <c r="M909" i="20"/>
  <c r="V909" i="20" s="1"/>
  <c r="M910" i="20"/>
  <c r="V910" i="20" s="1"/>
  <c r="M911" i="20"/>
  <c r="V911" i="20" s="1"/>
  <c r="M912" i="20"/>
  <c r="V912" i="20" s="1"/>
  <c r="M913" i="20"/>
  <c r="V913" i="20" s="1"/>
  <c r="M914" i="20"/>
  <c r="V914" i="20" s="1"/>
  <c r="M915" i="20"/>
  <c r="V915" i="20" s="1"/>
  <c r="M916" i="20"/>
  <c r="V916" i="20" s="1"/>
  <c r="M917" i="20"/>
  <c r="V917" i="20" s="1"/>
  <c r="M918" i="20"/>
  <c r="V918" i="20" s="1"/>
  <c r="M919" i="20"/>
  <c r="V919" i="20" s="1"/>
  <c r="M920" i="20"/>
  <c r="V920" i="20" s="1"/>
  <c r="M921" i="20"/>
  <c r="V921" i="20" s="1"/>
  <c r="M922" i="20"/>
  <c r="V922" i="20" s="1"/>
  <c r="M923" i="20"/>
  <c r="V923" i="20" s="1"/>
  <c r="M924" i="20"/>
  <c r="V924" i="20" s="1"/>
  <c r="M925" i="20"/>
  <c r="V925" i="20" s="1"/>
  <c r="M926" i="20"/>
  <c r="V926" i="20" s="1"/>
  <c r="M927" i="20"/>
  <c r="V927" i="20" s="1"/>
  <c r="M928" i="20"/>
  <c r="V928" i="20" s="1"/>
  <c r="M929" i="20"/>
  <c r="V929" i="20" s="1"/>
  <c r="M930" i="20"/>
  <c r="V930" i="20" s="1"/>
  <c r="M931" i="20"/>
  <c r="V931" i="20" s="1"/>
  <c r="M932" i="20"/>
  <c r="V932" i="20" s="1"/>
  <c r="M933" i="20"/>
  <c r="V933" i="20" s="1"/>
  <c r="M934" i="20"/>
  <c r="V934" i="20" s="1"/>
  <c r="M935" i="20"/>
  <c r="V935" i="20" s="1"/>
  <c r="M936" i="20"/>
  <c r="V936" i="20" s="1"/>
  <c r="M937" i="20"/>
  <c r="V937" i="20" s="1"/>
  <c r="M938" i="20"/>
  <c r="V938" i="20" s="1"/>
  <c r="M939" i="20"/>
  <c r="V939" i="20" s="1"/>
  <c r="M940" i="20"/>
  <c r="V940" i="20" s="1"/>
  <c r="M941" i="20"/>
  <c r="V941" i="20" s="1"/>
  <c r="M942" i="20"/>
  <c r="V942" i="20" s="1"/>
  <c r="M943" i="20"/>
  <c r="V943" i="20" s="1"/>
  <c r="M944" i="20"/>
  <c r="V944" i="20" s="1"/>
  <c r="M945" i="20"/>
  <c r="V945" i="20" s="1"/>
  <c r="M946" i="20"/>
  <c r="V946" i="20" s="1"/>
  <c r="M947" i="20"/>
  <c r="V947" i="20" s="1"/>
  <c r="M948" i="20"/>
  <c r="V948" i="20" s="1"/>
  <c r="M949" i="20"/>
  <c r="V949" i="20" s="1"/>
  <c r="M950" i="20"/>
  <c r="V950" i="20" s="1"/>
  <c r="M951" i="20"/>
  <c r="V951" i="20" s="1"/>
  <c r="M952" i="20"/>
  <c r="V952" i="20" s="1"/>
  <c r="M953" i="20"/>
  <c r="V953" i="20" s="1"/>
  <c r="M954" i="20"/>
  <c r="V954" i="20" s="1"/>
  <c r="M955" i="20"/>
  <c r="V955" i="20" s="1"/>
  <c r="M956" i="20"/>
  <c r="V956" i="20" s="1"/>
  <c r="M957" i="20"/>
  <c r="V957" i="20" s="1"/>
  <c r="M958" i="20"/>
  <c r="V958" i="20" s="1"/>
  <c r="M959" i="20"/>
  <c r="V959" i="20" s="1"/>
  <c r="M960" i="20"/>
  <c r="V960" i="20" s="1"/>
  <c r="M961" i="20"/>
  <c r="V961" i="20" s="1"/>
  <c r="M962" i="20"/>
  <c r="V962" i="20" s="1"/>
  <c r="M963" i="20"/>
  <c r="V963" i="20" s="1"/>
  <c r="M964" i="20"/>
  <c r="V964" i="20" s="1"/>
  <c r="M965" i="20"/>
  <c r="V965" i="20" s="1"/>
  <c r="M966" i="20"/>
  <c r="V966" i="20" s="1"/>
  <c r="M967" i="20"/>
  <c r="V967" i="20" s="1"/>
  <c r="M968" i="20"/>
  <c r="V968" i="20" s="1"/>
  <c r="M969" i="20"/>
  <c r="V969" i="20" s="1"/>
  <c r="M970" i="20"/>
  <c r="V970" i="20" s="1"/>
  <c r="M971" i="20"/>
  <c r="V971" i="20" s="1"/>
  <c r="M972" i="20"/>
  <c r="V972" i="20" s="1"/>
  <c r="M973" i="20"/>
  <c r="V973" i="20" s="1"/>
  <c r="M974" i="20"/>
  <c r="V974" i="20" s="1"/>
  <c r="M975" i="20"/>
  <c r="V975" i="20" s="1"/>
  <c r="M976" i="20"/>
  <c r="V976" i="20" s="1"/>
  <c r="M977" i="20"/>
  <c r="V977" i="20" s="1"/>
  <c r="M978" i="20"/>
  <c r="V978" i="20" s="1"/>
  <c r="M979" i="20"/>
  <c r="V979" i="20" s="1"/>
  <c r="M980" i="20"/>
  <c r="V980" i="20" s="1"/>
  <c r="M981" i="20"/>
  <c r="V981" i="20" s="1"/>
  <c r="M982" i="20"/>
  <c r="V982" i="20" s="1"/>
  <c r="M983" i="20"/>
  <c r="V983" i="20" s="1"/>
  <c r="M984" i="20"/>
  <c r="V984" i="20" s="1"/>
  <c r="M985" i="20"/>
  <c r="V985" i="20" s="1"/>
  <c r="M986" i="20"/>
  <c r="V986" i="20" s="1"/>
  <c r="M987" i="20"/>
  <c r="V987" i="20" s="1"/>
  <c r="M988" i="20"/>
  <c r="V988" i="20" s="1"/>
  <c r="M989" i="20"/>
  <c r="V989" i="20" s="1"/>
  <c r="M990" i="20"/>
  <c r="V990" i="20" s="1"/>
  <c r="M991" i="20"/>
  <c r="V991" i="20" s="1"/>
  <c r="M992" i="20"/>
  <c r="V992" i="20" s="1"/>
  <c r="M993" i="20"/>
  <c r="V993" i="20" s="1"/>
  <c r="M994" i="20"/>
  <c r="V994" i="20" s="1"/>
  <c r="M995" i="20"/>
  <c r="V995" i="20" s="1"/>
  <c r="M996" i="20"/>
  <c r="V996" i="20" s="1"/>
  <c r="M997" i="20"/>
  <c r="V997" i="20" s="1"/>
  <c r="M998" i="20"/>
  <c r="V998" i="20" s="1"/>
  <c r="M999" i="20"/>
  <c r="V999" i="20" s="1"/>
  <c r="M1000" i="20"/>
  <c r="V1000" i="20" s="1"/>
  <c r="L26" i="20"/>
  <c r="T26" i="20" s="1"/>
  <c r="L27" i="20"/>
  <c r="T27" i="20" s="1"/>
  <c r="L28" i="20"/>
  <c r="T28" i="20" s="1"/>
  <c r="L29" i="20"/>
  <c r="T29" i="20" s="1"/>
  <c r="L30" i="20"/>
  <c r="T30" i="20" s="1"/>
  <c r="L31" i="20"/>
  <c r="T31" i="20" s="1"/>
  <c r="L32" i="20"/>
  <c r="T32" i="20" s="1"/>
  <c r="L33" i="20"/>
  <c r="T33" i="20" s="1"/>
  <c r="L34" i="20"/>
  <c r="T34" i="20" s="1"/>
  <c r="L35" i="20"/>
  <c r="T35" i="20" s="1"/>
  <c r="L36" i="20"/>
  <c r="T36" i="20" s="1"/>
  <c r="L37" i="20"/>
  <c r="T37" i="20" s="1"/>
  <c r="L38" i="20"/>
  <c r="T38" i="20" s="1"/>
  <c r="L39" i="20"/>
  <c r="T39" i="20" s="1"/>
  <c r="L40" i="20"/>
  <c r="T40" i="20" s="1"/>
  <c r="L41" i="20"/>
  <c r="T41" i="20" s="1"/>
  <c r="L42" i="20"/>
  <c r="T42" i="20" s="1"/>
  <c r="L43" i="20"/>
  <c r="T43" i="20" s="1"/>
  <c r="L44" i="20"/>
  <c r="T44" i="20" s="1"/>
  <c r="L45" i="20"/>
  <c r="T45" i="20" s="1"/>
  <c r="L46" i="20"/>
  <c r="T46" i="20" s="1"/>
  <c r="L47" i="20"/>
  <c r="T47" i="20" s="1"/>
  <c r="L48" i="20"/>
  <c r="T48" i="20" s="1"/>
  <c r="L49" i="20"/>
  <c r="T49" i="20" s="1"/>
  <c r="L50" i="20"/>
  <c r="T50" i="20" s="1"/>
  <c r="L51" i="20"/>
  <c r="T51" i="20" s="1"/>
  <c r="L52" i="20"/>
  <c r="T52" i="20" s="1"/>
  <c r="L53" i="20"/>
  <c r="T53" i="20" s="1"/>
  <c r="L54" i="20"/>
  <c r="T54" i="20" s="1"/>
  <c r="L55" i="20"/>
  <c r="T55" i="20" s="1"/>
  <c r="L56" i="20"/>
  <c r="T56" i="20" s="1"/>
  <c r="L57" i="20"/>
  <c r="T57" i="20" s="1"/>
  <c r="L58" i="20"/>
  <c r="T58" i="20" s="1"/>
  <c r="L59" i="20"/>
  <c r="T59" i="20" s="1"/>
  <c r="L60" i="20"/>
  <c r="T60" i="20" s="1"/>
  <c r="L61" i="20"/>
  <c r="T61" i="20" s="1"/>
  <c r="L62" i="20"/>
  <c r="T62" i="20" s="1"/>
  <c r="L63" i="20"/>
  <c r="T63" i="20" s="1"/>
  <c r="L64" i="20"/>
  <c r="T64" i="20" s="1"/>
  <c r="L65" i="20"/>
  <c r="T65" i="20" s="1"/>
  <c r="L66" i="20"/>
  <c r="T66" i="20" s="1"/>
  <c r="L67" i="20"/>
  <c r="T67" i="20" s="1"/>
  <c r="L68" i="20"/>
  <c r="T68" i="20" s="1"/>
  <c r="L69" i="20"/>
  <c r="T69" i="20" s="1"/>
  <c r="L70" i="20"/>
  <c r="T70" i="20" s="1"/>
  <c r="L71" i="20"/>
  <c r="T71" i="20" s="1"/>
  <c r="L72" i="20"/>
  <c r="T72" i="20" s="1"/>
  <c r="L73" i="20"/>
  <c r="T73" i="20" s="1"/>
  <c r="L74" i="20"/>
  <c r="T74" i="20" s="1"/>
  <c r="L75" i="20"/>
  <c r="T75" i="20" s="1"/>
  <c r="L76" i="20"/>
  <c r="T76" i="20" s="1"/>
  <c r="L77" i="20"/>
  <c r="T77" i="20" s="1"/>
  <c r="L78" i="20"/>
  <c r="T78" i="20" s="1"/>
  <c r="L79" i="20"/>
  <c r="T79" i="20" s="1"/>
  <c r="L80" i="20"/>
  <c r="T80" i="20" s="1"/>
  <c r="L81" i="20"/>
  <c r="T81" i="20" s="1"/>
  <c r="L82" i="20"/>
  <c r="T82" i="20" s="1"/>
  <c r="L83" i="20"/>
  <c r="T83" i="20" s="1"/>
  <c r="L84" i="20"/>
  <c r="T84" i="20" s="1"/>
  <c r="L85" i="20"/>
  <c r="T85" i="20" s="1"/>
  <c r="L86" i="20"/>
  <c r="T86" i="20" s="1"/>
  <c r="L87" i="20"/>
  <c r="T87" i="20" s="1"/>
  <c r="L88" i="20"/>
  <c r="T88" i="20" s="1"/>
  <c r="L89" i="20"/>
  <c r="T89" i="20" s="1"/>
  <c r="L90" i="20"/>
  <c r="T90" i="20" s="1"/>
  <c r="L91" i="20"/>
  <c r="T91" i="20" s="1"/>
  <c r="L92" i="20"/>
  <c r="T92" i="20" s="1"/>
  <c r="L93" i="20"/>
  <c r="T93" i="20" s="1"/>
  <c r="L94" i="20"/>
  <c r="T94" i="20" s="1"/>
  <c r="L95" i="20"/>
  <c r="T95" i="20" s="1"/>
  <c r="L96" i="20"/>
  <c r="T96" i="20" s="1"/>
  <c r="L97" i="20"/>
  <c r="T97" i="20" s="1"/>
  <c r="L98" i="20"/>
  <c r="T98" i="20" s="1"/>
  <c r="L99" i="20"/>
  <c r="T99" i="20" s="1"/>
  <c r="L100" i="20"/>
  <c r="T100" i="20" s="1"/>
  <c r="L101" i="20"/>
  <c r="T101" i="20" s="1"/>
  <c r="L102" i="20"/>
  <c r="T102" i="20" s="1"/>
  <c r="L103" i="20"/>
  <c r="T103" i="20" s="1"/>
  <c r="L104" i="20"/>
  <c r="T104" i="20" s="1"/>
  <c r="L105" i="20"/>
  <c r="T105" i="20" s="1"/>
  <c r="L106" i="20"/>
  <c r="T106" i="20" s="1"/>
  <c r="L107" i="20"/>
  <c r="T107" i="20" s="1"/>
  <c r="L108" i="20"/>
  <c r="T108" i="20" s="1"/>
  <c r="L109" i="20"/>
  <c r="T109" i="20" s="1"/>
  <c r="L110" i="20"/>
  <c r="T110" i="20" s="1"/>
  <c r="L111" i="20"/>
  <c r="T111" i="20" s="1"/>
  <c r="L112" i="20"/>
  <c r="T112" i="20" s="1"/>
  <c r="L113" i="20"/>
  <c r="T113" i="20" s="1"/>
  <c r="L114" i="20"/>
  <c r="T114" i="20" s="1"/>
  <c r="L115" i="20"/>
  <c r="T115" i="20" s="1"/>
  <c r="L116" i="20"/>
  <c r="T116" i="20" s="1"/>
  <c r="L117" i="20"/>
  <c r="T117" i="20" s="1"/>
  <c r="L118" i="20"/>
  <c r="T118" i="20" s="1"/>
  <c r="L119" i="20"/>
  <c r="T119" i="20" s="1"/>
  <c r="L120" i="20"/>
  <c r="T120" i="20" s="1"/>
  <c r="L121" i="20"/>
  <c r="T121" i="20" s="1"/>
  <c r="L122" i="20"/>
  <c r="T122" i="20" s="1"/>
  <c r="L123" i="20"/>
  <c r="T123" i="20" s="1"/>
  <c r="L124" i="20"/>
  <c r="T124" i="20" s="1"/>
  <c r="L125" i="20"/>
  <c r="T125" i="20" s="1"/>
  <c r="L126" i="20"/>
  <c r="T126" i="20" s="1"/>
  <c r="L127" i="20"/>
  <c r="T127" i="20" s="1"/>
  <c r="L128" i="20"/>
  <c r="T128" i="20" s="1"/>
  <c r="L129" i="20"/>
  <c r="T129" i="20" s="1"/>
  <c r="L130" i="20"/>
  <c r="T130" i="20" s="1"/>
  <c r="L131" i="20"/>
  <c r="T131" i="20" s="1"/>
  <c r="L132" i="20"/>
  <c r="T132" i="20" s="1"/>
  <c r="L133" i="20"/>
  <c r="T133" i="20" s="1"/>
  <c r="L134" i="20"/>
  <c r="T134" i="20" s="1"/>
  <c r="L135" i="20"/>
  <c r="T135" i="20" s="1"/>
  <c r="L136" i="20"/>
  <c r="T136" i="20" s="1"/>
  <c r="L137" i="20"/>
  <c r="T137" i="20" s="1"/>
  <c r="L138" i="20"/>
  <c r="T138" i="20" s="1"/>
  <c r="L139" i="20"/>
  <c r="T139" i="20" s="1"/>
  <c r="L140" i="20"/>
  <c r="T140" i="20" s="1"/>
  <c r="L141" i="20"/>
  <c r="T141" i="20" s="1"/>
  <c r="L142" i="20"/>
  <c r="T142" i="20" s="1"/>
  <c r="L143" i="20"/>
  <c r="T143" i="20" s="1"/>
  <c r="L144" i="20"/>
  <c r="T144" i="20" s="1"/>
  <c r="L145" i="20"/>
  <c r="T145" i="20" s="1"/>
  <c r="L146" i="20"/>
  <c r="T146" i="20" s="1"/>
  <c r="L147" i="20"/>
  <c r="T147" i="20" s="1"/>
  <c r="L148" i="20"/>
  <c r="T148" i="20" s="1"/>
  <c r="L149" i="20"/>
  <c r="T149" i="20" s="1"/>
  <c r="L150" i="20"/>
  <c r="T150" i="20" s="1"/>
  <c r="L151" i="20"/>
  <c r="T151" i="20" s="1"/>
  <c r="L152" i="20"/>
  <c r="T152" i="20" s="1"/>
  <c r="L153" i="20"/>
  <c r="T153" i="20" s="1"/>
  <c r="L154" i="20"/>
  <c r="T154" i="20" s="1"/>
  <c r="L155" i="20"/>
  <c r="T155" i="20" s="1"/>
  <c r="L156" i="20"/>
  <c r="T156" i="20" s="1"/>
  <c r="L157" i="20"/>
  <c r="T157" i="20" s="1"/>
  <c r="L158" i="20"/>
  <c r="T158" i="20" s="1"/>
  <c r="L159" i="20"/>
  <c r="T159" i="20" s="1"/>
  <c r="L160" i="20"/>
  <c r="T160" i="20" s="1"/>
  <c r="L161" i="20"/>
  <c r="T161" i="20" s="1"/>
  <c r="L162" i="20"/>
  <c r="T162" i="20" s="1"/>
  <c r="L163" i="20"/>
  <c r="T163" i="20" s="1"/>
  <c r="L164" i="20"/>
  <c r="T164" i="20" s="1"/>
  <c r="L165" i="20"/>
  <c r="T165" i="20" s="1"/>
  <c r="L166" i="20"/>
  <c r="T166" i="20" s="1"/>
  <c r="L167" i="20"/>
  <c r="T167" i="20" s="1"/>
  <c r="L168" i="20"/>
  <c r="T168" i="20" s="1"/>
  <c r="L169" i="20"/>
  <c r="T169" i="20" s="1"/>
  <c r="L170" i="20"/>
  <c r="T170" i="20" s="1"/>
  <c r="L171" i="20"/>
  <c r="T171" i="20" s="1"/>
  <c r="L172" i="20"/>
  <c r="T172" i="20" s="1"/>
  <c r="L173" i="20"/>
  <c r="T173" i="20" s="1"/>
  <c r="L174" i="20"/>
  <c r="T174" i="20" s="1"/>
  <c r="L175" i="20"/>
  <c r="T175" i="20" s="1"/>
  <c r="L176" i="20"/>
  <c r="T176" i="20" s="1"/>
  <c r="L177" i="20"/>
  <c r="T177" i="20" s="1"/>
  <c r="L178" i="20"/>
  <c r="T178" i="20" s="1"/>
  <c r="L179" i="20"/>
  <c r="T179" i="20" s="1"/>
  <c r="L180" i="20"/>
  <c r="T180" i="20" s="1"/>
  <c r="L181" i="20"/>
  <c r="T181" i="20" s="1"/>
  <c r="L182" i="20"/>
  <c r="T182" i="20" s="1"/>
  <c r="L183" i="20"/>
  <c r="T183" i="20" s="1"/>
  <c r="L184" i="20"/>
  <c r="T184" i="20" s="1"/>
  <c r="L185" i="20"/>
  <c r="T185" i="20" s="1"/>
  <c r="L186" i="20"/>
  <c r="T186" i="20" s="1"/>
  <c r="L187" i="20"/>
  <c r="T187" i="20" s="1"/>
  <c r="L188" i="20"/>
  <c r="T188" i="20" s="1"/>
  <c r="L189" i="20"/>
  <c r="T189" i="20" s="1"/>
  <c r="L190" i="20"/>
  <c r="T190" i="20" s="1"/>
  <c r="L191" i="20"/>
  <c r="T191" i="20" s="1"/>
  <c r="L192" i="20"/>
  <c r="T192" i="20" s="1"/>
  <c r="L193" i="20"/>
  <c r="T193" i="20" s="1"/>
  <c r="L194" i="20"/>
  <c r="T194" i="20" s="1"/>
  <c r="L195" i="20"/>
  <c r="T195" i="20" s="1"/>
  <c r="L196" i="20"/>
  <c r="T196" i="20" s="1"/>
  <c r="L197" i="20"/>
  <c r="T197" i="20" s="1"/>
  <c r="L198" i="20"/>
  <c r="T198" i="20" s="1"/>
  <c r="L199" i="20"/>
  <c r="T199" i="20" s="1"/>
  <c r="L200" i="20"/>
  <c r="T200" i="20" s="1"/>
  <c r="L201" i="20"/>
  <c r="T201" i="20" s="1"/>
  <c r="L202" i="20"/>
  <c r="T202" i="20" s="1"/>
  <c r="L203" i="20"/>
  <c r="T203" i="20" s="1"/>
  <c r="L204" i="20"/>
  <c r="T204" i="20" s="1"/>
  <c r="L205" i="20"/>
  <c r="T205" i="20" s="1"/>
  <c r="L206" i="20"/>
  <c r="T206" i="20" s="1"/>
  <c r="L207" i="20"/>
  <c r="T207" i="20" s="1"/>
  <c r="L208" i="20"/>
  <c r="T208" i="20" s="1"/>
  <c r="L209" i="20"/>
  <c r="T209" i="20" s="1"/>
  <c r="L210" i="20"/>
  <c r="T210" i="20" s="1"/>
  <c r="L211" i="20"/>
  <c r="T211" i="20" s="1"/>
  <c r="L212" i="20"/>
  <c r="T212" i="20" s="1"/>
  <c r="L213" i="20"/>
  <c r="T213" i="20" s="1"/>
  <c r="L214" i="20"/>
  <c r="T214" i="20" s="1"/>
  <c r="L215" i="20"/>
  <c r="T215" i="20" s="1"/>
  <c r="L216" i="20"/>
  <c r="T216" i="20" s="1"/>
  <c r="L217" i="20"/>
  <c r="T217" i="20" s="1"/>
  <c r="L218" i="20"/>
  <c r="T218" i="20" s="1"/>
  <c r="L219" i="20"/>
  <c r="T219" i="20" s="1"/>
  <c r="L220" i="20"/>
  <c r="T220" i="20" s="1"/>
  <c r="L221" i="20"/>
  <c r="T221" i="20" s="1"/>
  <c r="L222" i="20"/>
  <c r="T222" i="20" s="1"/>
  <c r="L223" i="20"/>
  <c r="T223" i="20" s="1"/>
  <c r="L224" i="20"/>
  <c r="T224" i="20" s="1"/>
  <c r="L225" i="20"/>
  <c r="T225" i="20" s="1"/>
  <c r="L226" i="20"/>
  <c r="T226" i="20" s="1"/>
  <c r="L227" i="20"/>
  <c r="T227" i="20" s="1"/>
  <c r="L228" i="20"/>
  <c r="T228" i="20" s="1"/>
  <c r="L229" i="20"/>
  <c r="T229" i="20" s="1"/>
  <c r="L230" i="20"/>
  <c r="T230" i="20" s="1"/>
  <c r="L231" i="20"/>
  <c r="T231" i="20" s="1"/>
  <c r="L232" i="20"/>
  <c r="T232" i="20" s="1"/>
  <c r="L233" i="20"/>
  <c r="T233" i="20" s="1"/>
  <c r="L234" i="20"/>
  <c r="T234" i="20" s="1"/>
  <c r="L235" i="20"/>
  <c r="T235" i="20" s="1"/>
  <c r="L236" i="20"/>
  <c r="T236" i="20" s="1"/>
  <c r="L237" i="20"/>
  <c r="T237" i="20" s="1"/>
  <c r="L238" i="20"/>
  <c r="T238" i="20" s="1"/>
  <c r="L239" i="20"/>
  <c r="T239" i="20" s="1"/>
  <c r="L240" i="20"/>
  <c r="T240" i="20" s="1"/>
  <c r="L241" i="20"/>
  <c r="T241" i="20" s="1"/>
  <c r="L242" i="20"/>
  <c r="T242" i="20" s="1"/>
  <c r="L243" i="20"/>
  <c r="T243" i="20" s="1"/>
  <c r="L244" i="20"/>
  <c r="T244" i="20" s="1"/>
  <c r="L245" i="20"/>
  <c r="T245" i="20" s="1"/>
  <c r="L246" i="20"/>
  <c r="T246" i="20" s="1"/>
  <c r="L247" i="20"/>
  <c r="T247" i="20" s="1"/>
  <c r="L248" i="20"/>
  <c r="T248" i="20" s="1"/>
  <c r="L249" i="20"/>
  <c r="T249" i="20" s="1"/>
  <c r="L250" i="20"/>
  <c r="T250" i="20" s="1"/>
  <c r="L251" i="20"/>
  <c r="T251" i="20" s="1"/>
  <c r="L252" i="20"/>
  <c r="T252" i="20" s="1"/>
  <c r="L253" i="20"/>
  <c r="T253" i="20" s="1"/>
  <c r="L254" i="20"/>
  <c r="T254" i="20" s="1"/>
  <c r="L255" i="20"/>
  <c r="T255" i="20" s="1"/>
  <c r="L256" i="20"/>
  <c r="T256" i="20" s="1"/>
  <c r="L257" i="20"/>
  <c r="T257" i="20" s="1"/>
  <c r="L258" i="20"/>
  <c r="T258" i="20" s="1"/>
  <c r="L259" i="20"/>
  <c r="T259" i="20" s="1"/>
  <c r="L260" i="20"/>
  <c r="T260" i="20" s="1"/>
  <c r="L261" i="20"/>
  <c r="T261" i="20" s="1"/>
  <c r="L262" i="20"/>
  <c r="T262" i="20" s="1"/>
  <c r="L263" i="20"/>
  <c r="T263" i="20" s="1"/>
  <c r="L264" i="20"/>
  <c r="T264" i="20" s="1"/>
  <c r="L265" i="20"/>
  <c r="T265" i="20" s="1"/>
  <c r="L266" i="20"/>
  <c r="T266" i="20" s="1"/>
  <c r="L267" i="20"/>
  <c r="T267" i="20" s="1"/>
  <c r="L268" i="20"/>
  <c r="T268" i="20" s="1"/>
  <c r="L269" i="20"/>
  <c r="T269" i="20" s="1"/>
  <c r="L270" i="20"/>
  <c r="T270" i="20" s="1"/>
  <c r="L271" i="20"/>
  <c r="T271" i="20" s="1"/>
  <c r="L272" i="20"/>
  <c r="T272" i="20" s="1"/>
  <c r="L273" i="20"/>
  <c r="T273" i="20" s="1"/>
  <c r="L274" i="20"/>
  <c r="T274" i="20" s="1"/>
  <c r="L275" i="20"/>
  <c r="T275" i="20" s="1"/>
  <c r="L276" i="20"/>
  <c r="T276" i="20" s="1"/>
  <c r="L277" i="20"/>
  <c r="T277" i="20" s="1"/>
  <c r="L278" i="20"/>
  <c r="T278" i="20" s="1"/>
  <c r="L279" i="20"/>
  <c r="T279" i="20" s="1"/>
  <c r="L280" i="20"/>
  <c r="T280" i="20" s="1"/>
  <c r="L281" i="20"/>
  <c r="T281" i="20" s="1"/>
  <c r="L282" i="20"/>
  <c r="T282" i="20" s="1"/>
  <c r="L283" i="20"/>
  <c r="T283" i="20" s="1"/>
  <c r="L284" i="20"/>
  <c r="T284" i="20" s="1"/>
  <c r="L285" i="20"/>
  <c r="T285" i="20" s="1"/>
  <c r="L286" i="20"/>
  <c r="T286" i="20" s="1"/>
  <c r="L287" i="20"/>
  <c r="T287" i="20" s="1"/>
  <c r="L288" i="20"/>
  <c r="T288" i="20" s="1"/>
  <c r="L289" i="20"/>
  <c r="T289" i="20" s="1"/>
  <c r="L290" i="20"/>
  <c r="T290" i="20" s="1"/>
  <c r="L291" i="20"/>
  <c r="T291" i="20" s="1"/>
  <c r="L292" i="20"/>
  <c r="T292" i="20" s="1"/>
  <c r="L293" i="20"/>
  <c r="T293" i="20" s="1"/>
  <c r="L294" i="20"/>
  <c r="T294" i="20" s="1"/>
  <c r="L295" i="20"/>
  <c r="T295" i="20" s="1"/>
  <c r="L296" i="20"/>
  <c r="T296" i="20" s="1"/>
  <c r="L297" i="20"/>
  <c r="T297" i="20" s="1"/>
  <c r="L298" i="20"/>
  <c r="T298" i="20" s="1"/>
  <c r="L299" i="20"/>
  <c r="T299" i="20" s="1"/>
  <c r="L300" i="20"/>
  <c r="T300" i="20" s="1"/>
  <c r="L301" i="20"/>
  <c r="T301" i="20" s="1"/>
  <c r="L302" i="20"/>
  <c r="T302" i="20" s="1"/>
  <c r="L303" i="20"/>
  <c r="T303" i="20" s="1"/>
  <c r="L304" i="20"/>
  <c r="T304" i="20" s="1"/>
  <c r="L305" i="20"/>
  <c r="T305" i="20" s="1"/>
  <c r="L306" i="20"/>
  <c r="T306" i="20" s="1"/>
  <c r="L307" i="20"/>
  <c r="T307" i="20" s="1"/>
  <c r="L308" i="20"/>
  <c r="T308" i="20" s="1"/>
  <c r="L309" i="20"/>
  <c r="T309" i="20" s="1"/>
  <c r="L310" i="20"/>
  <c r="T310" i="20" s="1"/>
  <c r="L311" i="20"/>
  <c r="T311" i="20" s="1"/>
  <c r="L312" i="20"/>
  <c r="T312" i="20" s="1"/>
  <c r="L313" i="20"/>
  <c r="T313" i="20" s="1"/>
  <c r="L314" i="20"/>
  <c r="T314" i="20" s="1"/>
  <c r="L315" i="20"/>
  <c r="T315" i="20" s="1"/>
  <c r="L316" i="20"/>
  <c r="T316" i="20" s="1"/>
  <c r="L317" i="20"/>
  <c r="T317" i="20" s="1"/>
  <c r="L318" i="20"/>
  <c r="T318" i="20" s="1"/>
  <c r="L319" i="20"/>
  <c r="T319" i="20" s="1"/>
  <c r="L320" i="20"/>
  <c r="T320" i="20" s="1"/>
  <c r="L321" i="20"/>
  <c r="T321" i="20" s="1"/>
  <c r="L322" i="20"/>
  <c r="T322" i="20" s="1"/>
  <c r="L323" i="20"/>
  <c r="T323" i="20" s="1"/>
  <c r="L324" i="20"/>
  <c r="T324" i="20" s="1"/>
  <c r="L325" i="20"/>
  <c r="T325" i="20" s="1"/>
  <c r="L326" i="20"/>
  <c r="T326" i="20" s="1"/>
  <c r="L327" i="20"/>
  <c r="T327" i="20" s="1"/>
  <c r="L328" i="20"/>
  <c r="T328" i="20" s="1"/>
  <c r="L329" i="20"/>
  <c r="T329" i="20" s="1"/>
  <c r="L330" i="20"/>
  <c r="T330" i="20" s="1"/>
  <c r="L331" i="20"/>
  <c r="T331" i="20" s="1"/>
  <c r="L332" i="20"/>
  <c r="T332" i="20" s="1"/>
  <c r="L333" i="20"/>
  <c r="T333" i="20" s="1"/>
  <c r="L334" i="20"/>
  <c r="T334" i="20" s="1"/>
  <c r="L335" i="20"/>
  <c r="T335" i="20" s="1"/>
  <c r="L336" i="20"/>
  <c r="T336" i="20" s="1"/>
  <c r="L337" i="20"/>
  <c r="T337" i="20" s="1"/>
  <c r="L338" i="20"/>
  <c r="T338" i="20" s="1"/>
  <c r="L339" i="20"/>
  <c r="T339" i="20" s="1"/>
  <c r="L340" i="20"/>
  <c r="T340" i="20" s="1"/>
  <c r="L341" i="20"/>
  <c r="T341" i="20" s="1"/>
  <c r="L342" i="20"/>
  <c r="T342" i="20" s="1"/>
  <c r="L343" i="20"/>
  <c r="T343" i="20" s="1"/>
  <c r="L344" i="20"/>
  <c r="T344" i="20" s="1"/>
  <c r="L345" i="20"/>
  <c r="T345" i="20" s="1"/>
  <c r="L346" i="20"/>
  <c r="T346" i="20" s="1"/>
  <c r="L347" i="20"/>
  <c r="T347" i="20" s="1"/>
  <c r="L348" i="20"/>
  <c r="T348" i="20" s="1"/>
  <c r="L349" i="20"/>
  <c r="T349" i="20" s="1"/>
  <c r="L350" i="20"/>
  <c r="T350" i="20" s="1"/>
  <c r="L351" i="20"/>
  <c r="T351" i="20" s="1"/>
  <c r="L352" i="20"/>
  <c r="T352" i="20" s="1"/>
  <c r="L353" i="20"/>
  <c r="T353" i="20" s="1"/>
  <c r="L354" i="20"/>
  <c r="T354" i="20" s="1"/>
  <c r="L355" i="20"/>
  <c r="T355" i="20" s="1"/>
  <c r="L356" i="20"/>
  <c r="T356" i="20" s="1"/>
  <c r="L357" i="20"/>
  <c r="T357" i="20" s="1"/>
  <c r="L358" i="20"/>
  <c r="T358" i="20" s="1"/>
  <c r="L359" i="20"/>
  <c r="T359" i="20" s="1"/>
  <c r="L360" i="20"/>
  <c r="T360" i="20" s="1"/>
  <c r="L361" i="20"/>
  <c r="T361" i="20" s="1"/>
  <c r="L362" i="20"/>
  <c r="T362" i="20" s="1"/>
  <c r="L363" i="20"/>
  <c r="T363" i="20" s="1"/>
  <c r="L364" i="20"/>
  <c r="T364" i="20" s="1"/>
  <c r="L365" i="20"/>
  <c r="T365" i="20" s="1"/>
  <c r="L366" i="20"/>
  <c r="T366" i="20" s="1"/>
  <c r="L367" i="20"/>
  <c r="T367" i="20" s="1"/>
  <c r="L368" i="20"/>
  <c r="T368" i="20" s="1"/>
  <c r="L369" i="20"/>
  <c r="T369" i="20" s="1"/>
  <c r="L370" i="20"/>
  <c r="T370" i="20" s="1"/>
  <c r="L371" i="20"/>
  <c r="T371" i="20" s="1"/>
  <c r="L372" i="20"/>
  <c r="T372" i="20" s="1"/>
  <c r="L373" i="20"/>
  <c r="T373" i="20" s="1"/>
  <c r="L374" i="20"/>
  <c r="T374" i="20" s="1"/>
  <c r="L375" i="20"/>
  <c r="T375" i="20" s="1"/>
  <c r="L376" i="20"/>
  <c r="T376" i="20" s="1"/>
  <c r="L377" i="20"/>
  <c r="T377" i="20" s="1"/>
  <c r="L378" i="20"/>
  <c r="T378" i="20" s="1"/>
  <c r="L379" i="20"/>
  <c r="T379" i="20" s="1"/>
  <c r="L380" i="20"/>
  <c r="T380" i="20" s="1"/>
  <c r="L381" i="20"/>
  <c r="T381" i="20" s="1"/>
  <c r="L382" i="20"/>
  <c r="T382" i="20" s="1"/>
  <c r="L383" i="20"/>
  <c r="T383" i="20" s="1"/>
  <c r="L384" i="20"/>
  <c r="T384" i="20" s="1"/>
  <c r="L385" i="20"/>
  <c r="T385" i="20" s="1"/>
  <c r="L386" i="20"/>
  <c r="T386" i="20" s="1"/>
  <c r="L387" i="20"/>
  <c r="T387" i="20" s="1"/>
  <c r="L388" i="20"/>
  <c r="T388" i="20" s="1"/>
  <c r="L389" i="20"/>
  <c r="T389" i="20" s="1"/>
  <c r="L390" i="20"/>
  <c r="T390" i="20" s="1"/>
  <c r="L391" i="20"/>
  <c r="T391" i="20" s="1"/>
  <c r="L392" i="20"/>
  <c r="T392" i="20" s="1"/>
  <c r="L393" i="20"/>
  <c r="T393" i="20" s="1"/>
  <c r="L394" i="20"/>
  <c r="T394" i="20" s="1"/>
  <c r="L395" i="20"/>
  <c r="T395" i="20" s="1"/>
  <c r="L396" i="20"/>
  <c r="T396" i="20" s="1"/>
  <c r="L397" i="20"/>
  <c r="T397" i="20" s="1"/>
  <c r="L398" i="20"/>
  <c r="T398" i="20" s="1"/>
  <c r="L399" i="20"/>
  <c r="T399" i="20" s="1"/>
  <c r="L400" i="20"/>
  <c r="T400" i="20" s="1"/>
  <c r="L401" i="20"/>
  <c r="T401" i="20" s="1"/>
  <c r="L402" i="20"/>
  <c r="T402" i="20" s="1"/>
  <c r="L403" i="20"/>
  <c r="T403" i="20" s="1"/>
  <c r="L404" i="20"/>
  <c r="T404" i="20" s="1"/>
  <c r="L405" i="20"/>
  <c r="T405" i="20" s="1"/>
  <c r="L406" i="20"/>
  <c r="T406" i="20" s="1"/>
  <c r="L407" i="20"/>
  <c r="T407" i="20" s="1"/>
  <c r="L408" i="20"/>
  <c r="T408" i="20" s="1"/>
  <c r="L409" i="20"/>
  <c r="T409" i="20" s="1"/>
  <c r="L410" i="20"/>
  <c r="T410" i="20" s="1"/>
  <c r="L411" i="20"/>
  <c r="T411" i="20" s="1"/>
  <c r="L412" i="20"/>
  <c r="T412" i="20" s="1"/>
  <c r="L413" i="20"/>
  <c r="T413" i="20" s="1"/>
  <c r="L414" i="20"/>
  <c r="T414" i="20" s="1"/>
  <c r="L415" i="20"/>
  <c r="T415" i="20" s="1"/>
  <c r="L416" i="20"/>
  <c r="T416" i="20" s="1"/>
  <c r="L417" i="20"/>
  <c r="T417" i="20" s="1"/>
  <c r="L418" i="20"/>
  <c r="T418" i="20" s="1"/>
  <c r="L419" i="20"/>
  <c r="T419" i="20" s="1"/>
  <c r="L420" i="20"/>
  <c r="T420" i="20" s="1"/>
  <c r="L421" i="20"/>
  <c r="T421" i="20" s="1"/>
  <c r="L422" i="20"/>
  <c r="T422" i="20" s="1"/>
  <c r="L423" i="20"/>
  <c r="T423" i="20" s="1"/>
  <c r="L424" i="20"/>
  <c r="T424" i="20" s="1"/>
  <c r="L425" i="20"/>
  <c r="T425" i="20" s="1"/>
  <c r="L426" i="20"/>
  <c r="T426" i="20" s="1"/>
  <c r="L427" i="20"/>
  <c r="T427" i="20" s="1"/>
  <c r="L428" i="20"/>
  <c r="T428" i="20" s="1"/>
  <c r="L429" i="20"/>
  <c r="T429" i="20" s="1"/>
  <c r="L430" i="20"/>
  <c r="T430" i="20" s="1"/>
  <c r="L431" i="20"/>
  <c r="T431" i="20" s="1"/>
  <c r="L432" i="20"/>
  <c r="T432" i="20" s="1"/>
  <c r="L433" i="20"/>
  <c r="T433" i="20" s="1"/>
  <c r="L434" i="20"/>
  <c r="T434" i="20" s="1"/>
  <c r="L435" i="20"/>
  <c r="T435" i="20" s="1"/>
  <c r="L436" i="20"/>
  <c r="T436" i="20" s="1"/>
  <c r="L437" i="20"/>
  <c r="T437" i="20" s="1"/>
  <c r="L438" i="20"/>
  <c r="T438" i="20" s="1"/>
  <c r="L439" i="20"/>
  <c r="T439" i="20" s="1"/>
  <c r="L440" i="20"/>
  <c r="T440" i="20" s="1"/>
  <c r="L441" i="20"/>
  <c r="T441" i="20" s="1"/>
  <c r="L442" i="20"/>
  <c r="T442" i="20" s="1"/>
  <c r="L443" i="20"/>
  <c r="T443" i="20" s="1"/>
  <c r="L444" i="20"/>
  <c r="T444" i="20" s="1"/>
  <c r="L445" i="20"/>
  <c r="T445" i="20" s="1"/>
  <c r="L446" i="20"/>
  <c r="T446" i="20" s="1"/>
  <c r="L447" i="20"/>
  <c r="T447" i="20" s="1"/>
  <c r="L448" i="20"/>
  <c r="T448" i="20" s="1"/>
  <c r="L449" i="20"/>
  <c r="T449" i="20" s="1"/>
  <c r="L450" i="20"/>
  <c r="T450" i="20" s="1"/>
  <c r="L451" i="20"/>
  <c r="T451" i="20" s="1"/>
  <c r="L452" i="20"/>
  <c r="T452" i="20" s="1"/>
  <c r="L453" i="20"/>
  <c r="T453" i="20" s="1"/>
  <c r="L454" i="20"/>
  <c r="T454" i="20" s="1"/>
  <c r="L455" i="20"/>
  <c r="T455" i="20" s="1"/>
  <c r="L456" i="20"/>
  <c r="T456" i="20" s="1"/>
  <c r="L457" i="20"/>
  <c r="T457" i="20" s="1"/>
  <c r="L458" i="20"/>
  <c r="T458" i="20" s="1"/>
  <c r="L459" i="20"/>
  <c r="T459" i="20" s="1"/>
  <c r="L460" i="20"/>
  <c r="T460" i="20" s="1"/>
  <c r="L461" i="20"/>
  <c r="T461" i="20" s="1"/>
  <c r="L462" i="20"/>
  <c r="T462" i="20" s="1"/>
  <c r="L463" i="20"/>
  <c r="T463" i="20" s="1"/>
  <c r="L464" i="20"/>
  <c r="T464" i="20" s="1"/>
  <c r="L465" i="20"/>
  <c r="T465" i="20" s="1"/>
  <c r="L466" i="20"/>
  <c r="T466" i="20" s="1"/>
  <c r="L467" i="20"/>
  <c r="T467" i="20" s="1"/>
  <c r="L468" i="20"/>
  <c r="T468" i="20" s="1"/>
  <c r="L469" i="20"/>
  <c r="T469" i="20" s="1"/>
  <c r="L470" i="20"/>
  <c r="T470" i="20" s="1"/>
  <c r="L471" i="20"/>
  <c r="T471" i="20" s="1"/>
  <c r="L472" i="20"/>
  <c r="T472" i="20" s="1"/>
  <c r="L473" i="20"/>
  <c r="T473" i="20" s="1"/>
  <c r="L474" i="20"/>
  <c r="T474" i="20" s="1"/>
  <c r="L475" i="20"/>
  <c r="T475" i="20" s="1"/>
  <c r="L476" i="20"/>
  <c r="T476" i="20" s="1"/>
  <c r="L477" i="20"/>
  <c r="T477" i="20" s="1"/>
  <c r="L478" i="20"/>
  <c r="T478" i="20" s="1"/>
  <c r="L479" i="20"/>
  <c r="T479" i="20" s="1"/>
  <c r="L480" i="20"/>
  <c r="T480" i="20" s="1"/>
  <c r="L481" i="20"/>
  <c r="T481" i="20" s="1"/>
  <c r="L482" i="20"/>
  <c r="T482" i="20" s="1"/>
  <c r="L483" i="20"/>
  <c r="T483" i="20" s="1"/>
  <c r="L484" i="20"/>
  <c r="T484" i="20" s="1"/>
  <c r="L485" i="20"/>
  <c r="T485" i="20" s="1"/>
  <c r="L486" i="20"/>
  <c r="T486" i="20" s="1"/>
  <c r="L487" i="20"/>
  <c r="T487" i="20" s="1"/>
  <c r="L488" i="20"/>
  <c r="T488" i="20" s="1"/>
  <c r="L489" i="20"/>
  <c r="T489" i="20" s="1"/>
  <c r="L490" i="20"/>
  <c r="T490" i="20" s="1"/>
  <c r="L491" i="20"/>
  <c r="T491" i="20" s="1"/>
  <c r="L492" i="20"/>
  <c r="T492" i="20" s="1"/>
  <c r="L493" i="20"/>
  <c r="T493" i="20" s="1"/>
  <c r="L494" i="20"/>
  <c r="T494" i="20" s="1"/>
  <c r="L495" i="20"/>
  <c r="T495" i="20" s="1"/>
  <c r="L496" i="20"/>
  <c r="T496" i="20" s="1"/>
  <c r="L497" i="20"/>
  <c r="T497" i="20" s="1"/>
  <c r="L498" i="20"/>
  <c r="T498" i="20" s="1"/>
  <c r="L499" i="20"/>
  <c r="T499" i="20" s="1"/>
  <c r="L500" i="20"/>
  <c r="T500" i="20" s="1"/>
  <c r="L501" i="20"/>
  <c r="T501" i="20" s="1"/>
  <c r="L502" i="20"/>
  <c r="T502" i="20" s="1"/>
  <c r="L503" i="20"/>
  <c r="T503" i="20" s="1"/>
  <c r="L504" i="20"/>
  <c r="T504" i="20" s="1"/>
  <c r="L505" i="20"/>
  <c r="T505" i="20" s="1"/>
  <c r="L506" i="20"/>
  <c r="T506" i="20" s="1"/>
  <c r="L507" i="20"/>
  <c r="T507" i="20" s="1"/>
  <c r="L508" i="20"/>
  <c r="T508" i="20" s="1"/>
  <c r="L509" i="20"/>
  <c r="T509" i="20" s="1"/>
  <c r="L510" i="20"/>
  <c r="T510" i="20" s="1"/>
  <c r="L511" i="20"/>
  <c r="T511" i="20" s="1"/>
  <c r="L512" i="20"/>
  <c r="T512" i="20" s="1"/>
  <c r="L513" i="20"/>
  <c r="T513" i="20" s="1"/>
  <c r="L514" i="20"/>
  <c r="T514" i="20" s="1"/>
  <c r="L515" i="20"/>
  <c r="T515" i="20" s="1"/>
  <c r="L516" i="20"/>
  <c r="T516" i="20" s="1"/>
  <c r="L517" i="20"/>
  <c r="T517" i="20" s="1"/>
  <c r="L518" i="20"/>
  <c r="T518" i="20" s="1"/>
  <c r="L519" i="20"/>
  <c r="T519" i="20" s="1"/>
  <c r="L520" i="20"/>
  <c r="T520" i="20" s="1"/>
  <c r="L521" i="20"/>
  <c r="T521" i="20" s="1"/>
  <c r="L522" i="20"/>
  <c r="T522" i="20" s="1"/>
  <c r="L523" i="20"/>
  <c r="T523" i="20" s="1"/>
  <c r="L524" i="20"/>
  <c r="T524" i="20" s="1"/>
  <c r="L525" i="20"/>
  <c r="T525" i="20" s="1"/>
  <c r="L526" i="20"/>
  <c r="T526" i="20" s="1"/>
  <c r="L527" i="20"/>
  <c r="T527" i="20" s="1"/>
  <c r="L528" i="20"/>
  <c r="T528" i="20" s="1"/>
  <c r="L529" i="20"/>
  <c r="T529" i="20" s="1"/>
  <c r="L530" i="20"/>
  <c r="T530" i="20" s="1"/>
  <c r="L531" i="20"/>
  <c r="T531" i="20" s="1"/>
  <c r="L532" i="20"/>
  <c r="T532" i="20" s="1"/>
  <c r="L533" i="20"/>
  <c r="T533" i="20" s="1"/>
  <c r="L534" i="20"/>
  <c r="T534" i="20" s="1"/>
  <c r="L535" i="20"/>
  <c r="T535" i="20" s="1"/>
  <c r="L536" i="20"/>
  <c r="T536" i="20" s="1"/>
  <c r="L537" i="20"/>
  <c r="T537" i="20" s="1"/>
  <c r="L538" i="20"/>
  <c r="T538" i="20" s="1"/>
  <c r="L539" i="20"/>
  <c r="T539" i="20" s="1"/>
  <c r="L540" i="20"/>
  <c r="T540" i="20" s="1"/>
  <c r="L541" i="20"/>
  <c r="T541" i="20" s="1"/>
  <c r="L542" i="20"/>
  <c r="T542" i="20" s="1"/>
  <c r="L543" i="20"/>
  <c r="T543" i="20" s="1"/>
  <c r="L544" i="20"/>
  <c r="T544" i="20" s="1"/>
  <c r="L545" i="20"/>
  <c r="T545" i="20" s="1"/>
  <c r="L546" i="20"/>
  <c r="T546" i="20" s="1"/>
  <c r="L547" i="20"/>
  <c r="T547" i="20" s="1"/>
  <c r="L548" i="20"/>
  <c r="T548" i="20" s="1"/>
  <c r="L549" i="20"/>
  <c r="T549" i="20" s="1"/>
  <c r="L550" i="20"/>
  <c r="T550" i="20" s="1"/>
  <c r="L551" i="20"/>
  <c r="T551" i="20" s="1"/>
  <c r="L552" i="20"/>
  <c r="T552" i="20" s="1"/>
  <c r="L553" i="20"/>
  <c r="T553" i="20" s="1"/>
  <c r="L554" i="20"/>
  <c r="T554" i="20" s="1"/>
  <c r="L555" i="20"/>
  <c r="T555" i="20" s="1"/>
  <c r="L556" i="20"/>
  <c r="T556" i="20" s="1"/>
  <c r="L557" i="20"/>
  <c r="T557" i="20" s="1"/>
  <c r="L558" i="20"/>
  <c r="T558" i="20" s="1"/>
  <c r="L559" i="20"/>
  <c r="T559" i="20" s="1"/>
  <c r="L560" i="20"/>
  <c r="T560" i="20" s="1"/>
  <c r="L561" i="20"/>
  <c r="T561" i="20" s="1"/>
  <c r="L562" i="20"/>
  <c r="T562" i="20" s="1"/>
  <c r="L563" i="20"/>
  <c r="T563" i="20" s="1"/>
  <c r="L564" i="20"/>
  <c r="T564" i="20" s="1"/>
  <c r="L565" i="20"/>
  <c r="T565" i="20" s="1"/>
  <c r="L566" i="20"/>
  <c r="T566" i="20" s="1"/>
  <c r="L567" i="20"/>
  <c r="T567" i="20" s="1"/>
  <c r="L568" i="20"/>
  <c r="T568" i="20" s="1"/>
  <c r="L569" i="20"/>
  <c r="T569" i="20" s="1"/>
  <c r="L570" i="20"/>
  <c r="T570" i="20" s="1"/>
  <c r="L571" i="20"/>
  <c r="T571" i="20" s="1"/>
  <c r="L572" i="20"/>
  <c r="T572" i="20" s="1"/>
  <c r="L573" i="20"/>
  <c r="T573" i="20" s="1"/>
  <c r="L574" i="20"/>
  <c r="T574" i="20" s="1"/>
  <c r="L575" i="20"/>
  <c r="T575" i="20" s="1"/>
  <c r="L576" i="20"/>
  <c r="T576" i="20" s="1"/>
  <c r="L577" i="20"/>
  <c r="T577" i="20" s="1"/>
  <c r="L578" i="20"/>
  <c r="T578" i="20" s="1"/>
  <c r="L579" i="20"/>
  <c r="T579" i="20" s="1"/>
  <c r="L580" i="20"/>
  <c r="T580" i="20" s="1"/>
  <c r="L581" i="20"/>
  <c r="T581" i="20" s="1"/>
  <c r="L582" i="20"/>
  <c r="T582" i="20" s="1"/>
  <c r="L583" i="20"/>
  <c r="T583" i="20" s="1"/>
  <c r="L584" i="20"/>
  <c r="T584" i="20" s="1"/>
  <c r="L585" i="20"/>
  <c r="T585" i="20" s="1"/>
  <c r="L586" i="20"/>
  <c r="T586" i="20" s="1"/>
  <c r="L587" i="20"/>
  <c r="T587" i="20" s="1"/>
  <c r="L588" i="20"/>
  <c r="T588" i="20" s="1"/>
  <c r="L589" i="20"/>
  <c r="T589" i="20" s="1"/>
  <c r="L590" i="20"/>
  <c r="T590" i="20" s="1"/>
  <c r="L591" i="20"/>
  <c r="T591" i="20" s="1"/>
  <c r="L592" i="20"/>
  <c r="T592" i="20" s="1"/>
  <c r="L593" i="20"/>
  <c r="T593" i="20" s="1"/>
  <c r="L594" i="20"/>
  <c r="T594" i="20" s="1"/>
  <c r="L595" i="20"/>
  <c r="T595" i="20" s="1"/>
  <c r="L596" i="20"/>
  <c r="T596" i="20" s="1"/>
  <c r="L597" i="20"/>
  <c r="T597" i="20" s="1"/>
  <c r="L598" i="20"/>
  <c r="T598" i="20" s="1"/>
  <c r="L599" i="20"/>
  <c r="T599" i="20" s="1"/>
  <c r="L600" i="20"/>
  <c r="T600" i="20" s="1"/>
  <c r="L601" i="20"/>
  <c r="T601" i="20" s="1"/>
  <c r="L602" i="20"/>
  <c r="T602" i="20" s="1"/>
  <c r="L603" i="20"/>
  <c r="T603" i="20" s="1"/>
  <c r="L604" i="20"/>
  <c r="T604" i="20" s="1"/>
  <c r="L605" i="20"/>
  <c r="T605" i="20" s="1"/>
  <c r="L606" i="20"/>
  <c r="T606" i="20" s="1"/>
  <c r="L607" i="20"/>
  <c r="T607" i="20" s="1"/>
  <c r="L608" i="20"/>
  <c r="T608" i="20" s="1"/>
  <c r="L609" i="20"/>
  <c r="T609" i="20" s="1"/>
  <c r="L610" i="20"/>
  <c r="T610" i="20" s="1"/>
  <c r="L611" i="20"/>
  <c r="T611" i="20" s="1"/>
  <c r="L612" i="20"/>
  <c r="T612" i="20" s="1"/>
  <c r="L613" i="20"/>
  <c r="T613" i="20" s="1"/>
  <c r="L614" i="20"/>
  <c r="T614" i="20" s="1"/>
  <c r="L615" i="20"/>
  <c r="T615" i="20" s="1"/>
  <c r="L616" i="20"/>
  <c r="T616" i="20" s="1"/>
  <c r="L617" i="20"/>
  <c r="T617" i="20" s="1"/>
  <c r="L618" i="20"/>
  <c r="T618" i="20" s="1"/>
  <c r="L619" i="20"/>
  <c r="T619" i="20" s="1"/>
  <c r="L620" i="20"/>
  <c r="T620" i="20" s="1"/>
  <c r="L621" i="20"/>
  <c r="T621" i="20" s="1"/>
  <c r="L622" i="20"/>
  <c r="T622" i="20" s="1"/>
  <c r="L623" i="20"/>
  <c r="T623" i="20" s="1"/>
  <c r="L624" i="20"/>
  <c r="T624" i="20" s="1"/>
  <c r="L625" i="20"/>
  <c r="T625" i="20" s="1"/>
  <c r="L626" i="20"/>
  <c r="T626" i="20" s="1"/>
  <c r="L627" i="20"/>
  <c r="T627" i="20" s="1"/>
  <c r="L628" i="20"/>
  <c r="T628" i="20" s="1"/>
  <c r="L629" i="20"/>
  <c r="T629" i="20" s="1"/>
  <c r="L630" i="20"/>
  <c r="T630" i="20" s="1"/>
  <c r="L631" i="20"/>
  <c r="T631" i="20" s="1"/>
  <c r="L632" i="20"/>
  <c r="T632" i="20" s="1"/>
  <c r="L633" i="20"/>
  <c r="T633" i="20" s="1"/>
  <c r="L634" i="20"/>
  <c r="T634" i="20" s="1"/>
  <c r="L635" i="20"/>
  <c r="T635" i="20" s="1"/>
  <c r="L636" i="20"/>
  <c r="T636" i="20" s="1"/>
  <c r="L637" i="20"/>
  <c r="T637" i="20" s="1"/>
  <c r="L638" i="20"/>
  <c r="T638" i="20" s="1"/>
  <c r="L639" i="20"/>
  <c r="T639" i="20" s="1"/>
  <c r="L640" i="20"/>
  <c r="T640" i="20" s="1"/>
  <c r="L641" i="20"/>
  <c r="T641" i="20" s="1"/>
  <c r="L642" i="20"/>
  <c r="T642" i="20" s="1"/>
  <c r="L643" i="20"/>
  <c r="T643" i="20" s="1"/>
  <c r="L644" i="20"/>
  <c r="T644" i="20" s="1"/>
  <c r="L645" i="20"/>
  <c r="T645" i="20" s="1"/>
  <c r="L646" i="20"/>
  <c r="T646" i="20" s="1"/>
  <c r="L647" i="20"/>
  <c r="T647" i="20" s="1"/>
  <c r="L648" i="20"/>
  <c r="T648" i="20" s="1"/>
  <c r="L649" i="20"/>
  <c r="T649" i="20" s="1"/>
  <c r="L650" i="20"/>
  <c r="T650" i="20" s="1"/>
  <c r="L651" i="20"/>
  <c r="T651" i="20" s="1"/>
  <c r="L652" i="20"/>
  <c r="T652" i="20" s="1"/>
  <c r="L653" i="20"/>
  <c r="T653" i="20" s="1"/>
  <c r="L654" i="20"/>
  <c r="T654" i="20" s="1"/>
  <c r="L655" i="20"/>
  <c r="T655" i="20" s="1"/>
  <c r="L656" i="20"/>
  <c r="T656" i="20" s="1"/>
  <c r="L657" i="20"/>
  <c r="T657" i="20" s="1"/>
  <c r="L658" i="20"/>
  <c r="T658" i="20" s="1"/>
  <c r="L659" i="20"/>
  <c r="T659" i="20" s="1"/>
  <c r="L660" i="20"/>
  <c r="T660" i="20" s="1"/>
  <c r="L661" i="20"/>
  <c r="T661" i="20" s="1"/>
  <c r="L662" i="20"/>
  <c r="T662" i="20" s="1"/>
  <c r="L663" i="20"/>
  <c r="T663" i="20" s="1"/>
  <c r="L664" i="20"/>
  <c r="T664" i="20" s="1"/>
  <c r="L665" i="20"/>
  <c r="T665" i="20" s="1"/>
  <c r="L666" i="20"/>
  <c r="T666" i="20" s="1"/>
  <c r="L667" i="20"/>
  <c r="T667" i="20" s="1"/>
  <c r="L668" i="20"/>
  <c r="T668" i="20" s="1"/>
  <c r="L669" i="20"/>
  <c r="T669" i="20" s="1"/>
  <c r="L670" i="20"/>
  <c r="T670" i="20" s="1"/>
  <c r="L671" i="20"/>
  <c r="T671" i="20" s="1"/>
  <c r="L672" i="20"/>
  <c r="T672" i="20" s="1"/>
  <c r="L673" i="20"/>
  <c r="T673" i="20" s="1"/>
  <c r="L674" i="20"/>
  <c r="T674" i="20" s="1"/>
  <c r="L675" i="20"/>
  <c r="T675" i="20" s="1"/>
  <c r="L676" i="20"/>
  <c r="T676" i="20" s="1"/>
  <c r="L677" i="20"/>
  <c r="T677" i="20" s="1"/>
  <c r="L678" i="20"/>
  <c r="T678" i="20" s="1"/>
  <c r="L679" i="20"/>
  <c r="T679" i="20" s="1"/>
  <c r="L680" i="20"/>
  <c r="T680" i="20" s="1"/>
  <c r="L681" i="20"/>
  <c r="T681" i="20" s="1"/>
  <c r="L682" i="20"/>
  <c r="T682" i="20" s="1"/>
  <c r="L683" i="20"/>
  <c r="T683" i="20" s="1"/>
  <c r="L684" i="20"/>
  <c r="T684" i="20" s="1"/>
  <c r="L685" i="20"/>
  <c r="T685" i="20" s="1"/>
  <c r="L686" i="20"/>
  <c r="T686" i="20" s="1"/>
  <c r="L687" i="20"/>
  <c r="T687" i="20" s="1"/>
  <c r="L688" i="20"/>
  <c r="T688" i="20" s="1"/>
  <c r="L689" i="20"/>
  <c r="T689" i="20" s="1"/>
  <c r="L690" i="20"/>
  <c r="T690" i="20" s="1"/>
  <c r="L691" i="20"/>
  <c r="T691" i="20" s="1"/>
  <c r="L692" i="20"/>
  <c r="T692" i="20" s="1"/>
  <c r="L693" i="20"/>
  <c r="T693" i="20" s="1"/>
  <c r="L694" i="20"/>
  <c r="T694" i="20" s="1"/>
  <c r="L695" i="20"/>
  <c r="T695" i="20" s="1"/>
  <c r="L696" i="20"/>
  <c r="T696" i="20" s="1"/>
  <c r="L697" i="20"/>
  <c r="T697" i="20" s="1"/>
  <c r="L698" i="20"/>
  <c r="T698" i="20" s="1"/>
  <c r="L699" i="20"/>
  <c r="T699" i="20" s="1"/>
  <c r="L700" i="20"/>
  <c r="T700" i="20" s="1"/>
  <c r="L701" i="20"/>
  <c r="T701" i="20" s="1"/>
  <c r="L702" i="20"/>
  <c r="T702" i="20" s="1"/>
  <c r="L703" i="20"/>
  <c r="T703" i="20" s="1"/>
  <c r="L704" i="20"/>
  <c r="T704" i="20" s="1"/>
  <c r="L705" i="20"/>
  <c r="T705" i="20" s="1"/>
  <c r="L706" i="20"/>
  <c r="T706" i="20" s="1"/>
  <c r="L707" i="20"/>
  <c r="T707" i="20" s="1"/>
  <c r="L708" i="20"/>
  <c r="T708" i="20" s="1"/>
  <c r="L709" i="20"/>
  <c r="T709" i="20" s="1"/>
  <c r="L710" i="20"/>
  <c r="T710" i="20" s="1"/>
  <c r="L711" i="20"/>
  <c r="T711" i="20" s="1"/>
  <c r="L712" i="20"/>
  <c r="T712" i="20" s="1"/>
  <c r="L713" i="20"/>
  <c r="T713" i="20" s="1"/>
  <c r="L714" i="20"/>
  <c r="T714" i="20" s="1"/>
  <c r="L715" i="20"/>
  <c r="T715" i="20" s="1"/>
  <c r="L716" i="20"/>
  <c r="T716" i="20" s="1"/>
  <c r="L717" i="20"/>
  <c r="T717" i="20" s="1"/>
  <c r="L718" i="20"/>
  <c r="T718" i="20" s="1"/>
  <c r="L719" i="20"/>
  <c r="T719" i="20" s="1"/>
  <c r="L720" i="20"/>
  <c r="T720" i="20" s="1"/>
  <c r="L721" i="20"/>
  <c r="T721" i="20" s="1"/>
  <c r="L722" i="20"/>
  <c r="T722" i="20" s="1"/>
  <c r="L723" i="20"/>
  <c r="T723" i="20" s="1"/>
  <c r="L724" i="20"/>
  <c r="T724" i="20" s="1"/>
  <c r="L725" i="20"/>
  <c r="T725" i="20" s="1"/>
  <c r="L726" i="20"/>
  <c r="T726" i="20" s="1"/>
  <c r="L727" i="20"/>
  <c r="T727" i="20" s="1"/>
  <c r="L728" i="20"/>
  <c r="T728" i="20" s="1"/>
  <c r="L729" i="20"/>
  <c r="T729" i="20" s="1"/>
  <c r="L730" i="20"/>
  <c r="T730" i="20" s="1"/>
  <c r="L731" i="20"/>
  <c r="T731" i="20" s="1"/>
  <c r="L732" i="20"/>
  <c r="T732" i="20" s="1"/>
  <c r="L733" i="20"/>
  <c r="T733" i="20" s="1"/>
  <c r="L734" i="20"/>
  <c r="T734" i="20" s="1"/>
  <c r="L735" i="20"/>
  <c r="T735" i="20" s="1"/>
  <c r="L736" i="20"/>
  <c r="T736" i="20" s="1"/>
  <c r="L737" i="20"/>
  <c r="T737" i="20" s="1"/>
  <c r="L738" i="20"/>
  <c r="T738" i="20" s="1"/>
  <c r="L739" i="20"/>
  <c r="T739" i="20" s="1"/>
  <c r="L740" i="20"/>
  <c r="T740" i="20" s="1"/>
  <c r="L741" i="20"/>
  <c r="T741" i="20" s="1"/>
  <c r="L742" i="20"/>
  <c r="T742" i="20" s="1"/>
  <c r="L743" i="20"/>
  <c r="T743" i="20" s="1"/>
  <c r="L744" i="20"/>
  <c r="T744" i="20" s="1"/>
  <c r="L745" i="20"/>
  <c r="T745" i="20" s="1"/>
  <c r="L746" i="20"/>
  <c r="T746" i="20" s="1"/>
  <c r="L747" i="20"/>
  <c r="T747" i="20" s="1"/>
  <c r="L748" i="20"/>
  <c r="T748" i="20" s="1"/>
  <c r="L749" i="20"/>
  <c r="T749" i="20" s="1"/>
  <c r="L750" i="20"/>
  <c r="T750" i="20" s="1"/>
  <c r="L751" i="20"/>
  <c r="T751" i="20" s="1"/>
  <c r="L752" i="20"/>
  <c r="T752" i="20" s="1"/>
  <c r="L753" i="20"/>
  <c r="T753" i="20" s="1"/>
  <c r="L754" i="20"/>
  <c r="T754" i="20" s="1"/>
  <c r="L755" i="20"/>
  <c r="T755" i="20" s="1"/>
  <c r="L756" i="20"/>
  <c r="T756" i="20" s="1"/>
  <c r="L757" i="20"/>
  <c r="T757" i="20" s="1"/>
  <c r="L758" i="20"/>
  <c r="T758" i="20" s="1"/>
  <c r="L759" i="20"/>
  <c r="T759" i="20" s="1"/>
  <c r="L760" i="20"/>
  <c r="T760" i="20" s="1"/>
  <c r="L761" i="20"/>
  <c r="T761" i="20" s="1"/>
  <c r="L762" i="20"/>
  <c r="T762" i="20" s="1"/>
  <c r="L763" i="20"/>
  <c r="T763" i="20" s="1"/>
  <c r="L764" i="20"/>
  <c r="T764" i="20" s="1"/>
  <c r="L765" i="20"/>
  <c r="T765" i="20" s="1"/>
  <c r="L766" i="20"/>
  <c r="T766" i="20" s="1"/>
  <c r="L767" i="20"/>
  <c r="T767" i="20" s="1"/>
  <c r="L768" i="20"/>
  <c r="T768" i="20" s="1"/>
  <c r="L769" i="20"/>
  <c r="T769" i="20" s="1"/>
  <c r="L770" i="20"/>
  <c r="T770" i="20" s="1"/>
  <c r="L771" i="20"/>
  <c r="T771" i="20" s="1"/>
  <c r="L772" i="20"/>
  <c r="T772" i="20" s="1"/>
  <c r="L773" i="20"/>
  <c r="T773" i="20" s="1"/>
  <c r="L774" i="20"/>
  <c r="T774" i="20" s="1"/>
  <c r="L775" i="20"/>
  <c r="T775" i="20" s="1"/>
  <c r="L776" i="20"/>
  <c r="T776" i="20" s="1"/>
  <c r="L777" i="20"/>
  <c r="T777" i="20" s="1"/>
  <c r="L778" i="20"/>
  <c r="T778" i="20" s="1"/>
  <c r="L779" i="20"/>
  <c r="T779" i="20" s="1"/>
  <c r="L780" i="20"/>
  <c r="T780" i="20" s="1"/>
  <c r="L781" i="20"/>
  <c r="T781" i="20" s="1"/>
  <c r="L782" i="20"/>
  <c r="T782" i="20" s="1"/>
  <c r="L783" i="20"/>
  <c r="T783" i="20" s="1"/>
  <c r="L784" i="20"/>
  <c r="T784" i="20" s="1"/>
  <c r="L785" i="20"/>
  <c r="T785" i="20" s="1"/>
  <c r="L786" i="20"/>
  <c r="T786" i="20" s="1"/>
  <c r="L787" i="20"/>
  <c r="T787" i="20" s="1"/>
  <c r="L788" i="20"/>
  <c r="T788" i="20" s="1"/>
  <c r="L789" i="20"/>
  <c r="T789" i="20" s="1"/>
  <c r="L790" i="20"/>
  <c r="T790" i="20" s="1"/>
  <c r="L791" i="20"/>
  <c r="T791" i="20" s="1"/>
  <c r="L792" i="20"/>
  <c r="T792" i="20" s="1"/>
  <c r="L793" i="20"/>
  <c r="T793" i="20" s="1"/>
  <c r="L794" i="20"/>
  <c r="T794" i="20" s="1"/>
  <c r="L795" i="20"/>
  <c r="T795" i="20" s="1"/>
  <c r="L796" i="20"/>
  <c r="T796" i="20" s="1"/>
  <c r="L797" i="20"/>
  <c r="T797" i="20" s="1"/>
  <c r="L798" i="20"/>
  <c r="T798" i="20" s="1"/>
  <c r="L799" i="20"/>
  <c r="T799" i="20" s="1"/>
  <c r="L800" i="20"/>
  <c r="T800" i="20" s="1"/>
  <c r="L801" i="20"/>
  <c r="T801" i="20" s="1"/>
  <c r="L802" i="20"/>
  <c r="T802" i="20" s="1"/>
  <c r="L803" i="20"/>
  <c r="T803" i="20" s="1"/>
  <c r="L804" i="20"/>
  <c r="T804" i="20" s="1"/>
  <c r="L805" i="20"/>
  <c r="T805" i="20" s="1"/>
  <c r="L806" i="20"/>
  <c r="T806" i="20" s="1"/>
  <c r="L807" i="20"/>
  <c r="T807" i="20" s="1"/>
  <c r="L808" i="20"/>
  <c r="T808" i="20" s="1"/>
  <c r="L809" i="20"/>
  <c r="T809" i="20" s="1"/>
  <c r="L810" i="20"/>
  <c r="T810" i="20" s="1"/>
  <c r="L811" i="20"/>
  <c r="T811" i="20" s="1"/>
  <c r="L812" i="20"/>
  <c r="T812" i="20" s="1"/>
  <c r="L813" i="20"/>
  <c r="T813" i="20" s="1"/>
  <c r="L814" i="20"/>
  <c r="T814" i="20" s="1"/>
  <c r="L815" i="20"/>
  <c r="T815" i="20" s="1"/>
  <c r="L816" i="20"/>
  <c r="T816" i="20" s="1"/>
  <c r="L817" i="20"/>
  <c r="T817" i="20" s="1"/>
  <c r="L818" i="20"/>
  <c r="T818" i="20" s="1"/>
  <c r="L819" i="20"/>
  <c r="T819" i="20" s="1"/>
  <c r="L820" i="20"/>
  <c r="T820" i="20" s="1"/>
  <c r="L821" i="20"/>
  <c r="T821" i="20" s="1"/>
  <c r="L822" i="20"/>
  <c r="T822" i="20" s="1"/>
  <c r="L823" i="20"/>
  <c r="T823" i="20" s="1"/>
  <c r="L824" i="20"/>
  <c r="T824" i="20" s="1"/>
  <c r="L825" i="20"/>
  <c r="T825" i="20" s="1"/>
  <c r="L826" i="20"/>
  <c r="T826" i="20" s="1"/>
  <c r="L827" i="20"/>
  <c r="T827" i="20" s="1"/>
  <c r="L828" i="20"/>
  <c r="T828" i="20" s="1"/>
  <c r="L829" i="20"/>
  <c r="T829" i="20" s="1"/>
  <c r="L830" i="20"/>
  <c r="T830" i="20" s="1"/>
  <c r="L831" i="20"/>
  <c r="T831" i="20" s="1"/>
  <c r="L832" i="20"/>
  <c r="T832" i="20" s="1"/>
  <c r="L833" i="20"/>
  <c r="T833" i="20" s="1"/>
  <c r="L834" i="20"/>
  <c r="T834" i="20" s="1"/>
  <c r="L835" i="20"/>
  <c r="T835" i="20" s="1"/>
  <c r="L836" i="20"/>
  <c r="T836" i="20" s="1"/>
  <c r="L837" i="20"/>
  <c r="T837" i="20" s="1"/>
  <c r="L838" i="20"/>
  <c r="T838" i="20" s="1"/>
  <c r="L839" i="20"/>
  <c r="T839" i="20" s="1"/>
  <c r="L840" i="20"/>
  <c r="T840" i="20" s="1"/>
  <c r="L841" i="20"/>
  <c r="T841" i="20" s="1"/>
  <c r="L842" i="20"/>
  <c r="T842" i="20" s="1"/>
  <c r="L843" i="20"/>
  <c r="T843" i="20" s="1"/>
  <c r="L844" i="20"/>
  <c r="T844" i="20" s="1"/>
  <c r="L845" i="20"/>
  <c r="T845" i="20" s="1"/>
  <c r="L846" i="20"/>
  <c r="T846" i="20" s="1"/>
  <c r="L847" i="20"/>
  <c r="T847" i="20" s="1"/>
  <c r="L848" i="20"/>
  <c r="T848" i="20" s="1"/>
  <c r="L849" i="20"/>
  <c r="T849" i="20" s="1"/>
  <c r="L850" i="20"/>
  <c r="T850" i="20" s="1"/>
  <c r="L851" i="20"/>
  <c r="T851" i="20" s="1"/>
  <c r="L852" i="20"/>
  <c r="T852" i="20" s="1"/>
  <c r="L853" i="20"/>
  <c r="T853" i="20" s="1"/>
  <c r="L854" i="20"/>
  <c r="T854" i="20" s="1"/>
  <c r="L855" i="20"/>
  <c r="T855" i="20" s="1"/>
  <c r="L856" i="20"/>
  <c r="T856" i="20" s="1"/>
  <c r="L857" i="20"/>
  <c r="T857" i="20" s="1"/>
  <c r="L858" i="20"/>
  <c r="T858" i="20" s="1"/>
  <c r="L859" i="20"/>
  <c r="T859" i="20" s="1"/>
  <c r="L860" i="20"/>
  <c r="T860" i="20" s="1"/>
  <c r="L861" i="20"/>
  <c r="T861" i="20" s="1"/>
  <c r="L862" i="20"/>
  <c r="T862" i="20" s="1"/>
  <c r="L863" i="20"/>
  <c r="T863" i="20" s="1"/>
  <c r="L864" i="20"/>
  <c r="T864" i="20" s="1"/>
  <c r="L865" i="20"/>
  <c r="T865" i="20" s="1"/>
  <c r="L866" i="20"/>
  <c r="T866" i="20" s="1"/>
  <c r="L867" i="20"/>
  <c r="T867" i="20" s="1"/>
  <c r="L868" i="20"/>
  <c r="T868" i="20" s="1"/>
  <c r="L869" i="20"/>
  <c r="T869" i="20" s="1"/>
  <c r="L870" i="20"/>
  <c r="T870" i="20" s="1"/>
  <c r="L871" i="20"/>
  <c r="T871" i="20" s="1"/>
  <c r="L872" i="20"/>
  <c r="T872" i="20" s="1"/>
  <c r="L873" i="20"/>
  <c r="T873" i="20" s="1"/>
  <c r="L874" i="20"/>
  <c r="T874" i="20" s="1"/>
  <c r="L875" i="20"/>
  <c r="T875" i="20" s="1"/>
  <c r="L876" i="20"/>
  <c r="T876" i="20" s="1"/>
  <c r="L877" i="20"/>
  <c r="T877" i="20" s="1"/>
  <c r="L878" i="20"/>
  <c r="T878" i="20" s="1"/>
  <c r="L879" i="20"/>
  <c r="T879" i="20" s="1"/>
  <c r="L880" i="20"/>
  <c r="T880" i="20" s="1"/>
  <c r="L881" i="20"/>
  <c r="T881" i="20" s="1"/>
  <c r="L882" i="20"/>
  <c r="T882" i="20" s="1"/>
  <c r="L883" i="20"/>
  <c r="T883" i="20" s="1"/>
  <c r="L884" i="20"/>
  <c r="T884" i="20" s="1"/>
  <c r="L885" i="20"/>
  <c r="T885" i="20" s="1"/>
  <c r="L886" i="20"/>
  <c r="T886" i="20" s="1"/>
  <c r="L887" i="20"/>
  <c r="T887" i="20" s="1"/>
  <c r="L888" i="20"/>
  <c r="T888" i="20" s="1"/>
  <c r="L889" i="20"/>
  <c r="T889" i="20" s="1"/>
  <c r="L890" i="20"/>
  <c r="T890" i="20" s="1"/>
  <c r="L891" i="20"/>
  <c r="T891" i="20" s="1"/>
  <c r="L892" i="20"/>
  <c r="T892" i="20" s="1"/>
  <c r="L893" i="20"/>
  <c r="T893" i="20" s="1"/>
  <c r="L894" i="20"/>
  <c r="T894" i="20" s="1"/>
  <c r="L895" i="20"/>
  <c r="T895" i="20" s="1"/>
  <c r="L896" i="20"/>
  <c r="T896" i="20" s="1"/>
  <c r="L897" i="20"/>
  <c r="T897" i="20" s="1"/>
  <c r="L898" i="20"/>
  <c r="T898" i="20" s="1"/>
  <c r="L899" i="20"/>
  <c r="T899" i="20" s="1"/>
  <c r="L900" i="20"/>
  <c r="T900" i="20" s="1"/>
  <c r="L901" i="20"/>
  <c r="T901" i="20" s="1"/>
  <c r="L902" i="20"/>
  <c r="T902" i="20" s="1"/>
  <c r="L903" i="20"/>
  <c r="T903" i="20" s="1"/>
  <c r="L904" i="20"/>
  <c r="T904" i="20" s="1"/>
  <c r="L905" i="20"/>
  <c r="T905" i="20" s="1"/>
  <c r="L906" i="20"/>
  <c r="T906" i="20" s="1"/>
  <c r="L907" i="20"/>
  <c r="T907" i="20" s="1"/>
  <c r="L908" i="20"/>
  <c r="T908" i="20" s="1"/>
  <c r="L909" i="20"/>
  <c r="T909" i="20" s="1"/>
  <c r="L910" i="20"/>
  <c r="T910" i="20" s="1"/>
  <c r="L911" i="20"/>
  <c r="T911" i="20" s="1"/>
  <c r="L912" i="20"/>
  <c r="T912" i="20" s="1"/>
  <c r="L913" i="20"/>
  <c r="T913" i="20" s="1"/>
  <c r="L914" i="20"/>
  <c r="T914" i="20" s="1"/>
  <c r="L915" i="20"/>
  <c r="T915" i="20" s="1"/>
  <c r="L916" i="20"/>
  <c r="T916" i="20" s="1"/>
  <c r="L917" i="20"/>
  <c r="T917" i="20" s="1"/>
  <c r="L918" i="20"/>
  <c r="T918" i="20" s="1"/>
  <c r="L919" i="20"/>
  <c r="T919" i="20" s="1"/>
  <c r="L920" i="20"/>
  <c r="T920" i="20" s="1"/>
  <c r="L921" i="20"/>
  <c r="T921" i="20" s="1"/>
  <c r="L922" i="20"/>
  <c r="T922" i="20" s="1"/>
  <c r="L923" i="20"/>
  <c r="T923" i="20" s="1"/>
  <c r="L924" i="20"/>
  <c r="T924" i="20" s="1"/>
  <c r="L925" i="20"/>
  <c r="T925" i="20" s="1"/>
  <c r="L926" i="20"/>
  <c r="T926" i="20" s="1"/>
  <c r="L927" i="20"/>
  <c r="T927" i="20" s="1"/>
  <c r="L928" i="20"/>
  <c r="T928" i="20" s="1"/>
  <c r="L929" i="20"/>
  <c r="T929" i="20" s="1"/>
  <c r="L930" i="20"/>
  <c r="T930" i="20" s="1"/>
  <c r="L931" i="20"/>
  <c r="T931" i="20" s="1"/>
  <c r="L932" i="20"/>
  <c r="T932" i="20" s="1"/>
  <c r="L933" i="20"/>
  <c r="T933" i="20" s="1"/>
  <c r="L934" i="20"/>
  <c r="T934" i="20" s="1"/>
  <c r="L935" i="20"/>
  <c r="T935" i="20" s="1"/>
  <c r="L936" i="20"/>
  <c r="T936" i="20" s="1"/>
  <c r="L937" i="20"/>
  <c r="T937" i="20" s="1"/>
  <c r="L938" i="20"/>
  <c r="T938" i="20" s="1"/>
  <c r="L939" i="20"/>
  <c r="T939" i="20" s="1"/>
  <c r="L940" i="20"/>
  <c r="T940" i="20" s="1"/>
  <c r="L941" i="20"/>
  <c r="T941" i="20" s="1"/>
  <c r="L942" i="20"/>
  <c r="T942" i="20" s="1"/>
  <c r="L943" i="20"/>
  <c r="T943" i="20" s="1"/>
  <c r="L944" i="20"/>
  <c r="T944" i="20" s="1"/>
  <c r="L945" i="20"/>
  <c r="T945" i="20" s="1"/>
  <c r="L946" i="20"/>
  <c r="T946" i="20" s="1"/>
  <c r="L947" i="20"/>
  <c r="T947" i="20" s="1"/>
  <c r="L948" i="20"/>
  <c r="T948" i="20" s="1"/>
  <c r="L949" i="20"/>
  <c r="T949" i="20" s="1"/>
  <c r="L950" i="20"/>
  <c r="T950" i="20" s="1"/>
  <c r="L951" i="20"/>
  <c r="T951" i="20" s="1"/>
  <c r="L952" i="20"/>
  <c r="T952" i="20" s="1"/>
  <c r="L953" i="20"/>
  <c r="T953" i="20" s="1"/>
  <c r="L954" i="20"/>
  <c r="T954" i="20" s="1"/>
  <c r="L955" i="20"/>
  <c r="T955" i="20" s="1"/>
  <c r="L956" i="20"/>
  <c r="T956" i="20" s="1"/>
  <c r="L957" i="20"/>
  <c r="T957" i="20" s="1"/>
  <c r="L958" i="20"/>
  <c r="T958" i="20" s="1"/>
  <c r="L959" i="20"/>
  <c r="T959" i="20" s="1"/>
  <c r="L960" i="20"/>
  <c r="T960" i="20" s="1"/>
  <c r="L961" i="20"/>
  <c r="T961" i="20" s="1"/>
  <c r="L962" i="20"/>
  <c r="T962" i="20" s="1"/>
  <c r="L963" i="20"/>
  <c r="T963" i="20" s="1"/>
  <c r="L964" i="20"/>
  <c r="T964" i="20" s="1"/>
  <c r="L965" i="20"/>
  <c r="T965" i="20" s="1"/>
  <c r="L966" i="20"/>
  <c r="T966" i="20" s="1"/>
  <c r="L967" i="20"/>
  <c r="T967" i="20" s="1"/>
  <c r="L968" i="20"/>
  <c r="T968" i="20" s="1"/>
  <c r="L969" i="20"/>
  <c r="T969" i="20" s="1"/>
  <c r="L970" i="20"/>
  <c r="T970" i="20" s="1"/>
  <c r="L971" i="20"/>
  <c r="T971" i="20" s="1"/>
  <c r="L972" i="20"/>
  <c r="T972" i="20" s="1"/>
  <c r="L973" i="20"/>
  <c r="T973" i="20" s="1"/>
  <c r="L974" i="20"/>
  <c r="T974" i="20" s="1"/>
  <c r="L975" i="20"/>
  <c r="T975" i="20" s="1"/>
  <c r="L976" i="20"/>
  <c r="T976" i="20" s="1"/>
  <c r="L977" i="20"/>
  <c r="T977" i="20" s="1"/>
  <c r="L978" i="20"/>
  <c r="T978" i="20" s="1"/>
  <c r="L979" i="20"/>
  <c r="T979" i="20" s="1"/>
  <c r="L980" i="20"/>
  <c r="T980" i="20" s="1"/>
  <c r="L981" i="20"/>
  <c r="T981" i="20" s="1"/>
  <c r="L982" i="20"/>
  <c r="T982" i="20" s="1"/>
  <c r="L983" i="20"/>
  <c r="T983" i="20" s="1"/>
  <c r="L984" i="20"/>
  <c r="T984" i="20" s="1"/>
  <c r="L985" i="20"/>
  <c r="T985" i="20" s="1"/>
  <c r="L986" i="20"/>
  <c r="T986" i="20" s="1"/>
  <c r="L987" i="20"/>
  <c r="T987" i="20" s="1"/>
  <c r="L988" i="20"/>
  <c r="T988" i="20" s="1"/>
  <c r="L989" i="20"/>
  <c r="T989" i="20" s="1"/>
  <c r="L990" i="20"/>
  <c r="T990" i="20" s="1"/>
  <c r="L991" i="20"/>
  <c r="T991" i="20" s="1"/>
  <c r="L992" i="20"/>
  <c r="T992" i="20" s="1"/>
  <c r="L993" i="20"/>
  <c r="T993" i="20" s="1"/>
  <c r="L994" i="20"/>
  <c r="T994" i="20" s="1"/>
  <c r="L995" i="20"/>
  <c r="T995" i="20" s="1"/>
  <c r="L996" i="20"/>
  <c r="T996" i="20" s="1"/>
  <c r="L997" i="20"/>
  <c r="T997" i="20" s="1"/>
  <c r="L998" i="20"/>
  <c r="T998" i="20" s="1"/>
  <c r="L999" i="20"/>
  <c r="T999" i="20" s="1"/>
  <c r="L1000" i="20"/>
  <c r="T1000" i="20" s="1"/>
  <c r="K26" i="20"/>
  <c r="R26" i="20" s="1"/>
  <c r="K27" i="20"/>
  <c r="R27" i="20" s="1"/>
  <c r="K28" i="20"/>
  <c r="R28" i="20" s="1"/>
  <c r="K29" i="20"/>
  <c r="R29" i="20" s="1"/>
  <c r="K30" i="20"/>
  <c r="R30" i="20" s="1"/>
  <c r="K31" i="20"/>
  <c r="R31" i="20" s="1"/>
  <c r="K32" i="20"/>
  <c r="R32" i="20" s="1"/>
  <c r="K33" i="20"/>
  <c r="R33" i="20" s="1"/>
  <c r="K34" i="20"/>
  <c r="R34" i="20" s="1"/>
  <c r="K35" i="20"/>
  <c r="R35" i="20" s="1"/>
  <c r="K36" i="20"/>
  <c r="R36" i="20" s="1"/>
  <c r="K37" i="20"/>
  <c r="R37" i="20" s="1"/>
  <c r="K38" i="20"/>
  <c r="R38" i="20" s="1"/>
  <c r="K39" i="20"/>
  <c r="R39" i="20" s="1"/>
  <c r="K40" i="20"/>
  <c r="R40" i="20" s="1"/>
  <c r="K41" i="20"/>
  <c r="R41" i="20" s="1"/>
  <c r="K42" i="20"/>
  <c r="R42" i="20" s="1"/>
  <c r="K43" i="20"/>
  <c r="R43" i="20" s="1"/>
  <c r="K44" i="20"/>
  <c r="R44" i="20" s="1"/>
  <c r="K45" i="20"/>
  <c r="R45" i="20" s="1"/>
  <c r="K46" i="20"/>
  <c r="R46" i="20" s="1"/>
  <c r="K47" i="20"/>
  <c r="R47" i="20" s="1"/>
  <c r="K48" i="20"/>
  <c r="R48" i="20" s="1"/>
  <c r="K49" i="20"/>
  <c r="R49" i="20" s="1"/>
  <c r="K50" i="20"/>
  <c r="R50" i="20" s="1"/>
  <c r="K51" i="20"/>
  <c r="R51" i="20" s="1"/>
  <c r="K52" i="20"/>
  <c r="R52" i="20" s="1"/>
  <c r="K53" i="20"/>
  <c r="R53" i="20" s="1"/>
  <c r="K54" i="20"/>
  <c r="R54" i="20" s="1"/>
  <c r="K55" i="20"/>
  <c r="R55" i="20" s="1"/>
  <c r="K56" i="20"/>
  <c r="R56" i="20" s="1"/>
  <c r="K57" i="20"/>
  <c r="R57" i="20" s="1"/>
  <c r="K58" i="20"/>
  <c r="R58" i="20" s="1"/>
  <c r="K59" i="20"/>
  <c r="R59" i="20" s="1"/>
  <c r="K60" i="20"/>
  <c r="R60" i="20" s="1"/>
  <c r="K61" i="20"/>
  <c r="R61" i="20" s="1"/>
  <c r="K62" i="20"/>
  <c r="R62" i="20" s="1"/>
  <c r="K63" i="20"/>
  <c r="R63" i="20" s="1"/>
  <c r="K64" i="20"/>
  <c r="R64" i="20" s="1"/>
  <c r="K65" i="20"/>
  <c r="R65" i="20" s="1"/>
  <c r="K66" i="20"/>
  <c r="R66" i="20" s="1"/>
  <c r="K67" i="20"/>
  <c r="R67" i="20" s="1"/>
  <c r="K68" i="20"/>
  <c r="R68" i="20" s="1"/>
  <c r="K69" i="20"/>
  <c r="R69" i="20" s="1"/>
  <c r="K70" i="20"/>
  <c r="R70" i="20" s="1"/>
  <c r="K71" i="20"/>
  <c r="R71" i="20" s="1"/>
  <c r="K72" i="20"/>
  <c r="R72" i="20" s="1"/>
  <c r="K73" i="20"/>
  <c r="R73" i="20" s="1"/>
  <c r="K74" i="20"/>
  <c r="R74" i="20" s="1"/>
  <c r="K75" i="20"/>
  <c r="R75" i="20" s="1"/>
  <c r="K76" i="20"/>
  <c r="R76" i="20" s="1"/>
  <c r="K77" i="20"/>
  <c r="R77" i="20" s="1"/>
  <c r="K78" i="20"/>
  <c r="R78" i="20" s="1"/>
  <c r="K79" i="20"/>
  <c r="R79" i="20" s="1"/>
  <c r="K80" i="20"/>
  <c r="R80" i="20" s="1"/>
  <c r="K81" i="20"/>
  <c r="R81" i="20" s="1"/>
  <c r="K82" i="20"/>
  <c r="R82" i="20" s="1"/>
  <c r="K83" i="20"/>
  <c r="R83" i="20" s="1"/>
  <c r="K84" i="20"/>
  <c r="R84" i="20" s="1"/>
  <c r="K85" i="20"/>
  <c r="R85" i="20" s="1"/>
  <c r="K86" i="20"/>
  <c r="R86" i="20" s="1"/>
  <c r="K87" i="20"/>
  <c r="R87" i="20" s="1"/>
  <c r="K88" i="20"/>
  <c r="R88" i="20" s="1"/>
  <c r="K89" i="20"/>
  <c r="R89" i="20" s="1"/>
  <c r="K90" i="20"/>
  <c r="R90" i="20" s="1"/>
  <c r="K91" i="20"/>
  <c r="R91" i="20" s="1"/>
  <c r="K92" i="20"/>
  <c r="R92" i="20" s="1"/>
  <c r="K93" i="20"/>
  <c r="R93" i="20" s="1"/>
  <c r="K94" i="20"/>
  <c r="R94" i="20" s="1"/>
  <c r="K95" i="20"/>
  <c r="R95" i="20" s="1"/>
  <c r="K96" i="20"/>
  <c r="R96" i="20" s="1"/>
  <c r="K97" i="20"/>
  <c r="R97" i="20" s="1"/>
  <c r="K98" i="20"/>
  <c r="R98" i="20" s="1"/>
  <c r="K99" i="20"/>
  <c r="R99" i="20" s="1"/>
  <c r="K100" i="20"/>
  <c r="R100" i="20" s="1"/>
  <c r="K101" i="20"/>
  <c r="R101" i="20" s="1"/>
  <c r="K102" i="20"/>
  <c r="R102" i="20" s="1"/>
  <c r="K103" i="20"/>
  <c r="R103" i="20" s="1"/>
  <c r="K104" i="20"/>
  <c r="R104" i="20" s="1"/>
  <c r="K105" i="20"/>
  <c r="R105" i="20" s="1"/>
  <c r="K106" i="20"/>
  <c r="R106" i="20" s="1"/>
  <c r="K107" i="20"/>
  <c r="R107" i="20" s="1"/>
  <c r="K108" i="20"/>
  <c r="R108" i="20" s="1"/>
  <c r="K109" i="20"/>
  <c r="R109" i="20" s="1"/>
  <c r="K110" i="20"/>
  <c r="R110" i="20" s="1"/>
  <c r="K111" i="20"/>
  <c r="R111" i="20" s="1"/>
  <c r="K112" i="20"/>
  <c r="R112" i="20" s="1"/>
  <c r="K113" i="20"/>
  <c r="R113" i="20" s="1"/>
  <c r="K114" i="20"/>
  <c r="R114" i="20" s="1"/>
  <c r="K115" i="20"/>
  <c r="R115" i="20" s="1"/>
  <c r="K116" i="20"/>
  <c r="R116" i="20" s="1"/>
  <c r="K117" i="20"/>
  <c r="R117" i="20" s="1"/>
  <c r="K118" i="20"/>
  <c r="R118" i="20" s="1"/>
  <c r="K119" i="20"/>
  <c r="R119" i="20" s="1"/>
  <c r="K120" i="20"/>
  <c r="R120" i="20" s="1"/>
  <c r="K121" i="20"/>
  <c r="R121" i="20" s="1"/>
  <c r="K122" i="20"/>
  <c r="R122" i="20" s="1"/>
  <c r="K123" i="20"/>
  <c r="R123" i="20" s="1"/>
  <c r="K124" i="20"/>
  <c r="R124" i="20" s="1"/>
  <c r="K125" i="20"/>
  <c r="R125" i="20" s="1"/>
  <c r="K126" i="20"/>
  <c r="R126" i="20" s="1"/>
  <c r="K127" i="20"/>
  <c r="R127" i="20" s="1"/>
  <c r="K128" i="20"/>
  <c r="R128" i="20" s="1"/>
  <c r="K129" i="20"/>
  <c r="R129" i="20" s="1"/>
  <c r="K130" i="20"/>
  <c r="R130" i="20" s="1"/>
  <c r="K131" i="20"/>
  <c r="R131" i="20" s="1"/>
  <c r="K132" i="20"/>
  <c r="R132" i="20" s="1"/>
  <c r="K133" i="20"/>
  <c r="R133" i="20" s="1"/>
  <c r="K134" i="20"/>
  <c r="R134" i="20" s="1"/>
  <c r="K135" i="20"/>
  <c r="R135" i="20" s="1"/>
  <c r="K136" i="20"/>
  <c r="R136" i="20" s="1"/>
  <c r="K137" i="20"/>
  <c r="R137" i="20" s="1"/>
  <c r="K138" i="20"/>
  <c r="R138" i="20" s="1"/>
  <c r="K139" i="20"/>
  <c r="R139" i="20" s="1"/>
  <c r="K140" i="20"/>
  <c r="R140" i="20" s="1"/>
  <c r="K141" i="20"/>
  <c r="R141" i="20" s="1"/>
  <c r="K142" i="20"/>
  <c r="R142" i="20" s="1"/>
  <c r="K143" i="20"/>
  <c r="R143" i="20" s="1"/>
  <c r="K144" i="20"/>
  <c r="R144" i="20" s="1"/>
  <c r="K145" i="20"/>
  <c r="R145" i="20" s="1"/>
  <c r="K146" i="20"/>
  <c r="R146" i="20" s="1"/>
  <c r="K147" i="20"/>
  <c r="R147" i="20" s="1"/>
  <c r="K148" i="20"/>
  <c r="R148" i="20" s="1"/>
  <c r="K149" i="20"/>
  <c r="R149" i="20" s="1"/>
  <c r="K150" i="20"/>
  <c r="R150" i="20" s="1"/>
  <c r="K151" i="20"/>
  <c r="R151" i="20" s="1"/>
  <c r="K152" i="20"/>
  <c r="R152" i="20" s="1"/>
  <c r="K153" i="20"/>
  <c r="R153" i="20" s="1"/>
  <c r="K154" i="20"/>
  <c r="R154" i="20" s="1"/>
  <c r="K155" i="20"/>
  <c r="R155" i="20" s="1"/>
  <c r="K156" i="20"/>
  <c r="R156" i="20" s="1"/>
  <c r="K157" i="20"/>
  <c r="R157" i="20" s="1"/>
  <c r="K158" i="20"/>
  <c r="R158" i="20" s="1"/>
  <c r="K159" i="20"/>
  <c r="R159" i="20" s="1"/>
  <c r="K160" i="20"/>
  <c r="R160" i="20" s="1"/>
  <c r="K161" i="20"/>
  <c r="R161" i="20" s="1"/>
  <c r="K162" i="20"/>
  <c r="R162" i="20" s="1"/>
  <c r="K163" i="20"/>
  <c r="R163" i="20" s="1"/>
  <c r="K164" i="20"/>
  <c r="R164" i="20" s="1"/>
  <c r="K165" i="20"/>
  <c r="R165" i="20" s="1"/>
  <c r="K166" i="20"/>
  <c r="R166" i="20" s="1"/>
  <c r="K167" i="20"/>
  <c r="R167" i="20" s="1"/>
  <c r="K168" i="20"/>
  <c r="R168" i="20" s="1"/>
  <c r="K169" i="20"/>
  <c r="R169" i="20" s="1"/>
  <c r="K170" i="20"/>
  <c r="R170" i="20" s="1"/>
  <c r="K171" i="20"/>
  <c r="R171" i="20" s="1"/>
  <c r="K172" i="20"/>
  <c r="R172" i="20" s="1"/>
  <c r="K173" i="20"/>
  <c r="R173" i="20" s="1"/>
  <c r="K174" i="20"/>
  <c r="R174" i="20" s="1"/>
  <c r="K175" i="20"/>
  <c r="R175" i="20" s="1"/>
  <c r="K176" i="20"/>
  <c r="R176" i="20" s="1"/>
  <c r="K177" i="20"/>
  <c r="R177" i="20" s="1"/>
  <c r="K178" i="20"/>
  <c r="R178" i="20" s="1"/>
  <c r="K179" i="20"/>
  <c r="R179" i="20" s="1"/>
  <c r="K180" i="20"/>
  <c r="R180" i="20" s="1"/>
  <c r="K181" i="20"/>
  <c r="R181" i="20" s="1"/>
  <c r="K182" i="20"/>
  <c r="R182" i="20" s="1"/>
  <c r="K183" i="20"/>
  <c r="R183" i="20" s="1"/>
  <c r="K184" i="20"/>
  <c r="R184" i="20" s="1"/>
  <c r="K185" i="20"/>
  <c r="R185" i="20" s="1"/>
  <c r="K186" i="20"/>
  <c r="R186" i="20" s="1"/>
  <c r="K187" i="20"/>
  <c r="R187" i="20" s="1"/>
  <c r="K188" i="20"/>
  <c r="R188" i="20" s="1"/>
  <c r="K189" i="20"/>
  <c r="R189" i="20" s="1"/>
  <c r="K190" i="20"/>
  <c r="R190" i="20" s="1"/>
  <c r="K191" i="20"/>
  <c r="R191" i="20" s="1"/>
  <c r="K192" i="20"/>
  <c r="R192" i="20" s="1"/>
  <c r="K193" i="20"/>
  <c r="R193" i="20" s="1"/>
  <c r="K194" i="20"/>
  <c r="R194" i="20" s="1"/>
  <c r="K195" i="20"/>
  <c r="R195" i="20" s="1"/>
  <c r="K196" i="20"/>
  <c r="R196" i="20" s="1"/>
  <c r="K197" i="20"/>
  <c r="R197" i="20" s="1"/>
  <c r="K198" i="20"/>
  <c r="R198" i="20" s="1"/>
  <c r="K199" i="20"/>
  <c r="R199" i="20" s="1"/>
  <c r="K200" i="20"/>
  <c r="R200" i="20" s="1"/>
  <c r="K201" i="20"/>
  <c r="R201" i="20" s="1"/>
  <c r="K202" i="20"/>
  <c r="R202" i="20" s="1"/>
  <c r="K203" i="20"/>
  <c r="R203" i="20" s="1"/>
  <c r="K204" i="20"/>
  <c r="R204" i="20" s="1"/>
  <c r="K205" i="20"/>
  <c r="R205" i="20" s="1"/>
  <c r="K206" i="20"/>
  <c r="R206" i="20" s="1"/>
  <c r="K207" i="20"/>
  <c r="R207" i="20" s="1"/>
  <c r="K208" i="20"/>
  <c r="R208" i="20" s="1"/>
  <c r="K209" i="20"/>
  <c r="R209" i="20" s="1"/>
  <c r="K210" i="20"/>
  <c r="R210" i="20" s="1"/>
  <c r="K211" i="20"/>
  <c r="R211" i="20" s="1"/>
  <c r="K212" i="20"/>
  <c r="R212" i="20" s="1"/>
  <c r="K213" i="20"/>
  <c r="R213" i="20" s="1"/>
  <c r="K214" i="20"/>
  <c r="R214" i="20" s="1"/>
  <c r="K215" i="20"/>
  <c r="R215" i="20" s="1"/>
  <c r="K216" i="20"/>
  <c r="R216" i="20" s="1"/>
  <c r="K217" i="20"/>
  <c r="R217" i="20" s="1"/>
  <c r="K218" i="20"/>
  <c r="R218" i="20" s="1"/>
  <c r="K219" i="20"/>
  <c r="R219" i="20" s="1"/>
  <c r="K220" i="20"/>
  <c r="R220" i="20" s="1"/>
  <c r="K221" i="20"/>
  <c r="R221" i="20" s="1"/>
  <c r="K222" i="20"/>
  <c r="R222" i="20" s="1"/>
  <c r="K223" i="20"/>
  <c r="R223" i="20" s="1"/>
  <c r="K224" i="20"/>
  <c r="R224" i="20" s="1"/>
  <c r="K225" i="20"/>
  <c r="R225" i="20" s="1"/>
  <c r="K226" i="20"/>
  <c r="R226" i="20" s="1"/>
  <c r="K227" i="20"/>
  <c r="R227" i="20" s="1"/>
  <c r="K228" i="20"/>
  <c r="R228" i="20" s="1"/>
  <c r="K229" i="20"/>
  <c r="R229" i="20" s="1"/>
  <c r="K230" i="20"/>
  <c r="R230" i="20" s="1"/>
  <c r="K231" i="20"/>
  <c r="R231" i="20" s="1"/>
  <c r="K232" i="20"/>
  <c r="R232" i="20" s="1"/>
  <c r="K233" i="20"/>
  <c r="R233" i="20" s="1"/>
  <c r="K234" i="20"/>
  <c r="R234" i="20" s="1"/>
  <c r="K235" i="20"/>
  <c r="R235" i="20" s="1"/>
  <c r="K236" i="20"/>
  <c r="R236" i="20" s="1"/>
  <c r="K237" i="20"/>
  <c r="R237" i="20" s="1"/>
  <c r="K238" i="20"/>
  <c r="R238" i="20" s="1"/>
  <c r="K239" i="20"/>
  <c r="R239" i="20" s="1"/>
  <c r="K240" i="20"/>
  <c r="R240" i="20" s="1"/>
  <c r="K241" i="20"/>
  <c r="R241" i="20" s="1"/>
  <c r="K242" i="20"/>
  <c r="R242" i="20" s="1"/>
  <c r="K243" i="20"/>
  <c r="R243" i="20" s="1"/>
  <c r="K244" i="20"/>
  <c r="R244" i="20" s="1"/>
  <c r="K245" i="20"/>
  <c r="R245" i="20" s="1"/>
  <c r="K246" i="20"/>
  <c r="R246" i="20" s="1"/>
  <c r="K247" i="20"/>
  <c r="R247" i="20" s="1"/>
  <c r="K248" i="20"/>
  <c r="R248" i="20" s="1"/>
  <c r="K249" i="20"/>
  <c r="R249" i="20" s="1"/>
  <c r="K250" i="20"/>
  <c r="R250" i="20" s="1"/>
  <c r="K251" i="20"/>
  <c r="R251" i="20" s="1"/>
  <c r="K252" i="20"/>
  <c r="R252" i="20" s="1"/>
  <c r="K253" i="20"/>
  <c r="R253" i="20" s="1"/>
  <c r="K254" i="20"/>
  <c r="R254" i="20" s="1"/>
  <c r="K255" i="20"/>
  <c r="R255" i="20" s="1"/>
  <c r="K256" i="20"/>
  <c r="R256" i="20" s="1"/>
  <c r="K257" i="20"/>
  <c r="R257" i="20" s="1"/>
  <c r="K258" i="20"/>
  <c r="R258" i="20" s="1"/>
  <c r="K259" i="20"/>
  <c r="R259" i="20" s="1"/>
  <c r="K260" i="20"/>
  <c r="R260" i="20" s="1"/>
  <c r="K261" i="20"/>
  <c r="R261" i="20" s="1"/>
  <c r="K262" i="20"/>
  <c r="R262" i="20" s="1"/>
  <c r="K263" i="20"/>
  <c r="R263" i="20" s="1"/>
  <c r="K264" i="20"/>
  <c r="R264" i="20" s="1"/>
  <c r="K265" i="20"/>
  <c r="R265" i="20" s="1"/>
  <c r="K266" i="20"/>
  <c r="R266" i="20" s="1"/>
  <c r="K267" i="20"/>
  <c r="R267" i="20" s="1"/>
  <c r="K268" i="20"/>
  <c r="R268" i="20" s="1"/>
  <c r="K269" i="20"/>
  <c r="R269" i="20" s="1"/>
  <c r="K270" i="20"/>
  <c r="R270" i="20" s="1"/>
  <c r="K271" i="20"/>
  <c r="R271" i="20" s="1"/>
  <c r="K272" i="20"/>
  <c r="R272" i="20" s="1"/>
  <c r="K273" i="20"/>
  <c r="R273" i="20" s="1"/>
  <c r="K274" i="20"/>
  <c r="R274" i="20" s="1"/>
  <c r="K275" i="20"/>
  <c r="R275" i="20" s="1"/>
  <c r="K276" i="20"/>
  <c r="R276" i="20" s="1"/>
  <c r="K277" i="20"/>
  <c r="R277" i="20" s="1"/>
  <c r="K278" i="20"/>
  <c r="R278" i="20" s="1"/>
  <c r="K279" i="20"/>
  <c r="R279" i="20" s="1"/>
  <c r="K280" i="20"/>
  <c r="R280" i="20" s="1"/>
  <c r="K281" i="20"/>
  <c r="R281" i="20" s="1"/>
  <c r="K282" i="20"/>
  <c r="R282" i="20" s="1"/>
  <c r="K283" i="20"/>
  <c r="R283" i="20" s="1"/>
  <c r="K284" i="20"/>
  <c r="R284" i="20" s="1"/>
  <c r="K285" i="20"/>
  <c r="R285" i="20" s="1"/>
  <c r="K286" i="20"/>
  <c r="R286" i="20" s="1"/>
  <c r="K287" i="20"/>
  <c r="R287" i="20" s="1"/>
  <c r="K288" i="20"/>
  <c r="R288" i="20" s="1"/>
  <c r="K289" i="20"/>
  <c r="R289" i="20" s="1"/>
  <c r="K290" i="20"/>
  <c r="R290" i="20" s="1"/>
  <c r="K291" i="20"/>
  <c r="R291" i="20" s="1"/>
  <c r="K292" i="20"/>
  <c r="R292" i="20" s="1"/>
  <c r="K293" i="20"/>
  <c r="R293" i="20" s="1"/>
  <c r="K294" i="20"/>
  <c r="R294" i="20" s="1"/>
  <c r="K295" i="20"/>
  <c r="R295" i="20" s="1"/>
  <c r="K296" i="20"/>
  <c r="R296" i="20" s="1"/>
  <c r="K297" i="20"/>
  <c r="R297" i="20" s="1"/>
  <c r="K298" i="20"/>
  <c r="R298" i="20" s="1"/>
  <c r="K299" i="20"/>
  <c r="R299" i="20" s="1"/>
  <c r="K300" i="20"/>
  <c r="R300" i="20" s="1"/>
  <c r="K301" i="20"/>
  <c r="R301" i="20" s="1"/>
  <c r="K302" i="20"/>
  <c r="R302" i="20" s="1"/>
  <c r="K303" i="20"/>
  <c r="R303" i="20" s="1"/>
  <c r="K304" i="20"/>
  <c r="R304" i="20" s="1"/>
  <c r="K305" i="20"/>
  <c r="R305" i="20" s="1"/>
  <c r="K306" i="20"/>
  <c r="R306" i="20" s="1"/>
  <c r="K307" i="20"/>
  <c r="R307" i="20" s="1"/>
  <c r="K308" i="20"/>
  <c r="R308" i="20" s="1"/>
  <c r="K309" i="20"/>
  <c r="R309" i="20" s="1"/>
  <c r="K310" i="20"/>
  <c r="R310" i="20" s="1"/>
  <c r="K311" i="20"/>
  <c r="R311" i="20" s="1"/>
  <c r="K312" i="20"/>
  <c r="R312" i="20" s="1"/>
  <c r="K313" i="20"/>
  <c r="R313" i="20" s="1"/>
  <c r="K314" i="20"/>
  <c r="R314" i="20" s="1"/>
  <c r="K315" i="20"/>
  <c r="R315" i="20" s="1"/>
  <c r="K316" i="20"/>
  <c r="R316" i="20" s="1"/>
  <c r="K317" i="20"/>
  <c r="R317" i="20" s="1"/>
  <c r="K318" i="20"/>
  <c r="R318" i="20" s="1"/>
  <c r="K319" i="20"/>
  <c r="R319" i="20" s="1"/>
  <c r="K320" i="20"/>
  <c r="R320" i="20" s="1"/>
  <c r="K321" i="20"/>
  <c r="R321" i="20" s="1"/>
  <c r="K322" i="20"/>
  <c r="R322" i="20" s="1"/>
  <c r="K323" i="20"/>
  <c r="R323" i="20" s="1"/>
  <c r="K324" i="20"/>
  <c r="R324" i="20" s="1"/>
  <c r="K325" i="20"/>
  <c r="R325" i="20" s="1"/>
  <c r="K326" i="20"/>
  <c r="R326" i="20" s="1"/>
  <c r="K327" i="20"/>
  <c r="R327" i="20" s="1"/>
  <c r="K328" i="20"/>
  <c r="R328" i="20" s="1"/>
  <c r="K329" i="20"/>
  <c r="R329" i="20" s="1"/>
  <c r="K330" i="20"/>
  <c r="R330" i="20" s="1"/>
  <c r="K331" i="20"/>
  <c r="R331" i="20" s="1"/>
  <c r="K332" i="20"/>
  <c r="R332" i="20" s="1"/>
  <c r="K333" i="20"/>
  <c r="R333" i="20" s="1"/>
  <c r="K334" i="20"/>
  <c r="R334" i="20" s="1"/>
  <c r="K335" i="20"/>
  <c r="R335" i="20" s="1"/>
  <c r="K336" i="20"/>
  <c r="R336" i="20" s="1"/>
  <c r="K337" i="20"/>
  <c r="R337" i="20" s="1"/>
  <c r="K338" i="20"/>
  <c r="R338" i="20" s="1"/>
  <c r="K339" i="20"/>
  <c r="R339" i="20" s="1"/>
  <c r="K340" i="20"/>
  <c r="R340" i="20" s="1"/>
  <c r="K341" i="20"/>
  <c r="R341" i="20" s="1"/>
  <c r="K342" i="20"/>
  <c r="R342" i="20" s="1"/>
  <c r="K343" i="20"/>
  <c r="R343" i="20" s="1"/>
  <c r="K344" i="20"/>
  <c r="R344" i="20" s="1"/>
  <c r="K345" i="20"/>
  <c r="R345" i="20" s="1"/>
  <c r="K346" i="20"/>
  <c r="R346" i="20" s="1"/>
  <c r="K347" i="20"/>
  <c r="R347" i="20" s="1"/>
  <c r="K348" i="20"/>
  <c r="R348" i="20" s="1"/>
  <c r="K349" i="20"/>
  <c r="R349" i="20" s="1"/>
  <c r="K350" i="20"/>
  <c r="R350" i="20" s="1"/>
  <c r="K351" i="20"/>
  <c r="R351" i="20" s="1"/>
  <c r="K352" i="20"/>
  <c r="R352" i="20" s="1"/>
  <c r="K353" i="20"/>
  <c r="R353" i="20" s="1"/>
  <c r="K354" i="20"/>
  <c r="R354" i="20" s="1"/>
  <c r="K355" i="20"/>
  <c r="R355" i="20" s="1"/>
  <c r="K356" i="20"/>
  <c r="R356" i="20" s="1"/>
  <c r="K357" i="20"/>
  <c r="R357" i="20" s="1"/>
  <c r="K358" i="20"/>
  <c r="R358" i="20" s="1"/>
  <c r="K359" i="20"/>
  <c r="R359" i="20" s="1"/>
  <c r="K360" i="20"/>
  <c r="R360" i="20" s="1"/>
  <c r="K361" i="20"/>
  <c r="R361" i="20" s="1"/>
  <c r="K362" i="20"/>
  <c r="R362" i="20" s="1"/>
  <c r="K363" i="20"/>
  <c r="R363" i="20" s="1"/>
  <c r="K364" i="20"/>
  <c r="R364" i="20" s="1"/>
  <c r="K365" i="20"/>
  <c r="R365" i="20" s="1"/>
  <c r="K366" i="20"/>
  <c r="R366" i="20" s="1"/>
  <c r="K367" i="20"/>
  <c r="R367" i="20" s="1"/>
  <c r="K368" i="20"/>
  <c r="R368" i="20" s="1"/>
  <c r="K369" i="20"/>
  <c r="R369" i="20" s="1"/>
  <c r="K370" i="20"/>
  <c r="R370" i="20" s="1"/>
  <c r="K371" i="20"/>
  <c r="R371" i="20" s="1"/>
  <c r="K372" i="20"/>
  <c r="R372" i="20" s="1"/>
  <c r="K373" i="20"/>
  <c r="R373" i="20" s="1"/>
  <c r="K374" i="20"/>
  <c r="R374" i="20" s="1"/>
  <c r="K375" i="20"/>
  <c r="R375" i="20" s="1"/>
  <c r="K376" i="20"/>
  <c r="R376" i="20" s="1"/>
  <c r="K377" i="20"/>
  <c r="R377" i="20" s="1"/>
  <c r="K378" i="20"/>
  <c r="R378" i="20" s="1"/>
  <c r="K379" i="20"/>
  <c r="R379" i="20" s="1"/>
  <c r="K380" i="20"/>
  <c r="R380" i="20" s="1"/>
  <c r="K381" i="20"/>
  <c r="R381" i="20" s="1"/>
  <c r="K382" i="20"/>
  <c r="R382" i="20" s="1"/>
  <c r="K383" i="20"/>
  <c r="R383" i="20" s="1"/>
  <c r="K384" i="20"/>
  <c r="R384" i="20" s="1"/>
  <c r="K385" i="20"/>
  <c r="R385" i="20" s="1"/>
  <c r="K386" i="20"/>
  <c r="R386" i="20" s="1"/>
  <c r="K387" i="20"/>
  <c r="R387" i="20" s="1"/>
  <c r="K388" i="20"/>
  <c r="R388" i="20" s="1"/>
  <c r="K389" i="20"/>
  <c r="R389" i="20" s="1"/>
  <c r="K390" i="20"/>
  <c r="R390" i="20" s="1"/>
  <c r="K391" i="20"/>
  <c r="R391" i="20" s="1"/>
  <c r="K392" i="20"/>
  <c r="R392" i="20" s="1"/>
  <c r="K393" i="20"/>
  <c r="R393" i="20" s="1"/>
  <c r="K394" i="20"/>
  <c r="R394" i="20" s="1"/>
  <c r="K395" i="20"/>
  <c r="R395" i="20" s="1"/>
  <c r="K396" i="20"/>
  <c r="R396" i="20" s="1"/>
  <c r="K397" i="20"/>
  <c r="R397" i="20" s="1"/>
  <c r="K398" i="20"/>
  <c r="R398" i="20" s="1"/>
  <c r="K399" i="20"/>
  <c r="R399" i="20" s="1"/>
  <c r="K400" i="20"/>
  <c r="R400" i="20" s="1"/>
  <c r="K401" i="20"/>
  <c r="R401" i="20" s="1"/>
  <c r="K402" i="20"/>
  <c r="R402" i="20" s="1"/>
  <c r="K403" i="20"/>
  <c r="R403" i="20" s="1"/>
  <c r="K404" i="20"/>
  <c r="R404" i="20" s="1"/>
  <c r="K405" i="20"/>
  <c r="R405" i="20" s="1"/>
  <c r="K406" i="20"/>
  <c r="R406" i="20" s="1"/>
  <c r="K407" i="20"/>
  <c r="R407" i="20" s="1"/>
  <c r="K408" i="20"/>
  <c r="R408" i="20" s="1"/>
  <c r="K409" i="20"/>
  <c r="R409" i="20" s="1"/>
  <c r="K410" i="20"/>
  <c r="R410" i="20" s="1"/>
  <c r="K411" i="20"/>
  <c r="R411" i="20" s="1"/>
  <c r="K412" i="20"/>
  <c r="R412" i="20" s="1"/>
  <c r="K413" i="20"/>
  <c r="R413" i="20" s="1"/>
  <c r="K414" i="20"/>
  <c r="R414" i="20" s="1"/>
  <c r="K415" i="20"/>
  <c r="R415" i="20" s="1"/>
  <c r="K416" i="20"/>
  <c r="R416" i="20" s="1"/>
  <c r="K417" i="20"/>
  <c r="R417" i="20" s="1"/>
  <c r="K418" i="20"/>
  <c r="R418" i="20" s="1"/>
  <c r="K419" i="20"/>
  <c r="R419" i="20" s="1"/>
  <c r="K420" i="20"/>
  <c r="R420" i="20" s="1"/>
  <c r="K421" i="20"/>
  <c r="R421" i="20" s="1"/>
  <c r="K422" i="20"/>
  <c r="R422" i="20" s="1"/>
  <c r="K423" i="20"/>
  <c r="R423" i="20" s="1"/>
  <c r="K424" i="20"/>
  <c r="R424" i="20" s="1"/>
  <c r="K425" i="20"/>
  <c r="R425" i="20" s="1"/>
  <c r="K426" i="20"/>
  <c r="R426" i="20" s="1"/>
  <c r="K427" i="20"/>
  <c r="R427" i="20" s="1"/>
  <c r="K428" i="20"/>
  <c r="R428" i="20" s="1"/>
  <c r="K429" i="20"/>
  <c r="R429" i="20" s="1"/>
  <c r="K430" i="20"/>
  <c r="R430" i="20" s="1"/>
  <c r="K431" i="20"/>
  <c r="R431" i="20" s="1"/>
  <c r="K432" i="20"/>
  <c r="R432" i="20" s="1"/>
  <c r="K433" i="20"/>
  <c r="R433" i="20" s="1"/>
  <c r="K434" i="20"/>
  <c r="R434" i="20" s="1"/>
  <c r="K435" i="20"/>
  <c r="R435" i="20" s="1"/>
  <c r="K436" i="20"/>
  <c r="R436" i="20" s="1"/>
  <c r="K437" i="20"/>
  <c r="R437" i="20" s="1"/>
  <c r="K438" i="20"/>
  <c r="R438" i="20" s="1"/>
  <c r="K439" i="20"/>
  <c r="R439" i="20" s="1"/>
  <c r="K440" i="20"/>
  <c r="R440" i="20" s="1"/>
  <c r="K441" i="20"/>
  <c r="R441" i="20" s="1"/>
  <c r="K442" i="20"/>
  <c r="R442" i="20" s="1"/>
  <c r="K443" i="20"/>
  <c r="R443" i="20" s="1"/>
  <c r="K444" i="20"/>
  <c r="R444" i="20" s="1"/>
  <c r="K445" i="20"/>
  <c r="R445" i="20" s="1"/>
  <c r="K446" i="20"/>
  <c r="R446" i="20" s="1"/>
  <c r="K447" i="20"/>
  <c r="R447" i="20" s="1"/>
  <c r="K448" i="20"/>
  <c r="R448" i="20" s="1"/>
  <c r="K449" i="20"/>
  <c r="R449" i="20" s="1"/>
  <c r="K450" i="20"/>
  <c r="R450" i="20" s="1"/>
  <c r="K451" i="20"/>
  <c r="R451" i="20" s="1"/>
  <c r="K452" i="20"/>
  <c r="R452" i="20" s="1"/>
  <c r="K453" i="20"/>
  <c r="R453" i="20" s="1"/>
  <c r="K454" i="20"/>
  <c r="R454" i="20" s="1"/>
  <c r="K455" i="20"/>
  <c r="R455" i="20" s="1"/>
  <c r="K456" i="20"/>
  <c r="R456" i="20" s="1"/>
  <c r="K457" i="20"/>
  <c r="R457" i="20" s="1"/>
  <c r="K458" i="20"/>
  <c r="R458" i="20" s="1"/>
  <c r="K459" i="20"/>
  <c r="R459" i="20" s="1"/>
  <c r="K460" i="20"/>
  <c r="R460" i="20" s="1"/>
  <c r="K461" i="20"/>
  <c r="R461" i="20" s="1"/>
  <c r="K462" i="20"/>
  <c r="R462" i="20" s="1"/>
  <c r="K463" i="20"/>
  <c r="R463" i="20" s="1"/>
  <c r="K464" i="20"/>
  <c r="R464" i="20" s="1"/>
  <c r="K465" i="20"/>
  <c r="R465" i="20" s="1"/>
  <c r="K466" i="20"/>
  <c r="R466" i="20" s="1"/>
  <c r="K467" i="20"/>
  <c r="R467" i="20" s="1"/>
  <c r="K468" i="20"/>
  <c r="R468" i="20" s="1"/>
  <c r="K469" i="20"/>
  <c r="R469" i="20" s="1"/>
  <c r="K470" i="20"/>
  <c r="R470" i="20" s="1"/>
  <c r="K471" i="20"/>
  <c r="R471" i="20" s="1"/>
  <c r="K472" i="20"/>
  <c r="R472" i="20" s="1"/>
  <c r="K473" i="20"/>
  <c r="R473" i="20" s="1"/>
  <c r="K474" i="20"/>
  <c r="R474" i="20" s="1"/>
  <c r="K475" i="20"/>
  <c r="R475" i="20" s="1"/>
  <c r="K476" i="20"/>
  <c r="R476" i="20" s="1"/>
  <c r="K477" i="20"/>
  <c r="R477" i="20" s="1"/>
  <c r="K478" i="20"/>
  <c r="R478" i="20" s="1"/>
  <c r="K479" i="20"/>
  <c r="R479" i="20" s="1"/>
  <c r="K480" i="20"/>
  <c r="R480" i="20" s="1"/>
  <c r="K481" i="20"/>
  <c r="R481" i="20" s="1"/>
  <c r="K482" i="20"/>
  <c r="R482" i="20" s="1"/>
  <c r="K483" i="20"/>
  <c r="R483" i="20" s="1"/>
  <c r="K484" i="20"/>
  <c r="R484" i="20" s="1"/>
  <c r="K485" i="20"/>
  <c r="R485" i="20" s="1"/>
  <c r="K486" i="20"/>
  <c r="R486" i="20" s="1"/>
  <c r="K487" i="20"/>
  <c r="R487" i="20" s="1"/>
  <c r="K488" i="20"/>
  <c r="R488" i="20" s="1"/>
  <c r="K489" i="20"/>
  <c r="R489" i="20" s="1"/>
  <c r="K490" i="20"/>
  <c r="R490" i="20" s="1"/>
  <c r="K491" i="20"/>
  <c r="R491" i="20" s="1"/>
  <c r="K492" i="20"/>
  <c r="R492" i="20" s="1"/>
  <c r="K493" i="20"/>
  <c r="R493" i="20" s="1"/>
  <c r="K494" i="20"/>
  <c r="R494" i="20" s="1"/>
  <c r="K495" i="20"/>
  <c r="R495" i="20" s="1"/>
  <c r="K496" i="20"/>
  <c r="R496" i="20" s="1"/>
  <c r="K497" i="20"/>
  <c r="R497" i="20" s="1"/>
  <c r="K498" i="20"/>
  <c r="R498" i="20" s="1"/>
  <c r="K499" i="20"/>
  <c r="R499" i="20" s="1"/>
  <c r="K500" i="20"/>
  <c r="R500" i="20" s="1"/>
  <c r="K501" i="20"/>
  <c r="R501" i="20" s="1"/>
  <c r="K502" i="20"/>
  <c r="R502" i="20" s="1"/>
  <c r="K503" i="20"/>
  <c r="R503" i="20" s="1"/>
  <c r="K504" i="20"/>
  <c r="R504" i="20" s="1"/>
  <c r="K505" i="20"/>
  <c r="R505" i="20" s="1"/>
  <c r="K506" i="20"/>
  <c r="R506" i="20" s="1"/>
  <c r="K507" i="20"/>
  <c r="R507" i="20" s="1"/>
  <c r="K508" i="20"/>
  <c r="R508" i="20" s="1"/>
  <c r="K509" i="20"/>
  <c r="R509" i="20" s="1"/>
  <c r="K510" i="20"/>
  <c r="R510" i="20" s="1"/>
  <c r="K511" i="20"/>
  <c r="R511" i="20" s="1"/>
  <c r="K512" i="20"/>
  <c r="R512" i="20" s="1"/>
  <c r="K513" i="20"/>
  <c r="R513" i="20" s="1"/>
  <c r="K514" i="20"/>
  <c r="R514" i="20" s="1"/>
  <c r="K515" i="20"/>
  <c r="R515" i="20" s="1"/>
  <c r="K516" i="20"/>
  <c r="R516" i="20" s="1"/>
  <c r="K517" i="20"/>
  <c r="R517" i="20" s="1"/>
  <c r="K518" i="20"/>
  <c r="R518" i="20" s="1"/>
  <c r="K519" i="20"/>
  <c r="R519" i="20" s="1"/>
  <c r="K520" i="20"/>
  <c r="R520" i="20" s="1"/>
  <c r="K521" i="20"/>
  <c r="R521" i="20" s="1"/>
  <c r="K522" i="20"/>
  <c r="R522" i="20" s="1"/>
  <c r="K523" i="20"/>
  <c r="R523" i="20" s="1"/>
  <c r="K524" i="20"/>
  <c r="R524" i="20" s="1"/>
  <c r="K525" i="20"/>
  <c r="R525" i="20" s="1"/>
  <c r="K526" i="20"/>
  <c r="R526" i="20" s="1"/>
  <c r="K527" i="20"/>
  <c r="R527" i="20" s="1"/>
  <c r="K528" i="20"/>
  <c r="R528" i="20" s="1"/>
  <c r="K529" i="20"/>
  <c r="R529" i="20" s="1"/>
  <c r="K530" i="20"/>
  <c r="R530" i="20" s="1"/>
  <c r="K531" i="20"/>
  <c r="R531" i="20" s="1"/>
  <c r="K532" i="20"/>
  <c r="R532" i="20" s="1"/>
  <c r="K533" i="20"/>
  <c r="R533" i="20" s="1"/>
  <c r="K534" i="20"/>
  <c r="R534" i="20" s="1"/>
  <c r="K535" i="20"/>
  <c r="R535" i="20" s="1"/>
  <c r="K536" i="20"/>
  <c r="R536" i="20" s="1"/>
  <c r="K537" i="20"/>
  <c r="R537" i="20" s="1"/>
  <c r="K538" i="20"/>
  <c r="R538" i="20" s="1"/>
  <c r="K539" i="20"/>
  <c r="R539" i="20" s="1"/>
  <c r="K540" i="20"/>
  <c r="R540" i="20" s="1"/>
  <c r="K541" i="20"/>
  <c r="R541" i="20" s="1"/>
  <c r="K542" i="20"/>
  <c r="R542" i="20" s="1"/>
  <c r="K543" i="20"/>
  <c r="R543" i="20" s="1"/>
  <c r="K544" i="20"/>
  <c r="R544" i="20" s="1"/>
  <c r="K545" i="20"/>
  <c r="R545" i="20" s="1"/>
  <c r="K546" i="20"/>
  <c r="R546" i="20" s="1"/>
  <c r="K547" i="20"/>
  <c r="R547" i="20" s="1"/>
  <c r="K548" i="20"/>
  <c r="R548" i="20" s="1"/>
  <c r="K549" i="20"/>
  <c r="R549" i="20" s="1"/>
  <c r="K550" i="20"/>
  <c r="R550" i="20" s="1"/>
  <c r="K551" i="20"/>
  <c r="R551" i="20" s="1"/>
  <c r="K552" i="20"/>
  <c r="R552" i="20" s="1"/>
  <c r="K553" i="20"/>
  <c r="R553" i="20" s="1"/>
  <c r="K554" i="20"/>
  <c r="R554" i="20" s="1"/>
  <c r="K555" i="20"/>
  <c r="R555" i="20" s="1"/>
  <c r="K556" i="20"/>
  <c r="R556" i="20" s="1"/>
  <c r="K557" i="20"/>
  <c r="R557" i="20" s="1"/>
  <c r="K558" i="20"/>
  <c r="R558" i="20" s="1"/>
  <c r="K559" i="20"/>
  <c r="R559" i="20" s="1"/>
  <c r="K560" i="20"/>
  <c r="R560" i="20" s="1"/>
  <c r="K561" i="20"/>
  <c r="R561" i="20" s="1"/>
  <c r="K562" i="20"/>
  <c r="R562" i="20" s="1"/>
  <c r="K563" i="20"/>
  <c r="R563" i="20" s="1"/>
  <c r="K564" i="20"/>
  <c r="R564" i="20" s="1"/>
  <c r="K565" i="20"/>
  <c r="R565" i="20" s="1"/>
  <c r="K566" i="20"/>
  <c r="R566" i="20" s="1"/>
  <c r="K567" i="20"/>
  <c r="R567" i="20" s="1"/>
  <c r="K568" i="20"/>
  <c r="R568" i="20" s="1"/>
  <c r="K569" i="20"/>
  <c r="R569" i="20" s="1"/>
  <c r="K570" i="20"/>
  <c r="R570" i="20" s="1"/>
  <c r="K571" i="20"/>
  <c r="R571" i="20" s="1"/>
  <c r="K572" i="20"/>
  <c r="R572" i="20" s="1"/>
  <c r="K573" i="20"/>
  <c r="R573" i="20" s="1"/>
  <c r="K574" i="20"/>
  <c r="R574" i="20" s="1"/>
  <c r="K575" i="20"/>
  <c r="R575" i="20" s="1"/>
  <c r="K576" i="20"/>
  <c r="R576" i="20" s="1"/>
  <c r="K577" i="20"/>
  <c r="R577" i="20" s="1"/>
  <c r="K578" i="20"/>
  <c r="R578" i="20" s="1"/>
  <c r="K579" i="20"/>
  <c r="R579" i="20" s="1"/>
  <c r="K580" i="20"/>
  <c r="R580" i="20" s="1"/>
  <c r="K581" i="20"/>
  <c r="R581" i="20" s="1"/>
  <c r="K582" i="20"/>
  <c r="R582" i="20" s="1"/>
  <c r="K583" i="20"/>
  <c r="R583" i="20" s="1"/>
  <c r="K584" i="20"/>
  <c r="R584" i="20" s="1"/>
  <c r="K585" i="20"/>
  <c r="R585" i="20" s="1"/>
  <c r="K586" i="20"/>
  <c r="R586" i="20" s="1"/>
  <c r="K587" i="20"/>
  <c r="R587" i="20" s="1"/>
  <c r="K588" i="20"/>
  <c r="R588" i="20" s="1"/>
  <c r="K589" i="20"/>
  <c r="R589" i="20" s="1"/>
  <c r="K590" i="20"/>
  <c r="R590" i="20" s="1"/>
  <c r="K591" i="20"/>
  <c r="R591" i="20" s="1"/>
  <c r="K592" i="20"/>
  <c r="R592" i="20" s="1"/>
  <c r="K593" i="20"/>
  <c r="R593" i="20" s="1"/>
  <c r="K594" i="20"/>
  <c r="R594" i="20" s="1"/>
  <c r="K595" i="20"/>
  <c r="R595" i="20" s="1"/>
  <c r="K596" i="20"/>
  <c r="R596" i="20" s="1"/>
  <c r="K597" i="20"/>
  <c r="R597" i="20" s="1"/>
  <c r="K598" i="20"/>
  <c r="R598" i="20" s="1"/>
  <c r="K599" i="20"/>
  <c r="R599" i="20" s="1"/>
  <c r="K600" i="20"/>
  <c r="R600" i="20" s="1"/>
  <c r="K601" i="20"/>
  <c r="R601" i="20" s="1"/>
  <c r="K602" i="20"/>
  <c r="R602" i="20" s="1"/>
  <c r="K603" i="20"/>
  <c r="R603" i="20" s="1"/>
  <c r="K604" i="20"/>
  <c r="R604" i="20" s="1"/>
  <c r="K605" i="20"/>
  <c r="R605" i="20" s="1"/>
  <c r="K606" i="20"/>
  <c r="R606" i="20" s="1"/>
  <c r="K607" i="20"/>
  <c r="R607" i="20" s="1"/>
  <c r="K608" i="20"/>
  <c r="R608" i="20" s="1"/>
  <c r="K609" i="20"/>
  <c r="R609" i="20" s="1"/>
  <c r="K610" i="20"/>
  <c r="R610" i="20" s="1"/>
  <c r="K611" i="20"/>
  <c r="R611" i="20" s="1"/>
  <c r="K612" i="20"/>
  <c r="R612" i="20" s="1"/>
  <c r="K613" i="20"/>
  <c r="R613" i="20" s="1"/>
  <c r="K614" i="20"/>
  <c r="R614" i="20" s="1"/>
  <c r="K615" i="20"/>
  <c r="R615" i="20" s="1"/>
  <c r="K616" i="20"/>
  <c r="R616" i="20" s="1"/>
  <c r="K617" i="20"/>
  <c r="R617" i="20" s="1"/>
  <c r="K618" i="20"/>
  <c r="R618" i="20" s="1"/>
  <c r="K619" i="20"/>
  <c r="R619" i="20" s="1"/>
  <c r="K620" i="20"/>
  <c r="R620" i="20" s="1"/>
  <c r="K621" i="20"/>
  <c r="R621" i="20" s="1"/>
  <c r="K622" i="20"/>
  <c r="R622" i="20" s="1"/>
  <c r="K623" i="20"/>
  <c r="R623" i="20" s="1"/>
  <c r="K624" i="20"/>
  <c r="R624" i="20" s="1"/>
  <c r="K625" i="20"/>
  <c r="R625" i="20" s="1"/>
  <c r="K626" i="20"/>
  <c r="R626" i="20" s="1"/>
  <c r="K627" i="20"/>
  <c r="R627" i="20" s="1"/>
  <c r="K628" i="20"/>
  <c r="R628" i="20" s="1"/>
  <c r="K629" i="20"/>
  <c r="R629" i="20" s="1"/>
  <c r="K630" i="20"/>
  <c r="R630" i="20" s="1"/>
  <c r="K631" i="20"/>
  <c r="R631" i="20" s="1"/>
  <c r="K632" i="20"/>
  <c r="R632" i="20" s="1"/>
  <c r="K633" i="20"/>
  <c r="R633" i="20" s="1"/>
  <c r="K634" i="20"/>
  <c r="R634" i="20" s="1"/>
  <c r="K635" i="20"/>
  <c r="R635" i="20" s="1"/>
  <c r="K636" i="20"/>
  <c r="R636" i="20" s="1"/>
  <c r="K637" i="20"/>
  <c r="R637" i="20" s="1"/>
  <c r="K638" i="20"/>
  <c r="R638" i="20" s="1"/>
  <c r="K639" i="20"/>
  <c r="R639" i="20" s="1"/>
  <c r="K640" i="20"/>
  <c r="R640" i="20" s="1"/>
  <c r="K641" i="20"/>
  <c r="R641" i="20" s="1"/>
  <c r="K642" i="20"/>
  <c r="R642" i="20" s="1"/>
  <c r="K643" i="20"/>
  <c r="R643" i="20" s="1"/>
  <c r="K644" i="20"/>
  <c r="R644" i="20" s="1"/>
  <c r="K645" i="20"/>
  <c r="R645" i="20" s="1"/>
  <c r="K646" i="20"/>
  <c r="R646" i="20" s="1"/>
  <c r="K647" i="20"/>
  <c r="R647" i="20" s="1"/>
  <c r="K648" i="20"/>
  <c r="R648" i="20" s="1"/>
  <c r="K649" i="20"/>
  <c r="R649" i="20" s="1"/>
  <c r="K650" i="20"/>
  <c r="R650" i="20" s="1"/>
  <c r="K651" i="20"/>
  <c r="R651" i="20" s="1"/>
  <c r="K652" i="20"/>
  <c r="R652" i="20" s="1"/>
  <c r="K653" i="20"/>
  <c r="R653" i="20" s="1"/>
  <c r="K654" i="20"/>
  <c r="R654" i="20" s="1"/>
  <c r="K655" i="20"/>
  <c r="R655" i="20" s="1"/>
  <c r="K656" i="20"/>
  <c r="R656" i="20" s="1"/>
  <c r="K657" i="20"/>
  <c r="R657" i="20" s="1"/>
  <c r="K658" i="20"/>
  <c r="R658" i="20" s="1"/>
  <c r="K659" i="20"/>
  <c r="R659" i="20" s="1"/>
  <c r="K660" i="20"/>
  <c r="R660" i="20" s="1"/>
  <c r="K661" i="20"/>
  <c r="R661" i="20" s="1"/>
  <c r="K662" i="20"/>
  <c r="R662" i="20" s="1"/>
  <c r="K663" i="20"/>
  <c r="R663" i="20" s="1"/>
  <c r="K664" i="20"/>
  <c r="R664" i="20" s="1"/>
  <c r="K665" i="20"/>
  <c r="R665" i="20" s="1"/>
  <c r="K666" i="20"/>
  <c r="R666" i="20" s="1"/>
  <c r="K667" i="20"/>
  <c r="R667" i="20" s="1"/>
  <c r="K668" i="20"/>
  <c r="R668" i="20" s="1"/>
  <c r="K669" i="20"/>
  <c r="R669" i="20" s="1"/>
  <c r="K670" i="20"/>
  <c r="R670" i="20" s="1"/>
  <c r="K671" i="20"/>
  <c r="R671" i="20" s="1"/>
  <c r="K672" i="20"/>
  <c r="R672" i="20" s="1"/>
  <c r="K673" i="20"/>
  <c r="R673" i="20" s="1"/>
  <c r="K674" i="20"/>
  <c r="R674" i="20" s="1"/>
  <c r="K675" i="20"/>
  <c r="R675" i="20" s="1"/>
  <c r="K676" i="20"/>
  <c r="R676" i="20" s="1"/>
  <c r="K677" i="20"/>
  <c r="R677" i="20" s="1"/>
  <c r="K678" i="20"/>
  <c r="R678" i="20" s="1"/>
  <c r="K679" i="20"/>
  <c r="R679" i="20" s="1"/>
  <c r="K680" i="20"/>
  <c r="R680" i="20" s="1"/>
  <c r="K681" i="20"/>
  <c r="R681" i="20" s="1"/>
  <c r="K682" i="20"/>
  <c r="R682" i="20" s="1"/>
  <c r="K683" i="20"/>
  <c r="R683" i="20" s="1"/>
  <c r="K684" i="20"/>
  <c r="R684" i="20" s="1"/>
  <c r="K685" i="20"/>
  <c r="R685" i="20" s="1"/>
  <c r="K686" i="20"/>
  <c r="R686" i="20" s="1"/>
  <c r="K687" i="20"/>
  <c r="R687" i="20" s="1"/>
  <c r="K688" i="20"/>
  <c r="R688" i="20" s="1"/>
  <c r="K689" i="20"/>
  <c r="R689" i="20" s="1"/>
  <c r="K690" i="20"/>
  <c r="R690" i="20" s="1"/>
  <c r="K691" i="20"/>
  <c r="R691" i="20" s="1"/>
  <c r="K692" i="20"/>
  <c r="R692" i="20" s="1"/>
  <c r="K693" i="20"/>
  <c r="R693" i="20" s="1"/>
  <c r="K694" i="20"/>
  <c r="R694" i="20" s="1"/>
  <c r="K695" i="20"/>
  <c r="R695" i="20" s="1"/>
  <c r="K696" i="20"/>
  <c r="R696" i="20" s="1"/>
  <c r="K697" i="20"/>
  <c r="R697" i="20" s="1"/>
  <c r="K698" i="20"/>
  <c r="R698" i="20" s="1"/>
  <c r="K699" i="20"/>
  <c r="R699" i="20" s="1"/>
  <c r="K700" i="20"/>
  <c r="R700" i="20" s="1"/>
  <c r="K701" i="20"/>
  <c r="R701" i="20" s="1"/>
  <c r="K702" i="20"/>
  <c r="R702" i="20" s="1"/>
  <c r="K703" i="20"/>
  <c r="R703" i="20" s="1"/>
  <c r="K704" i="20"/>
  <c r="R704" i="20" s="1"/>
  <c r="K705" i="20"/>
  <c r="R705" i="20" s="1"/>
  <c r="K706" i="20"/>
  <c r="R706" i="20" s="1"/>
  <c r="K707" i="20"/>
  <c r="R707" i="20" s="1"/>
  <c r="K708" i="20"/>
  <c r="R708" i="20" s="1"/>
  <c r="K709" i="20"/>
  <c r="R709" i="20" s="1"/>
  <c r="K710" i="20"/>
  <c r="R710" i="20" s="1"/>
  <c r="K711" i="20"/>
  <c r="R711" i="20" s="1"/>
  <c r="K712" i="20"/>
  <c r="R712" i="20" s="1"/>
  <c r="K713" i="20"/>
  <c r="R713" i="20" s="1"/>
  <c r="K714" i="20"/>
  <c r="R714" i="20" s="1"/>
  <c r="K715" i="20"/>
  <c r="R715" i="20" s="1"/>
  <c r="K716" i="20"/>
  <c r="R716" i="20" s="1"/>
  <c r="K717" i="20"/>
  <c r="R717" i="20" s="1"/>
  <c r="K718" i="20"/>
  <c r="R718" i="20" s="1"/>
  <c r="K719" i="20"/>
  <c r="R719" i="20" s="1"/>
  <c r="K720" i="20"/>
  <c r="R720" i="20" s="1"/>
  <c r="K721" i="20"/>
  <c r="R721" i="20" s="1"/>
  <c r="K722" i="20"/>
  <c r="R722" i="20" s="1"/>
  <c r="K723" i="20"/>
  <c r="R723" i="20" s="1"/>
  <c r="K724" i="20"/>
  <c r="R724" i="20" s="1"/>
  <c r="K725" i="20"/>
  <c r="R725" i="20" s="1"/>
  <c r="K726" i="20"/>
  <c r="R726" i="20" s="1"/>
  <c r="K727" i="20"/>
  <c r="R727" i="20" s="1"/>
  <c r="K728" i="20"/>
  <c r="R728" i="20" s="1"/>
  <c r="K729" i="20"/>
  <c r="R729" i="20" s="1"/>
  <c r="K730" i="20"/>
  <c r="R730" i="20" s="1"/>
  <c r="K731" i="20"/>
  <c r="R731" i="20" s="1"/>
  <c r="K732" i="20"/>
  <c r="R732" i="20" s="1"/>
  <c r="K733" i="20"/>
  <c r="R733" i="20" s="1"/>
  <c r="K734" i="20"/>
  <c r="R734" i="20" s="1"/>
  <c r="K735" i="20"/>
  <c r="R735" i="20" s="1"/>
  <c r="K736" i="20"/>
  <c r="R736" i="20" s="1"/>
  <c r="K737" i="20"/>
  <c r="R737" i="20" s="1"/>
  <c r="K738" i="20"/>
  <c r="R738" i="20" s="1"/>
  <c r="K739" i="20"/>
  <c r="R739" i="20" s="1"/>
  <c r="K740" i="20"/>
  <c r="R740" i="20" s="1"/>
  <c r="K741" i="20"/>
  <c r="R741" i="20" s="1"/>
  <c r="K742" i="20"/>
  <c r="R742" i="20" s="1"/>
  <c r="K743" i="20"/>
  <c r="R743" i="20" s="1"/>
  <c r="K744" i="20"/>
  <c r="R744" i="20" s="1"/>
  <c r="K745" i="20"/>
  <c r="R745" i="20" s="1"/>
  <c r="K746" i="20"/>
  <c r="R746" i="20" s="1"/>
  <c r="K747" i="20"/>
  <c r="R747" i="20" s="1"/>
  <c r="K748" i="20"/>
  <c r="R748" i="20" s="1"/>
  <c r="K749" i="20"/>
  <c r="R749" i="20" s="1"/>
  <c r="K750" i="20"/>
  <c r="R750" i="20" s="1"/>
  <c r="K751" i="20"/>
  <c r="R751" i="20" s="1"/>
  <c r="K752" i="20"/>
  <c r="R752" i="20" s="1"/>
  <c r="K753" i="20"/>
  <c r="R753" i="20" s="1"/>
  <c r="K754" i="20"/>
  <c r="R754" i="20" s="1"/>
  <c r="K755" i="20"/>
  <c r="R755" i="20" s="1"/>
  <c r="K756" i="20"/>
  <c r="R756" i="20" s="1"/>
  <c r="K757" i="20"/>
  <c r="R757" i="20" s="1"/>
  <c r="K758" i="20"/>
  <c r="R758" i="20" s="1"/>
  <c r="K759" i="20"/>
  <c r="R759" i="20" s="1"/>
  <c r="K760" i="20"/>
  <c r="R760" i="20" s="1"/>
  <c r="K761" i="20"/>
  <c r="R761" i="20" s="1"/>
  <c r="K762" i="20"/>
  <c r="R762" i="20" s="1"/>
  <c r="K763" i="20"/>
  <c r="R763" i="20" s="1"/>
  <c r="K764" i="20"/>
  <c r="R764" i="20" s="1"/>
  <c r="K765" i="20"/>
  <c r="R765" i="20" s="1"/>
  <c r="K766" i="20"/>
  <c r="R766" i="20" s="1"/>
  <c r="K767" i="20"/>
  <c r="R767" i="20" s="1"/>
  <c r="K768" i="20"/>
  <c r="R768" i="20" s="1"/>
  <c r="K769" i="20"/>
  <c r="R769" i="20" s="1"/>
  <c r="K770" i="20"/>
  <c r="R770" i="20" s="1"/>
  <c r="K771" i="20"/>
  <c r="R771" i="20" s="1"/>
  <c r="K772" i="20"/>
  <c r="R772" i="20" s="1"/>
  <c r="K773" i="20"/>
  <c r="R773" i="20" s="1"/>
  <c r="K774" i="20"/>
  <c r="R774" i="20" s="1"/>
  <c r="K775" i="20"/>
  <c r="R775" i="20" s="1"/>
  <c r="K776" i="20"/>
  <c r="R776" i="20" s="1"/>
  <c r="K777" i="20"/>
  <c r="R777" i="20" s="1"/>
  <c r="K778" i="20"/>
  <c r="R778" i="20" s="1"/>
  <c r="K779" i="20"/>
  <c r="R779" i="20" s="1"/>
  <c r="K780" i="20"/>
  <c r="R780" i="20" s="1"/>
  <c r="K781" i="20"/>
  <c r="R781" i="20" s="1"/>
  <c r="K782" i="20"/>
  <c r="R782" i="20" s="1"/>
  <c r="K783" i="20"/>
  <c r="R783" i="20" s="1"/>
  <c r="K784" i="20"/>
  <c r="R784" i="20" s="1"/>
  <c r="K785" i="20"/>
  <c r="R785" i="20" s="1"/>
  <c r="K786" i="20"/>
  <c r="R786" i="20" s="1"/>
  <c r="K787" i="20"/>
  <c r="R787" i="20" s="1"/>
  <c r="K788" i="20"/>
  <c r="R788" i="20" s="1"/>
  <c r="K789" i="20"/>
  <c r="R789" i="20" s="1"/>
  <c r="K790" i="20"/>
  <c r="R790" i="20" s="1"/>
  <c r="K791" i="20"/>
  <c r="R791" i="20" s="1"/>
  <c r="K792" i="20"/>
  <c r="R792" i="20" s="1"/>
  <c r="K793" i="20"/>
  <c r="R793" i="20" s="1"/>
  <c r="K794" i="20"/>
  <c r="R794" i="20" s="1"/>
  <c r="K795" i="20"/>
  <c r="R795" i="20" s="1"/>
  <c r="K796" i="20"/>
  <c r="R796" i="20" s="1"/>
  <c r="K797" i="20"/>
  <c r="R797" i="20" s="1"/>
  <c r="K798" i="20"/>
  <c r="R798" i="20" s="1"/>
  <c r="K799" i="20"/>
  <c r="R799" i="20" s="1"/>
  <c r="K800" i="20"/>
  <c r="R800" i="20" s="1"/>
  <c r="K801" i="20"/>
  <c r="R801" i="20" s="1"/>
  <c r="K802" i="20"/>
  <c r="R802" i="20" s="1"/>
  <c r="K803" i="20"/>
  <c r="R803" i="20" s="1"/>
  <c r="K804" i="20"/>
  <c r="R804" i="20" s="1"/>
  <c r="K805" i="20"/>
  <c r="R805" i="20" s="1"/>
  <c r="K806" i="20"/>
  <c r="R806" i="20" s="1"/>
  <c r="K807" i="20"/>
  <c r="R807" i="20" s="1"/>
  <c r="K808" i="20"/>
  <c r="R808" i="20" s="1"/>
  <c r="K809" i="20"/>
  <c r="R809" i="20" s="1"/>
  <c r="K810" i="20"/>
  <c r="R810" i="20" s="1"/>
  <c r="K811" i="20"/>
  <c r="R811" i="20" s="1"/>
  <c r="K812" i="20"/>
  <c r="R812" i="20" s="1"/>
  <c r="K813" i="20"/>
  <c r="R813" i="20" s="1"/>
  <c r="K814" i="20"/>
  <c r="R814" i="20" s="1"/>
  <c r="K815" i="20"/>
  <c r="R815" i="20" s="1"/>
  <c r="K816" i="20"/>
  <c r="R816" i="20" s="1"/>
  <c r="K817" i="20"/>
  <c r="R817" i="20" s="1"/>
  <c r="K818" i="20"/>
  <c r="R818" i="20" s="1"/>
  <c r="K819" i="20"/>
  <c r="R819" i="20" s="1"/>
  <c r="K820" i="20"/>
  <c r="R820" i="20" s="1"/>
  <c r="K821" i="20"/>
  <c r="R821" i="20" s="1"/>
  <c r="K822" i="20"/>
  <c r="R822" i="20" s="1"/>
  <c r="K823" i="20"/>
  <c r="R823" i="20" s="1"/>
  <c r="K824" i="20"/>
  <c r="R824" i="20" s="1"/>
  <c r="K825" i="20"/>
  <c r="R825" i="20" s="1"/>
  <c r="K826" i="20"/>
  <c r="R826" i="20" s="1"/>
  <c r="K827" i="20"/>
  <c r="R827" i="20" s="1"/>
  <c r="K828" i="20"/>
  <c r="R828" i="20" s="1"/>
  <c r="K829" i="20"/>
  <c r="R829" i="20" s="1"/>
  <c r="K830" i="20"/>
  <c r="R830" i="20" s="1"/>
  <c r="K831" i="20"/>
  <c r="R831" i="20" s="1"/>
  <c r="K832" i="20"/>
  <c r="R832" i="20" s="1"/>
  <c r="K833" i="20"/>
  <c r="R833" i="20" s="1"/>
  <c r="K834" i="20"/>
  <c r="R834" i="20" s="1"/>
  <c r="K835" i="20"/>
  <c r="R835" i="20" s="1"/>
  <c r="K836" i="20"/>
  <c r="R836" i="20" s="1"/>
  <c r="K837" i="20"/>
  <c r="R837" i="20" s="1"/>
  <c r="K838" i="20"/>
  <c r="R838" i="20" s="1"/>
  <c r="K839" i="20"/>
  <c r="R839" i="20" s="1"/>
  <c r="K840" i="20"/>
  <c r="R840" i="20" s="1"/>
  <c r="K841" i="20"/>
  <c r="R841" i="20" s="1"/>
  <c r="K842" i="20"/>
  <c r="R842" i="20" s="1"/>
  <c r="K843" i="20"/>
  <c r="R843" i="20" s="1"/>
  <c r="K844" i="20"/>
  <c r="R844" i="20" s="1"/>
  <c r="K845" i="20"/>
  <c r="R845" i="20" s="1"/>
  <c r="K846" i="20"/>
  <c r="R846" i="20" s="1"/>
  <c r="K847" i="20"/>
  <c r="R847" i="20" s="1"/>
  <c r="K848" i="20"/>
  <c r="R848" i="20" s="1"/>
  <c r="K849" i="20"/>
  <c r="R849" i="20" s="1"/>
  <c r="K850" i="20"/>
  <c r="R850" i="20" s="1"/>
  <c r="K851" i="20"/>
  <c r="R851" i="20" s="1"/>
  <c r="K852" i="20"/>
  <c r="R852" i="20" s="1"/>
  <c r="K853" i="20"/>
  <c r="R853" i="20" s="1"/>
  <c r="K854" i="20"/>
  <c r="R854" i="20" s="1"/>
  <c r="K855" i="20"/>
  <c r="R855" i="20" s="1"/>
  <c r="K856" i="20"/>
  <c r="R856" i="20" s="1"/>
  <c r="K857" i="20"/>
  <c r="R857" i="20" s="1"/>
  <c r="K858" i="20"/>
  <c r="R858" i="20" s="1"/>
  <c r="K859" i="20"/>
  <c r="R859" i="20" s="1"/>
  <c r="K860" i="20"/>
  <c r="R860" i="20" s="1"/>
  <c r="K861" i="20"/>
  <c r="R861" i="20" s="1"/>
  <c r="K862" i="20"/>
  <c r="R862" i="20" s="1"/>
  <c r="K863" i="20"/>
  <c r="R863" i="20" s="1"/>
  <c r="K864" i="20"/>
  <c r="R864" i="20" s="1"/>
  <c r="K865" i="20"/>
  <c r="R865" i="20" s="1"/>
  <c r="K866" i="20"/>
  <c r="R866" i="20" s="1"/>
  <c r="K867" i="20"/>
  <c r="R867" i="20" s="1"/>
  <c r="K868" i="20"/>
  <c r="R868" i="20" s="1"/>
  <c r="K869" i="20"/>
  <c r="R869" i="20" s="1"/>
  <c r="K870" i="20"/>
  <c r="R870" i="20" s="1"/>
  <c r="K871" i="20"/>
  <c r="R871" i="20" s="1"/>
  <c r="K872" i="20"/>
  <c r="R872" i="20" s="1"/>
  <c r="K873" i="20"/>
  <c r="R873" i="20" s="1"/>
  <c r="K874" i="20"/>
  <c r="R874" i="20" s="1"/>
  <c r="K875" i="20"/>
  <c r="R875" i="20" s="1"/>
  <c r="K876" i="20"/>
  <c r="R876" i="20" s="1"/>
  <c r="K877" i="20"/>
  <c r="R877" i="20" s="1"/>
  <c r="K878" i="20"/>
  <c r="R878" i="20" s="1"/>
  <c r="K879" i="20"/>
  <c r="R879" i="20" s="1"/>
  <c r="K880" i="20"/>
  <c r="R880" i="20" s="1"/>
  <c r="K881" i="20"/>
  <c r="R881" i="20" s="1"/>
  <c r="K882" i="20"/>
  <c r="R882" i="20" s="1"/>
  <c r="K883" i="20"/>
  <c r="R883" i="20" s="1"/>
  <c r="K884" i="20"/>
  <c r="R884" i="20" s="1"/>
  <c r="K885" i="20"/>
  <c r="R885" i="20" s="1"/>
  <c r="K886" i="20"/>
  <c r="R886" i="20" s="1"/>
  <c r="K887" i="20"/>
  <c r="R887" i="20" s="1"/>
  <c r="K888" i="20"/>
  <c r="R888" i="20" s="1"/>
  <c r="K889" i="20"/>
  <c r="R889" i="20" s="1"/>
  <c r="K890" i="20"/>
  <c r="R890" i="20" s="1"/>
  <c r="K891" i="20"/>
  <c r="R891" i="20" s="1"/>
  <c r="K892" i="20"/>
  <c r="R892" i="20" s="1"/>
  <c r="K893" i="20"/>
  <c r="R893" i="20" s="1"/>
  <c r="K894" i="20"/>
  <c r="R894" i="20" s="1"/>
  <c r="K895" i="20"/>
  <c r="R895" i="20" s="1"/>
  <c r="K896" i="20"/>
  <c r="R896" i="20" s="1"/>
  <c r="K897" i="20"/>
  <c r="R897" i="20" s="1"/>
  <c r="K898" i="20"/>
  <c r="R898" i="20" s="1"/>
  <c r="K899" i="20"/>
  <c r="R899" i="20" s="1"/>
  <c r="K900" i="20"/>
  <c r="R900" i="20" s="1"/>
  <c r="K901" i="20"/>
  <c r="R901" i="20" s="1"/>
  <c r="K902" i="20"/>
  <c r="R902" i="20" s="1"/>
  <c r="K903" i="20"/>
  <c r="R903" i="20" s="1"/>
  <c r="K904" i="20"/>
  <c r="R904" i="20" s="1"/>
  <c r="K905" i="20"/>
  <c r="R905" i="20" s="1"/>
  <c r="K906" i="20"/>
  <c r="R906" i="20" s="1"/>
  <c r="K907" i="20"/>
  <c r="R907" i="20" s="1"/>
  <c r="K908" i="20"/>
  <c r="R908" i="20" s="1"/>
  <c r="K909" i="20"/>
  <c r="R909" i="20" s="1"/>
  <c r="K910" i="20"/>
  <c r="R910" i="20" s="1"/>
  <c r="K911" i="20"/>
  <c r="R911" i="20" s="1"/>
  <c r="K912" i="20"/>
  <c r="R912" i="20" s="1"/>
  <c r="K913" i="20"/>
  <c r="R913" i="20" s="1"/>
  <c r="K914" i="20"/>
  <c r="R914" i="20" s="1"/>
  <c r="K915" i="20"/>
  <c r="R915" i="20" s="1"/>
  <c r="K916" i="20"/>
  <c r="R916" i="20" s="1"/>
  <c r="K917" i="20"/>
  <c r="R917" i="20" s="1"/>
  <c r="K918" i="20"/>
  <c r="R918" i="20" s="1"/>
  <c r="K919" i="20"/>
  <c r="R919" i="20" s="1"/>
  <c r="K920" i="20"/>
  <c r="R920" i="20" s="1"/>
  <c r="K921" i="20"/>
  <c r="R921" i="20" s="1"/>
  <c r="K922" i="20"/>
  <c r="R922" i="20" s="1"/>
  <c r="K923" i="20"/>
  <c r="R923" i="20" s="1"/>
  <c r="K924" i="20"/>
  <c r="R924" i="20" s="1"/>
  <c r="K925" i="20"/>
  <c r="R925" i="20" s="1"/>
  <c r="K926" i="20"/>
  <c r="R926" i="20" s="1"/>
  <c r="K927" i="20"/>
  <c r="R927" i="20" s="1"/>
  <c r="K928" i="20"/>
  <c r="R928" i="20" s="1"/>
  <c r="K929" i="20"/>
  <c r="R929" i="20" s="1"/>
  <c r="K930" i="20"/>
  <c r="R930" i="20" s="1"/>
  <c r="K931" i="20"/>
  <c r="R931" i="20" s="1"/>
  <c r="K932" i="20"/>
  <c r="R932" i="20" s="1"/>
  <c r="K933" i="20"/>
  <c r="R933" i="20" s="1"/>
  <c r="K934" i="20"/>
  <c r="R934" i="20" s="1"/>
  <c r="K935" i="20"/>
  <c r="R935" i="20" s="1"/>
  <c r="K936" i="20"/>
  <c r="R936" i="20" s="1"/>
  <c r="K937" i="20"/>
  <c r="R937" i="20" s="1"/>
  <c r="K938" i="20"/>
  <c r="R938" i="20" s="1"/>
  <c r="K939" i="20"/>
  <c r="R939" i="20" s="1"/>
  <c r="K940" i="20"/>
  <c r="R940" i="20" s="1"/>
  <c r="K941" i="20"/>
  <c r="R941" i="20" s="1"/>
  <c r="K942" i="20"/>
  <c r="R942" i="20" s="1"/>
  <c r="K943" i="20"/>
  <c r="R943" i="20" s="1"/>
  <c r="K944" i="20"/>
  <c r="R944" i="20" s="1"/>
  <c r="K945" i="20"/>
  <c r="R945" i="20" s="1"/>
  <c r="K946" i="20"/>
  <c r="R946" i="20" s="1"/>
  <c r="K947" i="20"/>
  <c r="R947" i="20" s="1"/>
  <c r="K948" i="20"/>
  <c r="R948" i="20" s="1"/>
  <c r="K949" i="20"/>
  <c r="R949" i="20" s="1"/>
  <c r="K950" i="20"/>
  <c r="R950" i="20" s="1"/>
  <c r="K951" i="20"/>
  <c r="R951" i="20" s="1"/>
  <c r="K952" i="20"/>
  <c r="R952" i="20" s="1"/>
  <c r="K953" i="20"/>
  <c r="R953" i="20" s="1"/>
  <c r="K954" i="20"/>
  <c r="R954" i="20" s="1"/>
  <c r="K955" i="20"/>
  <c r="R955" i="20" s="1"/>
  <c r="K956" i="20"/>
  <c r="R956" i="20" s="1"/>
  <c r="K957" i="20"/>
  <c r="R957" i="20" s="1"/>
  <c r="K958" i="20"/>
  <c r="R958" i="20" s="1"/>
  <c r="K959" i="20"/>
  <c r="R959" i="20" s="1"/>
  <c r="K960" i="20"/>
  <c r="R960" i="20" s="1"/>
  <c r="K961" i="20"/>
  <c r="R961" i="20" s="1"/>
  <c r="K962" i="20"/>
  <c r="R962" i="20" s="1"/>
  <c r="K963" i="20"/>
  <c r="R963" i="20" s="1"/>
  <c r="K964" i="20"/>
  <c r="R964" i="20" s="1"/>
  <c r="K965" i="20"/>
  <c r="R965" i="20" s="1"/>
  <c r="K966" i="20"/>
  <c r="R966" i="20" s="1"/>
  <c r="K967" i="20"/>
  <c r="R967" i="20" s="1"/>
  <c r="K968" i="20"/>
  <c r="R968" i="20" s="1"/>
  <c r="K969" i="20"/>
  <c r="R969" i="20" s="1"/>
  <c r="K970" i="20"/>
  <c r="R970" i="20" s="1"/>
  <c r="K971" i="20"/>
  <c r="R971" i="20" s="1"/>
  <c r="K972" i="20"/>
  <c r="R972" i="20" s="1"/>
  <c r="K973" i="20"/>
  <c r="R973" i="20" s="1"/>
  <c r="K974" i="20"/>
  <c r="R974" i="20" s="1"/>
  <c r="K975" i="20"/>
  <c r="R975" i="20" s="1"/>
  <c r="K976" i="20"/>
  <c r="R976" i="20" s="1"/>
  <c r="K977" i="20"/>
  <c r="R977" i="20" s="1"/>
  <c r="K978" i="20"/>
  <c r="R978" i="20" s="1"/>
  <c r="K979" i="20"/>
  <c r="R979" i="20" s="1"/>
  <c r="K980" i="20"/>
  <c r="R980" i="20" s="1"/>
  <c r="K981" i="20"/>
  <c r="R981" i="20" s="1"/>
  <c r="K982" i="20"/>
  <c r="R982" i="20" s="1"/>
  <c r="K983" i="20"/>
  <c r="R983" i="20" s="1"/>
  <c r="K984" i="20"/>
  <c r="R984" i="20" s="1"/>
  <c r="K985" i="20"/>
  <c r="R985" i="20" s="1"/>
  <c r="K986" i="20"/>
  <c r="R986" i="20" s="1"/>
  <c r="K987" i="20"/>
  <c r="R987" i="20" s="1"/>
  <c r="K988" i="20"/>
  <c r="R988" i="20" s="1"/>
  <c r="K989" i="20"/>
  <c r="R989" i="20" s="1"/>
  <c r="K990" i="20"/>
  <c r="R990" i="20" s="1"/>
  <c r="K991" i="20"/>
  <c r="R991" i="20" s="1"/>
  <c r="K992" i="20"/>
  <c r="R992" i="20" s="1"/>
  <c r="K993" i="20"/>
  <c r="R993" i="20" s="1"/>
  <c r="K994" i="20"/>
  <c r="R994" i="20" s="1"/>
  <c r="K995" i="20"/>
  <c r="R995" i="20" s="1"/>
  <c r="K996" i="20"/>
  <c r="R996" i="20" s="1"/>
  <c r="K997" i="20"/>
  <c r="R997" i="20" s="1"/>
  <c r="K998" i="20"/>
  <c r="R998" i="20" s="1"/>
  <c r="K999" i="20"/>
  <c r="R999" i="20" s="1"/>
  <c r="K1000" i="20"/>
  <c r="R1000" i="20" s="1"/>
  <c r="J26" i="20"/>
  <c r="P26" i="20" s="1"/>
  <c r="J27" i="20"/>
  <c r="P27" i="20" s="1"/>
  <c r="J28" i="20"/>
  <c r="P28" i="20" s="1"/>
  <c r="J29" i="20"/>
  <c r="P29" i="20" s="1"/>
  <c r="J30" i="20"/>
  <c r="P30" i="20" s="1"/>
  <c r="J31" i="20"/>
  <c r="P31" i="20" s="1"/>
  <c r="J32" i="20"/>
  <c r="P32" i="20" s="1"/>
  <c r="J33" i="20"/>
  <c r="P33" i="20" s="1"/>
  <c r="J34" i="20"/>
  <c r="P34" i="20" s="1"/>
  <c r="J35" i="20"/>
  <c r="P35" i="20" s="1"/>
  <c r="J36" i="20"/>
  <c r="P36" i="20" s="1"/>
  <c r="J37" i="20"/>
  <c r="P37" i="20" s="1"/>
  <c r="J38" i="20"/>
  <c r="P38" i="20" s="1"/>
  <c r="J39" i="20"/>
  <c r="P39" i="20" s="1"/>
  <c r="J40" i="20"/>
  <c r="P40" i="20" s="1"/>
  <c r="J41" i="20"/>
  <c r="P41" i="20" s="1"/>
  <c r="J42" i="20"/>
  <c r="P42" i="20" s="1"/>
  <c r="J43" i="20"/>
  <c r="P43" i="20" s="1"/>
  <c r="J44" i="20"/>
  <c r="P44" i="20" s="1"/>
  <c r="J45" i="20"/>
  <c r="P45" i="20" s="1"/>
  <c r="J46" i="20"/>
  <c r="P46" i="20" s="1"/>
  <c r="J47" i="20"/>
  <c r="P47" i="20" s="1"/>
  <c r="J48" i="20"/>
  <c r="P48" i="20" s="1"/>
  <c r="J49" i="20"/>
  <c r="P49" i="20" s="1"/>
  <c r="J50" i="20"/>
  <c r="P50" i="20" s="1"/>
  <c r="J51" i="20"/>
  <c r="P51" i="20" s="1"/>
  <c r="J52" i="20"/>
  <c r="P52" i="20" s="1"/>
  <c r="J53" i="20"/>
  <c r="P53" i="20" s="1"/>
  <c r="J54" i="20"/>
  <c r="P54" i="20" s="1"/>
  <c r="J55" i="20"/>
  <c r="P55" i="20" s="1"/>
  <c r="J56" i="20"/>
  <c r="P56" i="20" s="1"/>
  <c r="J57" i="20"/>
  <c r="P57" i="20" s="1"/>
  <c r="J58" i="20"/>
  <c r="P58" i="20" s="1"/>
  <c r="J59" i="20"/>
  <c r="P59" i="20" s="1"/>
  <c r="J60" i="20"/>
  <c r="P60" i="20" s="1"/>
  <c r="J61" i="20"/>
  <c r="P61" i="20" s="1"/>
  <c r="J62" i="20"/>
  <c r="P62" i="20" s="1"/>
  <c r="J63" i="20"/>
  <c r="P63" i="20" s="1"/>
  <c r="J64" i="20"/>
  <c r="P64" i="20" s="1"/>
  <c r="J65" i="20"/>
  <c r="P65" i="20" s="1"/>
  <c r="J66" i="20"/>
  <c r="P66" i="20" s="1"/>
  <c r="J67" i="20"/>
  <c r="P67" i="20" s="1"/>
  <c r="J68" i="20"/>
  <c r="P68" i="20" s="1"/>
  <c r="J69" i="20"/>
  <c r="P69" i="20" s="1"/>
  <c r="J70" i="20"/>
  <c r="P70" i="20" s="1"/>
  <c r="J71" i="20"/>
  <c r="P71" i="20" s="1"/>
  <c r="J72" i="20"/>
  <c r="P72" i="20" s="1"/>
  <c r="J73" i="20"/>
  <c r="P73" i="20" s="1"/>
  <c r="J74" i="20"/>
  <c r="P74" i="20" s="1"/>
  <c r="J75" i="20"/>
  <c r="P75" i="20" s="1"/>
  <c r="J76" i="20"/>
  <c r="P76" i="20" s="1"/>
  <c r="J77" i="20"/>
  <c r="P77" i="20" s="1"/>
  <c r="J78" i="20"/>
  <c r="P78" i="20" s="1"/>
  <c r="J79" i="20"/>
  <c r="P79" i="20" s="1"/>
  <c r="J80" i="20"/>
  <c r="P80" i="20" s="1"/>
  <c r="J81" i="20"/>
  <c r="P81" i="20" s="1"/>
  <c r="J82" i="20"/>
  <c r="P82" i="20" s="1"/>
  <c r="J83" i="20"/>
  <c r="P83" i="20" s="1"/>
  <c r="J84" i="20"/>
  <c r="P84" i="20" s="1"/>
  <c r="J85" i="20"/>
  <c r="P85" i="20" s="1"/>
  <c r="J86" i="20"/>
  <c r="P86" i="20" s="1"/>
  <c r="J87" i="20"/>
  <c r="P87" i="20" s="1"/>
  <c r="J88" i="20"/>
  <c r="P88" i="20" s="1"/>
  <c r="J89" i="20"/>
  <c r="P89" i="20" s="1"/>
  <c r="J90" i="20"/>
  <c r="P90" i="20" s="1"/>
  <c r="J91" i="20"/>
  <c r="P91" i="20" s="1"/>
  <c r="J92" i="20"/>
  <c r="P92" i="20" s="1"/>
  <c r="J93" i="20"/>
  <c r="P93" i="20" s="1"/>
  <c r="J94" i="20"/>
  <c r="P94" i="20" s="1"/>
  <c r="J95" i="20"/>
  <c r="P95" i="20" s="1"/>
  <c r="J96" i="20"/>
  <c r="P96" i="20" s="1"/>
  <c r="J97" i="20"/>
  <c r="P97" i="20" s="1"/>
  <c r="J98" i="20"/>
  <c r="P98" i="20" s="1"/>
  <c r="J99" i="20"/>
  <c r="P99" i="20" s="1"/>
  <c r="J100" i="20"/>
  <c r="P100" i="20" s="1"/>
  <c r="J101" i="20"/>
  <c r="P101" i="20" s="1"/>
  <c r="J102" i="20"/>
  <c r="P102" i="20" s="1"/>
  <c r="J103" i="20"/>
  <c r="P103" i="20" s="1"/>
  <c r="J104" i="20"/>
  <c r="P104" i="20" s="1"/>
  <c r="J105" i="20"/>
  <c r="P105" i="20" s="1"/>
  <c r="J106" i="20"/>
  <c r="P106" i="20" s="1"/>
  <c r="J107" i="20"/>
  <c r="P107" i="20" s="1"/>
  <c r="J108" i="20"/>
  <c r="P108" i="20" s="1"/>
  <c r="J109" i="20"/>
  <c r="P109" i="20" s="1"/>
  <c r="J110" i="20"/>
  <c r="P110" i="20" s="1"/>
  <c r="J111" i="20"/>
  <c r="P111" i="20" s="1"/>
  <c r="J112" i="20"/>
  <c r="P112" i="20" s="1"/>
  <c r="J113" i="20"/>
  <c r="P113" i="20" s="1"/>
  <c r="J114" i="20"/>
  <c r="P114" i="20" s="1"/>
  <c r="J115" i="20"/>
  <c r="P115" i="20" s="1"/>
  <c r="J116" i="20"/>
  <c r="P116" i="20" s="1"/>
  <c r="J117" i="20"/>
  <c r="P117" i="20" s="1"/>
  <c r="J118" i="20"/>
  <c r="P118" i="20" s="1"/>
  <c r="J119" i="20"/>
  <c r="P119" i="20" s="1"/>
  <c r="J120" i="20"/>
  <c r="P120" i="20" s="1"/>
  <c r="J121" i="20"/>
  <c r="P121" i="20" s="1"/>
  <c r="J122" i="20"/>
  <c r="P122" i="20" s="1"/>
  <c r="J123" i="20"/>
  <c r="P123" i="20" s="1"/>
  <c r="J124" i="20"/>
  <c r="P124" i="20" s="1"/>
  <c r="J125" i="20"/>
  <c r="P125" i="20" s="1"/>
  <c r="J126" i="20"/>
  <c r="P126" i="20" s="1"/>
  <c r="J127" i="20"/>
  <c r="P127" i="20" s="1"/>
  <c r="J128" i="20"/>
  <c r="P128" i="20" s="1"/>
  <c r="J129" i="20"/>
  <c r="P129" i="20" s="1"/>
  <c r="J130" i="20"/>
  <c r="P130" i="20" s="1"/>
  <c r="J131" i="20"/>
  <c r="P131" i="20" s="1"/>
  <c r="J132" i="20"/>
  <c r="P132" i="20" s="1"/>
  <c r="J133" i="20"/>
  <c r="P133" i="20" s="1"/>
  <c r="J134" i="20"/>
  <c r="P134" i="20" s="1"/>
  <c r="J135" i="20"/>
  <c r="P135" i="20" s="1"/>
  <c r="J136" i="20"/>
  <c r="P136" i="20" s="1"/>
  <c r="J137" i="20"/>
  <c r="P137" i="20" s="1"/>
  <c r="J138" i="20"/>
  <c r="P138" i="20" s="1"/>
  <c r="J139" i="20"/>
  <c r="P139" i="20" s="1"/>
  <c r="J140" i="20"/>
  <c r="P140" i="20" s="1"/>
  <c r="J141" i="20"/>
  <c r="P141" i="20" s="1"/>
  <c r="J142" i="20"/>
  <c r="P142" i="20" s="1"/>
  <c r="J143" i="20"/>
  <c r="P143" i="20" s="1"/>
  <c r="J144" i="20"/>
  <c r="P144" i="20" s="1"/>
  <c r="J145" i="20"/>
  <c r="P145" i="20" s="1"/>
  <c r="J146" i="20"/>
  <c r="P146" i="20" s="1"/>
  <c r="J147" i="20"/>
  <c r="P147" i="20" s="1"/>
  <c r="J148" i="20"/>
  <c r="P148" i="20" s="1"/>
  <c r="J149" i="20"/>
  <c r="P149" i="20" s="1"/>
  <c r="J150" i="20"/>
  <c r="P150" i="20" s="1"/>
  <c r="J151" i="20"/>
  <c r="P151" i="20" s="1"/>
  <c r="J152" i="20"/>
  <c r="P152" i="20" s="1"/>
  <c r="J153" i="20"/>
  <c r="P153" i="20" s="1"/>
  <c r="J154" i="20"/>
  <c r="P154" i="20" s="1"/>
  <c r="J155" i="20"/>
  <c r="P155" i="20" s="1"/>
  <c r="J156" i="20"/>
  <c r="P156" i="20" s="1"/>
  <c r="J157" i="20"/>
  <c r="P157" i="20" s="1"/>
  <c r="J158" i="20"/>
  <c r="P158" i="20" s="1"/>
  <c r="J159" i="20"/>
  <c r="P159" i="20" s="1"/>
  <c r="J160" i="20"/>
  <c r="P160" i="20" s="1"/>
  <c r="J161" i="20"/>
  <c r="P161" i="20" s="1"/>
  <c r="J162" i="20"/>
  <c r="P162" i="20" s="1"/>
  <c r="J163" i="20"/>
  <c r="P163" i="20" s="1"/>
  <c r="J164" i="20"/>
  <c r="P164" i="20" s="1"/>
  <c r="J165" i="20"/>
  <c r="P165" i="20" s="1"/>
  <c r="J166" i="20"/>
  <c r="P166" i="20" s="1"/>
  <c r="J167" i="20"/>
  <c r="P167" i="20" s="1"/>
  <c r="J168" i="20"/>
  <c r="P168" i="20" s="1"/>
  <c r="J169" i="20"/>
  <c r="P169" i="20" s="1"/>
  <c r="J170" i="20"/>
  <c r="P170" i="20" s="1"/>
  <c r="J171" i="20"/>
  <c r="P171" i="20" s="1"/>
  <c r="J172" i="20"/>
  <c r="P172" i="20" s="1"/>
  <c r="J173" i="20"/>
  <c r="P173" i="20" s="1"/>
  <c r="J174" i="20"/>
  <c r="P174" i="20" s="1"/>
  <c r="J175" i="20"/>
  <c r="P175" i="20" s="1"/>
  <c r="J176" i="20"/>
  <c r="P176" i="20" s="1"/>
  <c r="J177" i="20"/>
  <c r="P177" i="20" s="1"/>
  <c r="J178" i="20"/>
  <c r="P178" i="20" s="1"/>
  <c r="J179" i="20"/>
  <c r="P179" i="20" s="1"/>
  <c r="J180" i="20"/>
  <c r="P180" i="20" s="1"/>
  <c r="J181" i="20"/>
  <c r="P181" i="20" s="1"/>
  <c r="J182" i="20"/>
  <c r="P182" i="20" s="1"/>
  <c r="J183" i="20"/>
  <c r="P183" i="20" s="1"/>
  <c r="J184" i="20"/>
  <c r="P184" i="20" s="1"/>
  <c r="J185" i="20"/>
  <c r="P185" i="20" s="1"/>
  <c r="J186" i="20"/>
  <c r="P186" i="20" s="1"/>
  <c r="J187" i="20"/>
  <c r="P187" i="20" s="1"/>
  <c r="J188" i="20"/>
  <c r="P188" i="20" s="1"/>
  <c r="J189" i="20"/>
  <c r="P189" i="20" s="1"/>
  <c r="J190" i="20"/>
  <c r="P190" i="20" s="1"/>
  <c r="J191" i="20"/>
  <c r="P191" i="20" s="1"/>
  <c r="J192" i="20"/>
  <c r="P192" i="20" s="1"/>
  <c r="J193" i="20"/>
  <c r="P193" i="20" s="1"/>
  <c r="J194" i="20"/>
  <c r="P194" i="20" s="1"/>
  <c r="J195" i="20"/>
  <c r="P195" i="20" s="1"/>
  <c r="J196" i="20"/>
  <c r="P196" i="20" s="1"/>
  <c r="J197" i="20"/>
  <c r="P197" i="20" s="1"/>
  <c r="J198" i="20"/>
  <c r="P198" i="20" s="1"/>
  <c r="J199" i="20"/>
  <c r="P199" i="20" s="1"/>
  <c r="J200" i="20"/>
  <c r="P200" i="20" s="1"/>
  <c r="J201" i="20"/>
  <c r="P201" i="20" s="1"/>
  <c r="J202" i="20"/>
  <c r="P202" i="20" s="1"/>
  <c r="J203" i="20"/>
  <c r="P203" i="20" s="1"/>
  <c r="J204" i="20"/>
  <c r="P204" i="20" s="1"/>
  <c r="J205" i="20"/>
  <c r="P205" i="20" s="1"/>
  <c r="J206" i="20"/>
  <c r="P206" i="20" s="1"/>
  <c r="J207" i="20"/>
  <c r="P207" i="20" s="1"/>
  <c r="J208" i="20"/>
  <c r="P208" i="20" s="1"/>
  <c r="J209" i="20"/>
  <c r="P209" i="20" s="1"/>
  <c r="J210" i="20"/>
  <c r="P210" i="20" s="1"/>
  <c r="J211" i="20"/>
  <c r="P211" i="20" s="1"/>
  <c r="J212" i="20"/>
  <c r="P212" i="20" s="1"/>
  <c r="J213" i="20"/>
  <c r="P213" i="20" s="1"/>
  <c r="J214" i="20"/>
  <c r="P214" i="20" s="1"/>
  <c r="J215" i="20"/>
  <c r="P215" i="20" s="1"/>
  <c r="J216" i="20"/>
  <c r="P216" i="20" s="1"/>
  <c r="J217" i="20"/>
  <c r="P217" i="20" s="1"/>
  <c r="J218" i="20"/>
  <c r="P218" i="20" s="1"/>
  <c r="J219" i="20"/>
  <c r="P219" i="20" s="1"/>
  <c r="J220" i="20"/>
  <c r="P220" i="20" s="1"/>
  <c r="J221" i="20"/>
  <c r="P221" i="20" s="1"/>
  <c r="J222" i="20"/>
  <c r="P222" i="20" s="1"/>
  <c r="J223" i="20"/>
  <c r="P223" i="20" s="1"/>
  <c r="J224" i="20"/>
  <c r="P224" i="20" s="1"/>
  <c r="J225" i="20"/>
  <c r="P225" i="20" s="1"/>
  <c r="J226" i="20"/>
  <c r="P226" i="20" s="1"/>
  <c r="J227" i="20"/>
  <c r="P227" i="20" s="1"/>
  <c r="J228" i="20"/>
  <c r="P228" i="20" s="1"/>
  <c r="J229" i="20"/>
  <c r="P229" i="20" s="1"/>
  <c r="J230" i="20"/>
  <c r="P230" i="20" s="1"/>
  <c r="J231" i="20"/>
  <c r="P231" i="20" s="1"/>
  <c r="J232" i="20"/>
  <c r="P232" i="20" s="1"/>
  <c r="J233" i="20"/>
  <c r="P233" i="20" s="1"/>
  <c r="J234" i="20"/>
  <c r="P234" i="20" s="1"/>
  <c r="J235" i="20"/>
  <c r="P235" i="20" s="1"/>
  <c r="J236" i="20"/>
  <c r="P236" i="20" s="1"/>
  <c r="J237" i="20"/>
  <c r="P237" i="20" s="1"/>
  <c r="J238" i="20"/>
  <c r="P238" i="20" s="1"/>
  <c r="J239" i="20"/>
  <c r="P239" i="20" s="1"/>
  <c r="J240" i="20"/>
  <c r="P240" i="20" s="1"/>
  <c r="J241" i="20"/>
  <c r="P241" i="20" s="1"/>
  <c r="J242" i="20"/>
  <c r="P242" i="20" s="1"/>
  <c r="J243" i="20"/>
  <c r="P243" i="20" s="1"/>
  <c r="J244" i="20"/>
  <c r="P244" i="20" s="1"/>
  <c r="J245" i="20"/>
  <c r="P245" i="20" s="1"/>
  <c r="J246" i="20"/>
  <c r="P246" i="20" s="1"/>
  <c r="J247" i="20"/>
  <c r="P247" i="20" s="1"/>
  <c r="J248" i="20"/>
  <c r="P248" i="20" s="1"/>
  <c r="J249" i="20"/>
  <c r="P249" i="20" s="1"/>
  <c r="J250" i="20"/>
  <c r="P250" i="20" s="1"/>
  <c r="J251" i="20"/>
  <c r="P251" i="20" s="1"/>
  <c r="J252" i="20"/>
  <c r="P252" i="20" s="1"/>
  <c r="J253" i="20"/>
  <c r="P253" i="20" s="1"/>
  <c r="J254" i="20"/>
  <c r="P254" i="20" s="1"/>
  <c r="J255" i="20"/>
  <c r="P255" i="20" s="1"/>
  <c r="J256" i="20"/>
  <c r="P256" i="20" s="1"/>
  <c r="J257" i="20"/>
  <c r="P257" i="20" s="1"/>
  <c r="J258" i="20"/>
  <c r="P258" i="20" s="1"/>
  <c r="J259" i="20"/>
  <c r="P259" i="20" s="1"/>
  <c r="J260" i="20"/>
  <c r="P260" i="20" s="1"/>
  <c r="J261" i="20"/>
  <c r="P261" i="20" s="1"/>
  <c r="J262" i="20"/>
  <c r="P262" i="20" s="1"/>
  <c r="J263" i="20"/>
  <c r="P263" i="20" s="1"/>
  <c r="J264" i="20"/>
  <c r="P264" i="20" s="1"/>
  <c r="J265" i="20"/>
  <c r="P265" i="20" s="1"/>
  <c r="J266" i="20"/>
  <c r="P266" i="20" s="1"/>
  <c r="J267" i="20"/>
  <c r="P267" i="20" s="1"/>
  <c r="J268" i="20"/>
  <c r="P268" i="20" s="1"/>
  <c r="J269" i="20"/>
  <c r="P269" i="20" s="1"/>
  <c r="J270" i="20"/>
  <c r="P270" i="20" s="1"/>
  <c r="J271" i="20"/>
  <c r="P271" i="20" s="1"/>
  <c r="J272" i="20"/>
  <c r="P272" i="20" s="1"/>
  <c r="J273" i="20"/>
  <c r="P273" i="20" s="1"/>
  <c r="J274" i="20"/>
  <c r="P274" i="20" s="1"/>
  <c r="J275" i="20"/>
  <c r="P275" i="20" s="1"/>
  <c r="J276" i="20"/>
  <c r="P276" i="20" s="1"/>
  <c r="J277" i="20"/>
  <c r="P277" i="20" s="1"/>
  <c r="J278" i="20"/>
  <c r="P278" i="20" s="1"/>
  <c r="J279" i="20"/>
  <c r="P279" i="20" s="1"/>
  <c r="J280" i="20"/>
  <c r="P280" i="20" s="1"/>
  <c r="J281" i="20"/>
  <c r="P281" i="20" s="1"/>
  <c r="J282" i="20"/>
  <c r="P282" i="20" s="1"/>
  <c r="J283" i="20"/>
  <c r="P283" i="20" s="1"/>
  <c r="J284" i="20"/>
  <c r="P284" i="20" s="1"/>
  <c r="J285" i="20"/>
  <c r="P285" i="20" s="1"/>
  <c r="J286" i="20"/>
  <c r="P286" i="20" s="1"/>
  <c r="J287" i="20"/>
  <c r="P287" i="20" s="1"/>
  <c r="J288" i="20"/>
  <c r="P288" i="20" s="1"/>
  <c r="J289" i="20"/>
  <c r="P289" i="20" s="1"/>
  <c r="J290" i="20"/>
  <c r="P290" i="20" s="1"/>
  <c r="J291" i="20"/>
  <c r="P291" i="20" s="1"/>
  <c r="J292" i="20"/>
  <c r="P292" i="20" s="1"/>
  <c r="J293" i="20"/>
  <c r="P293" i="20" s="1"/>
  <c r="J294" i="20"/>
  <c r="P294" i="20" s="1"/>
  <c r="J295" i="20"/>
  <c r="P295" i="20" s="1"/>
  <c r="J296" i="20"/>
  <c r="P296" i="20" s="1"/>
  <c r="J297" i="20"/>
  <c r="P297" i="20" s="1"/>
  <c r="J298" i="20"/>
  <c r="P298" i="20" s="1"/>
  <c r="J299" i="20"/>
  <c r="P299" i="20" s="1"/>
  <c r="J300" i="20"/>
  <c r="P300" i="20" s="1"/>
  <c r="J301" i="20"/>
  <c r="P301" i="20" s="1"/>
  <c r="J302" i="20"/>
  <c r="P302" i="20" s="1"/>
  <c r="J303" i="20"/>
  <c r="P303" i="20" s="1"/>
  <c r="J304" i="20"/>
  <c r="P304" i="20" s="1"/>
  <c r="J305" i="20"/>
  <c r="P305" i="20" s="1"/>
  <c r="J306" i="20"/>
  <c r="P306" i="20" s="1"/>
  <c r="J307" i="20"/>
  <c r="P307" i="20" s="1"/>
  <c r="J308" i="20"/>
  <c r="P308" i="20" s="1"/>
  <c r="J309" i="20"/>
  <c r="P309" i="20" s="1"/>
  <c r="J310" i="20"/>
  <c r="P310" i="20" s="1"/>
  <c r="J311" i="20"/>
  <c r="P311" i="20" s="1"/>
  <c r="J312" i="20"/>
  <c r="P312" i="20" s="1"/>
  <c r="J313" i="20"/>
  <c r="P313" i="20" s="1"/>
  <c r="J314" i="20"/>
  <c r="P314" i="20" s="1"/>
  <c r="J315" i="20"/>
  <c r="P315" i="20" s="1"/>
  <c r="J316" i="20"/>
  <c r="P316" i="20" s="1"/>
  <c r="J317" i="20"/>
  <c r="P317" i="20" s="1"/>
  <c r="J318" i="20"/>
  <c r="P318" i="20" s="1"/>
  <c r="J319" i="20"/>
  <c r="P319" i="20" s="1"/>
  <c r="J320" i="20"/>
  <c r="P320" i="20" s="1"/>
  <c r="J321" i="20"/>
  <c r="P321" i="20" s="1"/>
  <c r="J322" i="20"/>
  <c r="P322" i="20" s="1"/>
  <c r="J323" i="20"/>
  <c r="P323" i="20" s="1"/>
  <c r="J324" i="20"/>
  <c r="P324" i="20" s="1"/>
  <c r="J325" i="20"/>
  <c r="P325" i="20" s="1"/>
  <c r="J326" i="20"/>
  <c r="P326" i="20" s="1"/>
  <c r="J327" i="20"/>
  <c r="P327" i="20" s="1"/>
  <c r="J328" i="20"/>
  <c r="P328" i="20" s="1"/>
  <c r="J329" i="20"/>
  <c r="P329" i="20" s="1"/>
  <c r="J330" i="20"/>
  <c r="P330" i="20" s="1"/>
  <c r="J331" i="20"/>
  <c r="P331" i="20" s="1"/>
  <c r="J332" i="20"/>
  <c r="P332" i="20" s="1"/>
  <c r="J333" i="20"/>
  <c r="P333" i="20" s="1"/>
  <c r="J334" i="20"/>
  <c r="P334" i="20" s="1"/>
  <c r="J335" i="20"/>
  <c r="P335" i="20" s="1"/>
  <c r="J336" i="20"/>
  <c r="P336" i="20" s="1"/>
  <c r="J337" i="20"/>
  <c r="P337" i="20" s="1"/>
  <c r="J338" i="20"/>
  <c r="P338" i="20" s="1"/>
  <c r="J339" i="20"/>
  <c r="P339" i="20" s="1"/>
  <c r="J340" i="20"/>
  <c r="P340" i="20" s="1"/>
  <c r="J341" i="20"/>
  <c r="P341" i="20" s="1"/>
  <c r="J342" i="20"/>
  <c r="P342" i="20" s="1"/>
  <c r="J343" i="20"/>
  <c r="P343" i="20" s="1"/>
  <c r="J344" i="20"/>
  <c r="P344" i="20" s="1"/>
  <c r="J345" i="20"/>
  <c r="P345" i="20" s="1"/>
  <c r="J346" i="20"/>
  <c r="P346" i="20" s="1"/>
  <c r="J347" i="20"/>
  <c r="P347" i="20" s="1"/>
  <c r="J348" i="20"/>
  <c r="P348" i="20" s="1"/>
  <c r="J349" i="20"/>
  <c r="P349" i="20" s="1"/>
  <c r="J350" i="20"/>
  <c r="P350" i="20" s="1"/>
  <c r="J351" i="20"/>
  <c r="P351" i="20" s="1"/>
  <c r="J352" i="20"/>
  <c r="P352" i="20" s="1"/>
  <c r="J353" i="20"/>
  <c r="P353" i="20" s="1"/>
  <c r="J354" i="20"/>
  <c r="P354" i="20" s="1"/>
  <c r="J355" i="20"/>
  <c r="P355" i="20" s="1"/>
  <c r="J356" i="20"/>
  <c r="P356" i="20" s="1"/>
  <c r="J357" i="20"/>
  <c r="P357" i="20" s="1"/>
  <c r="J358" i="20"/>
  <c r="P358" i="20" s="1"/>
  <c r="J359" i="20"/>
  <c r="P359" i="20" s="1"/>
  <c r="J360" i="20"/>
  <c r="P360" i="20" s="1"/>
  <c r="J361" i="20"/>
  <c r="P361" i="20" s="1"/>
  <c r="J362" i="20"/>
  <c r="P362" i="20" s="1"/>
  <c r="J363" i="20"/>
  <c r="P363" i="20" s="1"/>
  <c r="J364" i="20"/>
  <c r="P364" i="20" s="1"/>
  <c r="J365" i="20"/>
  <c r="P365" i="20" s="1"/>
  <c r="J366" i="20"/>
  <c r="P366" i="20" s="1"/>
  <c r="J367" i="20"/>
  <c r="P367" i="20" s="1"/>
  <c r="J368" i="20"/>
  <c r="P368" i="20" s="1"/>
  <c r="J369" i="20"/>
  <c r="P369" i="20" s="1"/>
  <c r="J370" i="20"/>
  <c r="P370" i="20" s="1"/>
  <c r="J371" i="20"/>
  <c r="P371" i="20" s="1"/>
  <c r="J372" i="20"/>
  <c r="P372" i="20" s="1"/>
  <c r="J373" i="20"/>
  <c r="P373" i="20" s="1"/>
  <c r="J374" i="20"/>
  <c r="P374" i="20" s="1"/>
  <c r="J375" i="20"/>
  <c r="P375" i="20" s="1"/>
  <c r="J376" i="20"/>
  <c r="P376" i="20" s="1"/>
  <c r="J377" i="20"/>
  <c r="P377" i="20" s="1"/>
  <c r="J378" i="20"/>
  <c r="P378" i="20" s="1"/>
  <c r="J379" i="20"/>
  <c r="P379" i="20" s="1"/>
  <c r="J380" i="20"/>
  <c r="P380" i="20" s="1"/>
  <c r="J381" i="20"/>
  <c r="P381" i="20" s="1"/>
  <c r="J382" i="20"/>
  <c r="P382" i="20" s="1"/>
  <c r="J383" i="20"/>
  <c r="P383" i="20" s="1"/>
  <c r="J384" i="20"/>
  <c r="P384" i="20" s="1"/>
  <c r="J385" i="20"/>
  <c r="P385" i="20" s="1"/>
  <c r="J386" i="20"/>
  <c r="P386" i="20" s="1"/>
  <c r="J387" i="20"/>
  <c r="P387" i="20" s="1"/>
  <c r="J388" i="20"/>
  <c r="P388" i="20" s="1"/>
  <c r="J389" i="20"/>
  <c r="P389" i="20" s="1"/>
  <c r="J390" i="20"/>
  <c r="P390" i="20" s="1"/>
  <c r="J391" i="20"/>
  <c r="P391" i="20" s="1"/>
  <c r="J392" i="20"/>
  <c r="P392" i="20" s="1"/>
  <c r="J393" i="20"/>
  <c r="P393" i="20" s="1"/>
  <c r="J394" i="20"/>
  <c r="P394" i="20" s="1"/>
  <c r="J395" i="20"/>
  <c r="P395" i="20" s="1"/>
  <c r="J396" i="20"/>
  <c r="P396" i="20" s="1"/>
  <c r="J397" i="20"/>
  <c r="P397" i="20" s="1"/>
  <c r="J398" i="20"/>
  <c r="P398" i="20" s="1"/>
  <c r="J399" i="20"/>
  <c r="P399" i="20" s="1"/>
  <c r="J400" i="20"/>
  <c r="P400" i="20" s="1"/>
  <c r="J401" i="20"/>
  <c r="P401" i="20" s="1"/>
  <c r="J402" i="20"/>
  <c r="P402" i="20" s="1"/>
  <c r="J403" i="20"/>
  <c r="P403" i="20" s="1"/>
  <c r="J404" i="20"/>
  <c r="P404" i="20" s="1"/>
  <c r="J405" i="20"/>
  <c r="P405" i="20" s="1"/>
  <c r="J406" i="20"/>
  <c r="P406" i="20" s="1"/>
  <c r="J407" i="20"/>
  <c r="P407" i="20" s="1"/>
  <c r="J408" i="20"/>
  <c r="P408" i="20" s="1"/>
  <c r="J409" i="20"/>
  <c r="P409" i="20" s="1"/>
  <c r="J410" i="20"/>
  <c r="P410" i="20" s="1"/>
  <c r="J411" i="20"/>
  <c r="P411" i="20" s="1"/>
  <c r="J412" i="20"/>
  <c r="P412" i="20" s="1"/>
  <c r="J413" i="20"/>
  <c r="P413" i="20" s="1"/>
  <c r="J414" i="20"/>
  <c r="P414" i="20" s="1"/>
  <c r="J415" i="20"/>
  <c r="P415" i="20" s="1"/>
  <c r="J416" i="20"/>
  <c r="P416" i="20" s="1"/>
  <c r="J417" i="20"/>
  <c r="P417" i="20" s="1"/>
  <c r="J418" i="20"/>
  <c r="P418" i="20" s="1"/>
  <c r="J419" i="20"/>
  <c r="P419" i="20" s="1"/>
  <c r="J420" i="20"/>
  <c r="P420" i="20" s="1"/>
  <c r="J421" i="20"/>
  <c r="P421" i="20" s="1"/>
  <c r="J422" i="20"/>
  <c r="P422" i="20" s="1"/>
  <c r="J423" i="20"/>
  <c r="P423" i="20" s="1"/>
  <c r="J424" i="20"/>
  <c r="P424" i="20" s="1"/>
  <c r="J425" i="20"/>
  <c r="P425" i="20" s="1"/>
  <c r="J426" i="20"/>
  <c r="P426" i="20" s="1"/>
  <c r="J427" i="20"/>
  <c r="P427" i="20" s="1"/>
  <c r="J428" i="20"/>
  <c r="P428" i="20" s="1"/>
  <c r="J429" i="20"/>
  <c r="P429" i="20" s="1"/>
  <c r="J430" i="20"/>
  <c r="P430" i="20" s="1"/>
  <c r="J431" i="20"/>
  <c r="P431" i="20" s="1"/>
  <c r="J432" i="20"/>
  <c r="P432" i="20" s="1"/>
  <c r="J433" i="20"/>
  <c r="P433" i="20" s="1"/>
  <c r="J434" i="20"/>
  <c r="P434" i="20" s="1"/>
  <c r="J435" i="20"/>
  <c r="P435" i="20" s="1"/>
  <c r="J436" i="20"/>
  <c r="P436" i="20" s="1"/>
  <c r="J437" i="20"/>
  <c r="P437" i="20" s="1"/>
  <c r="J438" i="20"/>
  <c r="P438" i="20" s="1"/>
  <c r="J439" i="20"/>
  <c r="P439" i="20" s="1"/>
  <c r="J440" i="20"/>
  <c r="P440" i="20" s="1"/>
  <c r="J441" i="20"/>
  <c r="P441" i="20" s="1"/>
  <c r="J442" i="20"/>
  <c r="P442" i="20" s="1"/>
  <c r="J443" i="20"/>
  <c r="P443" i="20" s="1"/>
  <c r="J444" i="20"/>
  <c r="P444" i="20" s="1"/>
  <c r="J445" i="20"/>
  <c r="P445" i="20" s="1"/>
  <c r="J446" i="20"/>
  <c r="P446" i="20" s="1"/>
  <c r="J447" i="20"/>
  <c r="P447" i="20" s="1"/>
  <c r="J448" i="20"/>
  <c r="P448" i="20" s="1"/>
  <c r="J449" i="20"/>
  <c r="P449" i="20" s="1"/>
  <c r="J450" i="20"/>
  <c r="P450" i="20" s="1"/>
  <c r="J451" i="20"/>
  <c r="P451" i="20" s="1"/>
  <c r="J452" i="20"/>
  <c r="P452" i="20" s="1"/>
  <c r="J453" i="20"/>
  <c r="P453" i="20" s="1"/>
  <c r="J454" i="20"/>
  <c r="P454" i="20" s="1"/>
  <c r="J455" i="20"/>
  <c r="P455" i="20" s="1"/>
  <c r="J456" i="20"/>
  <c r="P456" i="20" s="1"/>
  <c r="J457" i="20"/>
  <c r="P457" i="20" s="1"/>
  <c r="J458" i="20"/>
  <c r="P458" i="20" s="1"/>
  <c r="J459" i="20"/>
  <c r="P459" i="20" s="1"/>
  <c r="J460" i="20"/>
  <c r="P460" i="20" s="1"/>
  <c r="J461" i="20"/>
  <c r="P461" i="20" s="1"/>
  <c r="J462" i="20"/>
  <c r="P462" i="20" s="1"/>
  <c r="J463" i="20"/>
  <c r="P463" i="20" s="1"/>
  <c r="J464" i="20"/>
  <c r="P464" i="20" s="1"/>
  <c r="J465" i="20"/>
  <c r="P465" i="20" s="1"/>
  <c r="J466" i="20"/>
  <c r="P466" i="20" s="1"/>
  <c r="J467" i="20"/>
  <c r="P467" i="20" s="1"/>
  <c r="J468" i="20"/>
  <c r="P468" i="20" s="1"/>
  <c r="J469" i="20"/>
  <c r="P469" i="20" s="1"/>
  <c r="J470" i="20"/>
  <c r="P470" i="20" s="1"/>
  <c r="J471" i="20"/>
  <c r="P471" i="20" s="1"/>
  <c r="J472" i="20"/>
  <c r="P472" i="20" s="1"/>
  <c r="J473" i="20"/>
  <c r="P473" i="20" s="1"/>
  <c r="J474" i="20"/>
  <c r="P474" i="20" s="1"/>
  <c r="J475" i="20"/>
  <c r="P475" i="20" s="1"/>
  <c r="J476" i="20"/>
  <c r="P476" i="20" s="1"/>
  <c r="J477" i="20"/>
  <c r="P477" i="20" s="1"/>
  <c r="J478" i="20"/>
  <c r="P478" i="20" s="1"/>
  <c r="J479" i="20"/>
  <c r="P479" i="20" s="1"/>
  <c r="J480" i="20"/>
  <c r="P480" i="20" s="1"/>
  <c r="J481" i="20"/>
  <c r="P481" i="20" s="1"/>
  <c r="J482" i="20"/>
  <c r="P482" i="20" s="1"/>
  <c r="J483" i="20"/>
  <c r="P483" i="20" s="1"/>
  <c r="J484" i="20"/>
  <c r="P484" i="20" s="1"/>
  <c r="J485" i="20"/>
  <c r="P485" i="20" s="1"/>
  <c r="J486" i="20"/>
  <c r="P486" i="20" s="1"/>
  <c r="J487" i="20"/>
  <c r="P487" i="20" s="1"/>
  <c r="J488" i="20"/>
  <c r="P488" i="20" s="1"/>
  <c r="J489" i="20"/>
  <c r="P489" i="20" s="1"/>
  <c r="J490" i="20"/>
  <c r="P490" i="20" s="1"/>
  <c r="J491" i="20"/>
  <c r="P491" i="20" s="1"/>
  <c r="J492" i="20"/>
  <c r="P492" i="20" s="1"/>
  <c r="J493" i="20"/>
  <c r="P493" i="20" s="1"/>
  <c r="J494" i="20"/>
  <c r="P494" i="20" s="1"/>
  <c r="J495" i="20"/>
  <c r="P495" i="20" s="1"/>
  <c r="J496" i="20"/>
  <c r="P496" i="20" s="1"/>
  <c r="J497" i="20"/>
  <c r="P497" i="20" s="1"/>
  <c r="J498" i="20"/>
  <c r="P498" i="20" s="1"/>
  <c r="J499" i="20"/>
  <c r="P499" i="20" s="1"/>
  <c r="J500" i="20"/>
  <c r="P500" i="20" s="1"/>
  <c r="J501" i="20"/>
  <c r="P501" i="20" s="1"/>
  <c r="J502" i="20"/>
  <c r="P502" i="20" s="1"/>
  <c r="J503" i="20"/>
  <c r="P503" i="20" s="1"/>
  <c r="J504" i="20"/>
  <c r="P504" i="20" s="1"/>
  <c r="J505" i="20"/>
  <c r="P505" i="20" s="1"/>
  <c r="J506" i="20"/>
  <c r="P506" i="20" s="1"/>
  <c r="J507" i="20"/>
  <c r="P507" i="20" s="1"/>
  <c r="J508" i="20"/>
  <c r="P508" i="20" s="1"/>
  <c r="J509" i="20"/>
  <c r="P509" i="20" s="1"/>
  <c r="J510" i="20"/>
  <c r="P510" i="20" s="1"/>
  <c r="J511" i="20"/>
  <c r="P511" i="20" s="1"/>
  <c r="J512" i="20"/>
  <c r="P512" i="20" s="1"/>
  <c r="J513" i="20"/>
  <c r="P513" i="20" s="1"/>
  <c r="J514" i="20"/>
  <c r="P514" i="20" s="1"/>
  <c r="J515" i="20"/>
  <c r="P515" i="20" s="1"/>
  <c r="J516" i="20"/>
  <c r="P516" i="20" s="1"/>
  <c r="J517" i="20"/>
  <c r="P517" i="20" s="1"/>
  <c r="J518" i="20"/>
  <c r="P518" i="20" s="1"/>
  <c r="J519" i="20"/>
  <c r="P519" i="20" s="1"/>
  <c r="J520" i="20"/>
  <c r="P520" i="20" s="1"/>
  <c r="J521" i="20"/>
  <c r="P521" i="20" s="1"/>
  <c r="J522" i="20"/>
  <c r="P522" i="20" s="1"/>
  <c r="J523" i="20"/>
  <c r="P523" i="20" s="1"/>
  <c r="J524" i="20"/>
  <c r="P524" i="20" s="1"/>
  <c r="J525" i="20"/>
  <c r="P525" i="20" s="1"/>
  <c r="J526" i="20"/>
  <c r="P526" i="20" s="1"/>
  <c r="J527" i="20"/>
  <c r="P527" i="20" s="1"/>
  <c r="J528" i="20"/>
  <c r="P528" i="20" s="1"/>
  <c r="J529" i="20"/>
  <c r="P529" i="20" s="1"/>
  <c r="J530" i="20"/>
  <c r="P530" i="20" s="1"/>
  <c r="J531" i="20"/>
  <c r="P531" i="20" s="1"/>
  <c r="J532" i="20"/>
  <c r="P532" i="20" s="1"/>
  <c r="J533" i="20"/>
  <c r="P533" i="20" s="1"/>
  <c r="J534" i="20"/>
  <c r="P534" i="20" s="1"/>
  <c r="J535" i="20"/>
  <c r="P535" i="20" s="1"/>
  <c r="J536" i="20"/>
  <c r="P536" i="20" s="1"/>
  <c r="J537" i="20"/>
  <c r="P537" i="20" s="1"/>
  <c r="J538" i="20"/>
  <c r="P538" i="20" s="1"/>
  <c r="J539" i="20"/>
  <c r="P539" i="20" s="1"/>
  <c r="J540" i="20"/>
  <c r="P540" i="20" s="1"/>
  <c r="J541" i="20"/>
  <c r="P541" i="20" s="1"/>
  <c r="J542" i="20"/>
  <c r="P542" i="20" s="1"/>
  <c r="J543" i="20"/>
  <c r="P543" i="20" s="1"/>
  <c r="J544" i="20"/>
  <c r="P544" i="20" s="1"/>
  <c r="J545" i="20"/>
  <c r="P545" i="20" s="1"/>
  <c r="J546" i="20"/>
  <c r="P546" i="20" s="1"/>
  <c r="J547" i="20"/>
  <c r="P547" i="20" s="1"/>
  <c r="J548" i="20"/>
  <c r="P548" i="20" s="1"/>
  <c r="J549" i="20"/>
  <c r="P549" i="20" s="1"/>
  <c r="J550" i="20"/>
  <c r="P550" i="20" s="1"/>
  <c r="J551" i="20"/>
  <c r="P551" i="20" s="1"/>
  <c r="J552" i="20"/>
  <c r="P552" i="20" s="1"/>
  <c r="J553" i="20"/>
  <c r="P553" i="20" s="1"/>
  <c r="J554" i="20"/>
  <c r="P554" i="20" s="1"/>
  <c r="J555" i="20"/>
  <c r="P555" i="20" s="1"/>
  <c r="J556" i="20"/>
  <c r="P556" i="20" s="1"/>
  <c r="J557" i="20"/>
  <c r="P557" i="20" s="1"/>
  <c r="J558" i="20"/>
  <c r="P558" i="20" s="1"/>
  <c r="J559" i="20"/>
  <c r="P559" i="20" s="1"/>
  <c r="J560" i="20"/>
  <c r="P560" i="20" s="1"/>
  <c r="J561" i="20"/>
  <c r="P561" i="20" s="1"/>
  <c r="J562" i="20"/>
  <c r="P562" i="20" s="1"/>
  <c r="J563" i="20"/>
  <c r="P563" i="20" s="1"/>
  <c r="J564" i="20"/>
  <c r="P564" i="20" s="1"/>
  <c r="J565" i="20"/>
  <c r="P565" i="20" s="1"/>
  <c r="J566" i="20"/>
  <c r="P566" i="20" s="1"/>
  <c r="J567" i="20"/>
  <c r="P567" i="20" s="1"/>
  <c r="J568" i="20"/>
  <c r="P568" i="20" s="1"/>
  <c r="J569" i="20"/>
  <c r="P569" i="20" s="1"/>
  <c r="J570" i="20"/>
  <c r="P570" i="20" s="1"/>
  <c r="J571" i="20"/>
  <c r="P571" i="20" s="1"/>
  <c r="J572" i="20"/>
  <c r="P572" i="20" s="1"/>
  <c r="J573" i="20"/>
  <c r="P573" i="20" s="1"/>
  <c r="J574" i="20"/>
  <c r="P574" i="20" s="1"/>
  <c r="J575" i="20"/>
  <c r="P575" i="20" s="1"/>
  <c r="J576" i="20"/>
  <c r="P576" i="20" s="1"/>
  <c r="J577" i="20"/>
  <c r="P577" i="20" s="1"/>
  <c r="J578" i="20"/>
  <c r="P578" i="20" s="1"/>
  <c r="J579" i="20"/>
  <c r="P579" i="20" s="1"/>
  <c r="J580" i="20"/>
  <c r="P580" i="20" s="1"/>
  <c r="J581" i="20"/>
  <c r="P581" i="20" s="1"/>
  <c r="J582" i="20"/>
  <c r="P582" i="20" s="1"/>
  <c r="J583" i="20"/>
  <c r="P583" i="20" s="1"/>
  <c r="J584" i="20"/>
  <c r="P584" i="20" s="1"/>
  <c r="J585" i="20"/>
  <c r="P585" i="20" s="1"/>
  <c r="J586" i="20"/>
  <c r="P586" i="20" s="1"/>
  <c r="J587" i="20"/>
  <c r="P587" i="20" s="1"/>
  <c r="J588" i="20"/>
  <c r="P588" i="20" s="1"/>
  <c r="J589" i="20"/>
  <c r="P589" i="20" s="1"/>
  <c r="J590" i="20"/>
  <c r="P590" i="20" s="1"/>
  <c r="J591" i="20"/>
  <c r="P591" i="20" s="1"/>
  <c r="J592" i="20"/>
  <c r="P592" i="20" s="1"/>
  <c r="J593" i="20"/>
  <c r="P593" i="20" s="1"/>
  <c r="J594" i="20"/>
  <c r="P594" i="20" s="1"/>
  <c r="J595" i="20"/>
  <c r="P595" i="20" s="1"/>
  <c r="J596" i="20"/>
  <c r="P596" i="20" s="1"/>
  <c r="J597" i="20"/>
  <c r="P597" i="20" s="1"/>
  <c r="J598" i="20"/>
  <c r="P598" i="20" s="1"/>
  <c r="J599" i="20"/>
  <c r="P599" i="20" s="1"/>
  <c r="J600" i="20"/>
  <c r="P600" i="20" s="1"/>
  <c r="J601" i="20"/>
  <c r="P601" i="20" s="1"/>
  <c r="J602" i="20"/>
  <c r="P602" i="20" s="1"/>
  <c r="J603" i="20"/>
  <c r="P603" i="20" s="1"/>
  <c r="J604" i="20"/>
  <c r="P604" i="20" s="1"/>
  <c r="J605" i="20"/>
  <c r="P605" i="20" s="1"/>
  <c r="J606" i="20"/>
  <c r="P606" i="20" s="1"/>
  <c r="J607" i="20"/>
  <c r="P607" i="20" s="1"/>
  <c r="J608" i="20"/>
  <c r="P608" i="20" s="1"/>
  <c r="J609" i="20"/>
  <c r="P609" i="20" s="1"/>
  <c r="J610" i="20"/>
  <c r="P610" i="20" s="1"/>
  <c r="J611" i="20"/>
  <c r="P611" i="20" s="1"/>
  <c r="J612" i="20"/>
  <c r="P612" i="20" s="1"/>
  <c r="J613" i="20"/>
  <c r="P613" i="20" s="1"/>
  <c r="J614" i="20"/>
  <c r="P614" i="20" s="1"/>
  <c r="J615" i="20"/>
  <c r="P615" i="20" s="1"/>
  <c r="J616" i="20"/>
  <c r="P616" i="20" s="1"/>
  <c r="J617" i="20"/>
  <c r="P617" i="20" s="1"/>
  <c r="J618" i="20"/>
  <c r="P618" i="20" s="1"/>
  <c r="J619" i="20"/>
  <c r="P619" i="20" s="1"/>
  <c r="J620" i="20"/>
  <c r="P620" i="20" s="1"/>
  <c r="J621" i="20"/>
  <c r="P621" i="20" s="1"/>
  <c r="J622" i="20"/>
  <c r="P622" i="20" s="1"/>
  <c r="J623" i="20"/>
  <c r="P623" i="20" s="1"/>
  <c r="J624" i="20"/>
  <c r="P624" i="20" s="1"/>
  <c r="J625" i="20"/>
  <c r="P625" i="20" s="1"/>
  <c r="J626" i="20"/>
  <c r="P626" i="20" s="1"/>
  <c r="J627" i="20"/>
  <c r="P627" i="20" s="1"/>
  <c r="J628" i="20"/>
  <c r="P628" i="20" s="1"/>
  <c r="J629" i="20"/>
  <c r="P629" i="20" s="1"/>
  <c r="J630" i="20"/>
  <c r="P630" i="20" s="1"/>
  <c r="J631" i="20"/>
  <c r="P631" i="20" s="1"/>
  <c r="J632" i="20"/>
  <c r="P632" i="20" s="1"/>
  <c r="J633" i="20"/>
  <c r="P633" i="20" s="1"/>
  <c r="J634" i="20"/>
  <c r="P634" i="20" s="1"/>
  <c r="J635" i="20"/>
  <c r="P635" i="20" s="1"/>
  <c r="J636" i="20"/>
  <c r="P636" i="20" s="1"/>
  <c r="J637" i="20"/>
  <c r="P637" i="20" s="1"/>
  <c r="J638" i="20"/>
  <c r="P638" i="20" s="1"/>
  <c r="J639" i="20"/>
  <c r="P639" i="20" s="1"/>
  <c r="J640" i="20"/>
  <c r="P640" i="20" s="1"/>
  <c r="J641" i="20"/>
  <c r="P641" i="20" s="1"/>
  <c r="J642" i="20"/>
  <c r="P642" i="20" s="1"/>
  <c r="J643" i="20"/>
  <c r="P643" i="20" s="1"/>
  <c r="J644" i="20"/>
  <c r="P644" i="20" s="1"/>
  <c r="J645" i="20"/>
  <c r="P645" i="20" s="1"/>
  <c r="J646" i="20"/>
  <c r="P646" i="20" s="1"/>
  <c r="J647" i="20"/>
  <c r="P647" i="20" s="1"/>
  <c r="J648" i="20"/>
  <c r="P648" i="20" s="1"/>
  <c r="J649" i="20"/>
  <c r="P649" i="20" s="1"/>
  <c r="J650" i="20"/>
  <c r="P650" i="20" s="1"/>
  <c r="J651" i="20"/>
  <c r="P651" i="20" s="1"/>
  <c r="J652" i="20"/>
  <c r="P652" i="20" s="1"/>
  <c r="J653" i="20"/>
  <c r="P653" i="20" s="1"/>
  <c r="J654" i="20"/>
  <c r="P654" i="20" s="1"/>
  <c r="J655" i="20"/>
  <c r="P655" i="20" s="1"/>
  <c r="J656" i="20"/>
  <c r="P656" i="20" s="1"/>
  <c r="J657" i="20"/>
  <c r="P657" i="20" s="1"/>
  <c r="J658" i="20"/>
  <c r="P658" i="20" s="1"/>
  <c r="J659" i="20"/>
  <c r="P659" i="20" s="1"/>
  <c r="J660" i="20"/>
  <c r="P660" i="20" s="1"/>
  <c r="J661" i="20"/>
  <c r="P661" i="20" s="1"/>
  <c r="J662" i="20"/>
  <c r="P662" i="20" s="1"/>
  <c r="J663" i="20"/>
  <c r="P663" i="20" s="1"/>
  <c r="J664" i="20"/>
  <c r="P664" i="20" s="1"/>
  <c r="J665" i="20"/>
  <c r="P665" i="20" s="1"/>
  <c r="J666" i="20"/>
  <c r="P666" i="20" s="1"/>
  <c r="J667" i="20"/>
  <c r="P667" i="20" s="1"/>
  <c r="J668" i="20"/>
  <c r="P668" i="20" s="1"/>
  <c r="J669" i="20"/>
  <c r="P669" i="20" s="1"/>
  <c r="J670" i="20"/>
  <c r="P670" i="20" s="1"/>
  <c r="J671" i="20"/>
  <c r="P671" i="20" s="1"/>
  <c r="J672" i="20"/>
  <c r="P672" i="20" s="1"/>
  <c r="J673" i="20"/>
  <c r="P673" i="20" s="1"/>
  <c r="J674" i="20"/>
  <c r="P674" i="20" s="1"/>
  <c r="J675" i="20"/>
  <c r="P675" i="20" s="1"/>
  <c r="J676" i="20"/>
  <c r="P676" i="20" s="1"/>
  <c r="J677" i="20"/>
  <c r="P677" i="20" s="1"/>
  <c r="J678" i="20"/>
  <c r="P678" i="20" s="1"/>
  <c r="J679" i="20"/>
  <c r="P679" i="20" s="1"/>
  <c r="J680" i="20"/>
  <c r="P680" i="20" s="1"/>
  <c r="J681" i="20"/>
  <c r="P681" i="20" s="1"/>
  <c r="J682" i="20"/>
  <c r="P682" i="20" s="1"/>
  <c r="J683" i="20"/>
  <c r="P683" i="20" s="1"/>
  <c r="J684" i="20"/>
  <c r="P684" i="20" s="1"/>
  <c r="J685" i="20"/>
  <c r="P685" i="20" s="1"/>
  <c r="J686" i="20"/>
  <c r="P686" i="20" s="1"/>
  <c r="J687" i="20"/>
  <c r="P687" i="20" s="1"/>
  <c r="J688" i="20"/>
  <c r="P688" i="20" s="1"/>
  <c r="J689" i="20"/>
  <c r="P689" i="20" s="1"/>
  <c r="J690" i="20"/>
  <c r="P690" i="20" s="1"/>
  <c r="J691" i="20"/>
  <c r="P691" i="20" s="1"/>
  <c r="J692" i="20"/>
  <c r="P692" i="20" s="1"/>
  <c r="J693" i="20"/>
  <c r="P693" i="20" s="1"/>
  <c r="J694" i="20"/>
  <c r="P694" i="20" s="1"/>
  <c r="J695" i="20"/>
  <c r="P695" i="20" s="1"/>
  <c r="J696" i="20"/>
  <c r="P696" i="20" s="1"/>
  <c r="J697" i="20"/>
  <c r="P697" i="20" s="1"/>
  <c r="J698" i="20"/>
  <c r="P698" i="20" s="1"/>
  <c r="J699" i="20"/>
  <c r="P699" i="20" s="1"/>
  <c r="J700" i="20"/>
  <c r="P700" i="20" s="1"/>
  <c r="J701" i="20"/>
  <c r="P701" i="20" s="1"/>
  <c r="J702" i="20"/>
  <c r="P702" i="20" s="1"/>
  <c r="J703" i="20"/>
  <c r="P703" i="20" s="1"/>
  <c r="J704" i="20"/>
  <c r="P704" i="20" s="1"/>
  <c r="J705" i="20"/>
  <c r="P705" i="20" s="1"/>
  <c r="J706" i="20"/>
  <c r="P706" i="20" s="1"/>
  <c r="J707" i="20"/>
  <c r="P707" i="20" s="1"/>
  <c r="J708" i="20"/>
  <c r="P708" i="20" s="1"/>
  <c r="J709" i="20"/>
  <c r="P709" i="20" s="1"/>
  <c r="J710" i="20"/>
  <c r="P710" i="20" s="1"/>
  <c r="J711" i="20"/>
  <c r="P711" i="20" s="1"/>
  <c r="J712" i="20"/>
  <c r="P712" i="20" s="1"/>
  <c r="J713" i="20"/>
  <c r="P713" i="20" s="1"/>
  <c r="J714" i="20"/>
  <c r="P714" i="20" s="1"/>
  <c r="J715" i="20"/>
  <c r="P715" i="20" s="1"/>
  <c r="J716" i="20"/>
  <c r="P716" i="20" s="1"/>
  <c r="J717" i="20"/>
  <c r="P717" i="20" s="1"/>
  <c r="J718" i="20"/>
  <c r="P718" i="20" s="1"/>
  <c r="J719" i="20"/>
  <c r="P719" i="20" s="1"/>
  <c r="J720" i="20"/>
  <c r="P720" i="20" s="1"/>
  <c r="J721" i="20"/>
  <c r="P721" i="20" s="1"/>
  <c r="J722" i="20"/>
  <c r="P722" i="20" s="1"/>
  <c r="J723" i="20"/>
  <c r="P723" i="20" s="1"/>
  <c r="J724" i="20"/>
  <c r="P724" i="20" s="1"/>
  <c r="J725" i="20"/>
  <c r="P725" i="20" s="1"/>
  <c r="J726" i="20"/>
  <c r="P726" i="20" s="1"/>
  <c r="J727" i="20"/>
  <c r="P727" i="20" s="1"/>
  <c r="J728" i="20"/>
  <c r="P728" i="20" s="1"/>
  <c r="J729" i="20"/>
  <c r="P729" i="20" s="1"/>
  <c r="J730" i="20"/>
  <c r="P730" i="20" s="1"/>
  <c r="J731" i="20"/>
  <c r="P731" i="20" s="1"/>
  <c r="J732" i="20"/>
  <c r="P732" i="20" s="1"/>
  <c r="J733" i="20"/>
  <c r="P733" i="20" s="1"/>
  <c r="J734" i="20"/>
  <c r="P734" i="20" s="1"/>
  <c r="J735" i="20"/>
  <c r="P735" i="20" s="1"/>
  <c r="J736" i="20"/>
  <c r="P736" i="20" s="1"/>
  <c r="J737" i="20"/>
  <c r="P737" i="20" s="1"/>
  <c r="J738" i="20"/>
  <c r="P738" i="20" s="1"/>
  <c r="J739" i="20"/>
  <c r="P739" i="20" s="1"/>
  <c r="J740" i="20"/>
  <c r="P740" i="20" s="1"/>
  <c r="J741" i="20"/>
  <c r="P741" i="20" s="1"/>
  <c r="J742" i="20"/>
  <c r="P742" i="20" s="1"/>
  <c r="J743" i="20"/>
  <c r="P743" i="20" s="1"/>
  <c r="J744" i="20"/>
  <c r="P744" i="20" s="1"/>
  <c r="J745" i="20"/>
  <c r="P745" i="20" s="1"/>
  <c r="J746" i="20"/>
  <c r="P746" i="20" s="1"/>
  <c r="J747" i="20"/>
  <c r="P747" i="20" s="1"/>
  <c r="J748" i="20"/>
  <c r="P748" i="20" s="1"/>
  <c r="J749" i="20"/>
  <c r="P749" i="20" s="1"/>
  <c r="J750" i="20"/>
  <c r="P750" i="20" s="1"/>
  <c r="J751" i="20"/>
  <c r="P751" i="20" s="1"/>
  <c r="J752" i="20"/>
  <c r="P752" i="20" s="1"/>
  <c r="J753" i="20"/>
  <c r="P753" i="20" s="1"/>
  <c r="J754" i="20"/>
  <c r="P754" i="20" s="1"/>
  <c r="J755" i="20"/>
  <c r="P755" i="20" s="1"/>
  <c r="J756" i="20"/>
  <c r="P756" i="20" s="1"/>
  <c r="J757" i="20"/>
  <c r="P757" i="20" s="1"/>
  <c r="J758" i="20"/>
  <c r="P758" i="20" s="1"/>
  <c r="J759" i="20"/>
  <c r="P759" i="20" s="1"/>
  <c r="J760" i="20"/>
  <c r="P760" i="20" s="1"/>
  <c r="J761" i="20"/>
  <c r="P761" i="20" s="1"/>
  <c r="J762" i="20"/>
  <c r="P762" i="20" s="1"/>
  <c r="J763" i="20"/>
  <c r="P763" i="20" s="1"/>
  <c r="J764" i="20"/>
  <c r="P764" i="20" s="1"/>
  <c r="J765" i="20"/>
  <c r="P765" i="20" s="1"/>
  <c r="J766" i="20"/>
  <c r="P766" i="20" s="1"/>
  <c r="J767" i="20"/>
  <c r="P767" i="20" s="1"/>
  <c r="J768" i="20"/>
  <c r="P768" i="20" s="1"/>
  <c r="J769" i="20"/>
  <c r="P769" i="20" s="1"/>
  <c r="J770" i="20"/>
  <c r="P770" i="20" s="1"/>
  <c r="J771" i="20"/>
  <c r="P771" i="20" s="1"/>
  <c r="J772" i="20"/>
  <c r="P772" i="20" s="1"/>
  <c r="J773" i="20"/>
  <c r="P773" i="20" s="1"/>
  <c r="J774" i="20"/>
  <c r="P774" i="20" s="1"/>
  <c r="J775" i="20"/>
  <c r="P775" i="20" s="1"/>
  <c r="J776" i="20"/>
  <c r="P776" i="20" s="1"/>
  <c r="J777" i="20"/>
  <c r="P777" i="20" s="1"/>
  <c r="J778" i="20"/>
  <c r="P778" i="20" s="1"/>
  <c r="J779" i="20"/>
  <c r="P779" i="20" s="1"/>
  <c r="J780" i="20"/>
  <c r="P780" i="20" s="1"/>
  <c r="J781" i="20"/>
  <c r="P781" i="20" s="1"/>
  <c r="J782" i="20"/>
  <c r="P782" i="20" s="1"/>
  <c r="J783" i="20"/>
  <c r="P783" i="20" s="1"/>
  <c r="J784" i="20"/>
  <c r="P784" i="20" s="1"/>
  <c r="J785" i="20"/>
  <c r="P785" i="20" s="1"/>
  <c r="J786" i="20"/>
  <c r="P786" i="20" s="1"/>
  <c r="J787" i="20"/>
  <c r="P787" i="20" s="1"/>
  <c r="J788" i="20"/>
  <c r="P788" i="20" s="1"/>
  <c r="J789" i="20"/>
  <c r="P789" i="20" s="1"/>
  <c r="J790" i="20"/>
  <c r="P790" i="20" s="1"/>
  <c r="J791" i="20"/>
  <c r="P791" i="20" s="1"/>
  <c r="J792" i="20"/>
  <c r="P792" i="20" s="1"/>
  <c r="J793" i="20"/>
  <c r="P793" i="20" s="1"/>
  <c r="J794" i="20"/>
  <c r="P794" i="20" s="1"/>
  <c r="J795" i="20"/>
  <c r="P795" i="20" s="1"/>
  <c r="J796" i="20"/>
  <c r="P796" i="20" s="1"/>
  <c r="J797" i="20"/>
  <c r="P797" i="20" s="1"/>
  <c r="J798" i="20"/>
  <c r="P798" i="20" s="1"/>
  <c r="J799" i="20"/>
  <c r="P799" i="20" s="1"/>
  <c r="J800" i="20"/>
  <c r="P800" i="20" s="1"/>
  <c r="J801" i="20"/>
  <c r="P801" i="20" s="1"/>
  <c r="J802" i="20"/>
  <c r="P802" i="20" s="1"/>
  <c r="J803" i="20"/>
  <c r="P803" i="20" s="1"/>
  <c r="J804" i="20"/>
  <c r="P804" i="20" s="1"/>
  <c r="J805" i="20"/>
  <c r="P805" i="20" s="1"/>
  <c r="J806" i="20"/>
  <c r="P806" i="20" s="1"/>
  <c r="J807" i="20"/>
  <c r="P807" i="20" s="1"/>
  <c r="J808" i="20"/>
  <c r="P808" i="20" s="1"/>
  <c r="J809" i="20"/>
  <c r="P809" i="20" s="1"/>
  <c r="J810" i="20"/>
  <c r="P810" i="20" s="1"/>
  <c r="J811" i="20"/>
  <c r="P811" i="20" s="1"/>
  <c r="J812" i="20"/>
  <c r="P812" i="20" s="1"/>
  <c r="J813" i="20"/>
  <c r="P813" i="20" s="1"/>
  <c r="J814" i="20"/>
  <c r="P814" i="20" s="1"/>
  <c r="J815" i="20"/>
  <c r="P815" i="20" s="1"/>
  <c r="J816" i="20"/>
  <c r="P816" i="20" s="1"/>
  <c r="J817" i="20"/>
  <c r="P817" i="20" s="1"/>
  <c r="J818" i="20"/>
  <c r="P818" i="20" s="1"/>
  <c r="J819" i="20"/>
  <c r="P819" i="20" s="1"/>
  <c r="J820" i="20"/>
  <c r="P820" i="20" s="1"/>
  <c r="J821" i="20"/>
  <c r="P821" i="20" s="1"/>
  <c r="J822" i="20"/>
  <c r="P822" i="20" s="1"/>
  <c r="J823" i="20"/>
  <c r="P823" i="20" s="1"/>
  <c r="J824" i="20"/>
  <c r="P824" i="20" s="1"/>
  <c r="J825" i="20"/>
  <c r="P825" i="20" s="1"/>
  <c r="J826" i="20"/>
  <c r="P826" i="20" s="1"/>
  <c r="J827" i="20"/>
  <c r="P827" i="20" s="1"/>
  <c r="J828" i="20"/>
  <c r="P828" i="20" s="1"/>
  <c r="J829" i="20"/>
  <c r="P829" i="20" s="1"/>
  <c r="J830" i="20"/>
  <c r="P830" i="20" s="1"/>
  <c r="J831" i="20"/>
  <c r="P831" i="20" s="1"/>
  <c r="J832" i="20"/>
  <c r="P832" i="20" s="1"/>
  <c r="J833" i="20"/>
  <c r="P833" i="20" s="1"/>
  <c r="J834" i="20"/>
  <c r="P834" i="20" s="1"/>
  <c r="J835" i="20"/>
  <c r="P835" i="20" s="1"/>
  <c r="J836" i="20"/>
  <c r="P836" i="20" s="1"/>
  <c r="J837" i="20"/>
  <c r="P837" i="20" s="1"/>
  <c r="J838" i="20"/>
  <c r="P838" i="20" s="1"/>
  <c r="J839" i="20"/>
  <c r="P839" i="20" s="1"/>
  <c r="J840" i="20"/>
  <c r="P840" i="20" s="1"/>
  <c r="J841" i="20"/>
  <c r="P841" i="20" s="1"/>
  <c r="J842" i="20"/>
  <c r="P842" i="20" s="1"/>
  <c r="J843" i="20"/>
  <c r="P843" i="20" s="1"/>
  <c r="J844" i="20"/>
  <c r="P844" i="20" s="1"/>
  <c r="J845" i="20"/>
  <c r="P845" i="20" s="1"/>
  <c r="J846" i="20"/>
  <c r="P846" i="20" s="1"/>
  <c r="J847" i="20"/>
  <c r="P847" i="20" s="1"/>
  <c r="J848" i="20"/>
  <c r="P848" i="20" s="1"/>
  <c r="J849" i="20"/>
  <c r="P849" i="20" s="1"/>
  <c r="J850" i="20"/>
  <c r="P850" i="20" s="1"/>
  <c r="J851" i="20"/>
  <c r="P851" i="20" s="1"/>
  <c r="J852" i="20"/>
  <c r="P852" i="20" s="1"/>
  <c r="J853" i="20"/>
  <c r="P853" i="20" s="1"/>
  <c r="J854" i="20"/>
  <c r="P854" i="20" s="1"/>
  <c r="J855" i="20"/>
  <c r="P855" i="20" s="1"/>
  <c r="J856" i="20"/>
  <c r="P856" i="20" s="1"/>
  <c r="J857" i="20"/>
  <c r="P857" i="20" s="1"/>
  <c r="J858" i="20"/>
  <c r="P858" i="20" s="1"/>
  <c r="J859" i="20"/>
  <c r="P859" i="20" s="1"/>
  <c r="J860" i="20"/>
  <c r="P860" i="20" s="1"/>
  <c r="J861" i="20"/>
  <c r="P861" i="20" s="1"/>
  <c r="J862" i="20"/>
  <c r="P862" i="20" s="1"/>
  <c r="J863" i="20"/>
  <c r="P863" i="20" s="1"/>
  <c r="J864" i="20"/>
  <c r="P864" i="20" s="1"/>
  <c r="J865" i="20"/>
  <c r="P865" i="20" s="1"/>
  <c r="J866" i="20"/>
  <c r="P866" i="20" s="1"/>
  <c r="J867" i="20"/>
  <c r="P867" i="20" s="1"/>
  <c r="J868" i="20"/>
  <c r="P868" i="20" s="1"/>
  <c r="J869" i="20"/>
  <c r="P869" i="20" s="1"/>
  <c r="J870" i="20"/>
  <c r="P870" i="20" s="1"/>
  <c r="J871" i="20"/>
  <c r="P871" i="20" s="1"/>
  <c r="J872" i="20"/>
  <c r="P872" i="20" s="1"/>
  <c r="J873" i="20"/>
  <c r="P873" i="20" s="1"/>
  <c r="J874" i="20"/>
  <c r="P874" i="20" s="1"/>
  <c r="J875" i="20"/>
  <c r="P875" i="20" s="1"/>
  <c r="J876" i="20"/>
  <c r="P876" i="20" s="1"/>
  <c r="J877" i="20"/>
  <c r="P877" i="20" s="1"/>
  <c r="J878" i="20"/>
  <c r="P878" i="20" s="1"/>
  <c r="J879" i="20"/>
  <c r="P879" i="20" s="1"/>
  <c r="J880" i="20"/>
  <c r="P880" i="20" s="1"/>
  <c r="J881" i="20"/>
  <c r="P881" i="20" s="1"/>
  <c r="J882" i="20"/>
  <c r="P882" i="20" s="1"/>
  <c r="J883" i="20"/>
  <c r="P883" i="20" s="1"/>
  <c r="J884" i="20"/>
  <c r="P884" i="20" s="1"/>
  <c r="J885" i="20"/>
  <c r="P885" i="20" s="1"/>
  <c r="J886" i="20"/>
  <c r="P886" i="20" s="1"/>
  <c r="J887" i="20"/>
  <c r="P887" i="20" s="1"/>
  <c r="J888" i="20"/>
  <c r="P888" i="20" s="1"/>
  <c r="J889" i="20"/>
  <c r="P889" i="20" s="1"/>
  <c r="J890" i="20"/>
  <c r="P890" i="20" s="1"/>
  <c r="J891" i="20"/>
  <c r="P891" i="20" s="1"/>
  <c r="J892" i="20"/>
  <c r="P892" i="20" s="1"/>
  <c r="J893" i="20"/>
  <c r="P893" i="20" s="1"/>
  <c r="J894" i="20"/>
  <c r="P894" i="20" s="1"/>
  <c r="J895" i="20"/>
  <c r="P895" i="20" s="1"/>
  <c r="J896" i="20"/>
  <c r="P896" i="20" s="1"/>
  <c r="J897" i="20"/>
  <c r="P897" i="20" s="1"/>
  <c r="J898" i="20"/>
  <c r="P898" i="20" s="1"/>
  <c r="J899" i="20"/>
  <c r="P899" i="20" s="1"/>
  <c r="J900" i="20"/>
  <c r="P900" i="20" s="1"/>
  <c r="J901" i="20"/>
  <c r="P901" i="20" s="1"/>
  <c r="J902" i="20"/>
  <c r="P902" i="20" s="1"/>
  <c r="J903" i="20"/>
  <c r="P903" i="20" s="1"/>
  <c r="J904" i="20"/>
  <c r="P904" i="20" s="1"/>
  <c r="J905" i="20"/>
  <c r="P905" i="20" s="1"/>
  <c r="J906" i="20"/>
  <c r="P906" i="20" s="1"/>
  <c r="J907" i="20"/>
  <c r="P907" i="20" s="1"/>
  <c r="J908" i="20"/>
  <c r="P908" i="20" s="1"/>
  <c r="J909" i="20"/>
  <c r="P909" i="20" s="1"/>
  <c r="J910" i="20"/>
  <c r="P910" i="20" s="1"/>
  <c r="J911" i="20"/>
  <c r="P911" i="20" s="1"/>
  <c r="J912" i="20"/>
  <c r="P912" i="20" s="1"/>
  <c r="J913" i="20"/>
  <c r="P913" i="20" s="1"/>
  <c r="J914" i="20"/>
  <c r="P914" i="20" s="1"/>
  <c r="J915" i="20"/>
  <c r="P915" i="20" s="1"/>
  <c r="J916" i="20"/>
  <c r="P916" i="20" s="1"/>
  <c r="J917" i="20"/>
  <c r="P917" i="20" s="1"/>
  <c r="J918" i="20"/>
  <c r="P918" i="20" s="1"/>
  <c r="J919" i="20"/>
  <c r="P919" i="20" s="1"/>
  <c r="J920" i="20"/>
  <c r="P920" i="20" s="1"/>
  <c r="J921" i="20"/>
  <c r="P921" i="20" s="1"/>
  <c r="J922" i="20"/>
  <c r="P922" i="20" s="1"/>
  <c r="J923" i="20"/>
  <c r="P923" i="20" s="1"/>
  <c r="J924" i="20"/>
  <c r="P924" i="20" s="1"/>
  <c r="J925" i="20"/>
  <c r="P925" i="20" s="1"/>
  <c r="J926" i="20"/>
  <c r="P926" i="20" s="1"/>
  <c r="J927" i="20"/>
  <c r="P927" i="20" s="1"/>
  <c r="J928" i="20"/>
  <c r="P928" i="20" s="1"/>
  <c r="J929" i="20"/>
  <c r="P929" i="20" s="1"/>
  <c r="J930" i="20"/>
  <c r="P930" i="20" s="1"/>
  <c r="J931" i="20"/>
  <c r="P931" i="20" s="1"/>
  <c r="J932" i="20"/>
  <c r="P932" i="20" s="1"/>
  <c r="J933" i="20"/>
  <c r="P933" i="20" s="1"/>
  <c r="J934" i="20"/>
  <c r="P934" i="20" s="1"/>
  <c r="J935" i="20"/>
  <c r="P935" i="20" s="1"/>
  <c r="J936" i="20"/>
  <c r="P936" i="20" s="1"/>
  <c r="J937" i="20"/>
  <c r="P937" i="20" s="1"/>
  <c r="J938" i="20"/>
  <c r="P938" i="20" s="1"/>
  <c r="J939" i="20"/>
  <c r="P939" i="20" s="1"/>
  <c r="J940" i="20"/>
  <c r="P940" i="20" s="1"/>
  <c r="J941" i="20"/>
  <c r="P941" i="20" s="1"/>
  <c r="J942" i="20"/>
  <c r="P942" i="20" s="1"/>
  <c r="J943" i="20"/>
  <c r="P943" i="20" s="1"/>
  <c r="J944" i="20"/>
  <c r="P944" i="20" s="1"/>
  <c r="J945" i="20"/>
  <c r="P945" i="20" s="1"/>
  <c r="J946" i="20"/>
  <c r="P946" i="20" s="1"/>
  <c r="J947" i="20"/>
  <c r="P947" i="20" s="1"/>
  <c r="J948" i="20"/>
  <c r="P948" i="20" s="1"/>
  <c r="J949" i="20"/>
  <c r="P949" i="20" s="1"/>
  <c r="J950" i="20"/>
  <c r="P950" i="20" s="1"/>
  <c r="J951" i="20"/>
  <c r="P951" i="20" s="1"/>
  <c r="J952" i="20"/>
  <c r="P952" i="20" s="1"/>
  <c r="J953" i="20"/>
  <c r="P953" i="20" s="1"/>
  <c r="J954" i="20"/>
  <c r="P954" i="20" s="1"/>
  <c r="J955" i="20"/>
  <c r="P955" i="20" s="1"/>
  <c r="J956" i="20"/>
  <c r="P956" i="20" s="1"/>
  <c r="J957" i="20"/>
  <c r="P957" i="20" s="1"/>
  <c r="J958" i="20"/>
  <c r="P958" i="20" s="1"/>
  <c r="J959" i="20"/>
  <c r="P959" i="20" s="1"/>
  <c r="J960" i="20"/>
  <c r="P960" i="20" s="1"/>
  <c r="J961" i="20"/>
  <c r="P961" i="20" s="1"/>
  <c r="J962" i="20"/>
  <c r="P962" i="20" s="1"/>
  <c r="J963" i="20"/>
  <c r="P963" i="20" s="1"/>
  <c r="J964" i="20"/>
  <c r="P964" i="20" s="1"/>
  <c r="J965" i="20"/>
  <c r="P965" i="20" s="1"/>
  <c r="J966" i="20"/>
  <c r="P966" i="20" s="1"/>
  <c r="J967" i="20"/>
  <c r="P967" i="20" s="1"/>
  <c r="J968" i="20"/>
  <c r="P968" i="20" s="1"/>
  <c r="J969" i="20"/>
  <c r="P969" i="20" s="1"/>
  <c r="J970" i="20"/>
  <c r="P970" i="20" s="1"/>
  <c r="J971" i="20"/>
  <c r="P971" i="20" s="1"/>
  <c r="J972" i="20"/>
  <c r="P972" i="20" s="1"/>
  <c r="J973" i="20"/>
  <c r="P973" i="20" s="1"/>
  <c r="J974" i="20"/>
  <c r="P974" i="20" s="1"/>
  <c r="J975" i="20"/>
  <c r="P975" i="20" s="1"/>
  <c r="J976" i="20"/>
  <c r="P976" i="20" s="1"/>
  <c r="J977" i="20"/>
  <c r="P977" i="20" s="1"/>
  <c r="J978" i="20"/>
  <c r="P978" i="20" s="1"/>
  <c r="J979" i="20"/>
  <c r="P979" i="20" s="1"/>
  <c r="J980" i="20"/>
  <c r="P980" i="20" s="1"/>
  <c r="J981" i="20"/>
  <c r="P981" i="20" s="1"/>
  <c r="J982" i="20"/>
  <c r="P982" i="20" s="1"/>
  <c r="J983" i="20"/>
  <c r="P983" i="20" s="1"/>
  <c r="J984" i="20"/>
  <c r="P984" i="20" s="1"/>
  <c r="J985" i="20"/>
  <c r="P985" i="20" s="1"/>
  <c r="J986" i="20"/>
  <c r="P986" i="20" s="1"/>
  <c r="J987" i="20"/>
  <c r="P987" i="20" s="1"/>
  <c r="J988" i="20"/>
  <c r="P988" i="20" s="1"/>
  <c r="J989" i="20"/>
  <c r="P989" i="20" s="1"/>
  <c r="J990" i="20"/>
  <c r="P990" i="20" s="1"/>
  <c r="J991" i="20"/>
  <c r="P991" i="20" s="1"/>
  <c r="J992" i="20"/>
  <c r="P992" i="20" s="1"/>
  <c r="J993" i="20"/>
  <c r="P993" i="20" s="1"/>
  <c r="J994" i="20"/>
  <c r="P994" i="20" s="1"/>
  <c r="J995" i="20"/>
  <c r="P995" i="20" s="1"/>
  <c r="J996" i="20"/>
  <c r="P996" i="20" s="1"/>
  <c r="J997" i="20"/>
  <c r="P997" i="20" s="1"/>
  <c r="J998" i="20"/>
  <c r="P998" i="20" s="1"/>
  <c r="J999" i="20"/>
  <c r="P999" i="20" s="1"/>
  <c r="J1000" i="20"/>
  <c r="P1000" i="20" s="1"/>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 r="G92" i="20"/>
  <c r="G93" i="20"/>
  <c r="G94" i="20"/>
  <c r="G95" i="20"/>
  <c r="G96" i="20"/>
  <c r="G97" i="20"/>
  <c r="G98" i="20"/>
  <c r="G99" i="20"/>
  <c r="G100" i="20"/>
  <c r="G101" i="20"/>
  <c r="G102" i="20"/>
  <c r="G103" i="20"/>
  <c r="G104" i="20"/>
  <c r="G105" i="20"/>
  <c r="G106" i="20"/>
  <c r="G107" i="20"/>
  <c r="G108" i="20"/>
  <c r="G109" i="20"/>
  <c r="G110" i="20"/>
  <c r="G111" i="20"/>
  <c r="G112" i="20"/>
  <c r="G113" i="20"/>
  <c r="G114" i="20"/>
  <c r="G115" i="20"/>
  <c r="G116" i="20"/>
  <c r="G117" i="20"/>
  <c r="G118" i="20"/>
  <c r="G119" i="20"/>
  <c r="G120" i="20"/>
  <c r="G121" i="20"/>
  <c r="G122" i="20"/>
  <c r="G123" i="20"/>
  <c r="G124" i="20"/>
  <c r="G125" i="20"/>
  <c r="G126" i="20"/>
  <c r="G127" i="20"/>
  <c r="G128" i="20"/>
  <c r="G129" i="20"/>
  <c r="G130" i="20"/>
  <c r="G131" i="20"/>
  <c r="G132" i="20"/>
  <c r="G133" i="20"/>
  <c r="G134" i="20"/>
  <c r="G135" i="20"/>
  <c r="G136" i="20"/>
  <c r="G137" i="20"/>
  <c r="G138" i="20"/>
  <c r="G139" i="20"/>
  <c r="G140" i="20"/>
  <c r="G141" i="20"/>
  <c r="G142" i="20"/>
  <c r="G143" i="20"/>
  <c r="G144" i="20"/>
  <c r="G145" i="20"/>
  <c r="G146" i="20"/>
  <c r="G147" i="20"/>
  <c r="G148" i="20"/>
  <c r="G149" i="20"/>
  <c r="G150" i="20"/>
  <c r="G151" i="20"/>
  <c r="G152" i="20"/>
  <c r="G153" i="20"/>
  <c r="G154" i="20"/>
  <c r="G155" i="20"/>
  <c r="G156" i="20"/>
  <c r="G157" i="20"/>
  <c r="G158" i="20"/>
  <c r="G159" i="20"/>
  <c r="G160" i="20"/>
  <c r="G161" i="20"/>
  <c r="G162" i="20"/>
  <c r="G163" i="20"/>
  <c r="G164" i="20"/>
  <c r="G165" i="20"/>
  <c r="G166" i="20"/>
  <c r="G167" i="20"/>
  <c r="G168" i="20"/>
  <c r="G169" i="20"/>
  <c r="G170" i="20"/>
  <c r="G171" i="20"/>
  <c r="G172" i="20"/>
  <c r="G173" i="20"/>
  <c r="G174" i="20"/>
  <c r="G175" i="20"/>
  <c r="G176" i="20"/>
  <c r="G177" i="20"/>
  <c r="G178" i="20"/>
  <c r="G179" i="20"/>
  <c r="G180" i="20"/>
  <c r="G181" i="20"/>
  <c r="G182" i="20"/>
  <c r="G183" i="20"/>
  <c r="G184" i="20"/>
  <c r="G185" i="20"/>
  <c r="G186" i="20"/>
  <c r="G187" i="20"/>
  <c r="G188" i="20"/>
  <c r="G189" i="20"/>
  <c r="G190" i="20"/>
  <c r="G191" i="20"/>
  <c r="G192" i="20"/>
  <c r="G193" i="20"/>
  <c r="G194" i="20"/>
  <c r="G195" i="20"/>
  <c r="G196" i="20"/>
  <c r="G197" i="20"/>
  <c r="G198" i="20"/>
  <c r="G199" i="20"/>
  <c r="G200" i="20"/>
  <c r="G201" i="20"/>
  <c r="G202" i="20"/>
  <c r="G203" i="20"/>
  <c r="G204" i="20"/>
  <c r="G205" i="20"/>
  <c r="G206" i="20"/>
  <c r="G207" i="20"/>
  <c r="G208" i="20"/>
  <c r="G209" i="20"/>
  <c r="G210" i="20"/>
  <c r="G211" i="20"/>
  <c r="G212" i="20"/>
  <c r="G213" i="20"/>
  <c r="G214" i="20"/>
  <c r="G215" i="20"/>
  <c r="G216" i="20"/>
  <c r="G217" i="20"/>
  <c r="G218" i="20"/>
  <c r="G219" i="20"/>
  <c r="G220" i="20"/>
  <c r="G221" i="20"/>
  <c r="G222" i="20"/>
  <c r="G223" i="20"/>
  <c r="G224" i="20"/>
  <c r="G225" i="20"/>
  <c r="G226" i="20"/>
  <c r="G227" i="20"/>
  <c r="G228" i="20"/>
  <c r="G229" i="20"/>
  <c r="G230" i="20"/>
  <c r="G231" i="20"/>
  <c r="G232" i="20"/>
  <c r="G233" i="20"/>
  <c r="G234" i="20"/>
  <c r="G235" i="20"/>
  <c r="G236" i="20"/>
  <c r="G237" i="20"/>
  <c r="G238" i="20"/>
  <c r="G239" i="20"/>
  <c r="G240" i="20"/>
  <c r="G241" i="20"/>
  <c r="G242" i="20"/>
  <c r="G243" i="20"/>
  <c r="G244" i="20"/>
  <c r="G245" i="20"/>
  <c r="G246" i="20"/>
  <c r="G247" i="20"/>
  <c r="G248" i="20"/>
  <c r="G249" i="20"/>
  <c r="G250" i="20"/>
  <c r="G251" i="20"/>
  <c r="G252" i="20"/>
  <c r="G253" i="20"/>
  <c r="G254" i="20"/>
  <c r="G255" i="20"/>
  <c r="G256" i="20"/>
  <c r="G257" i="20"/>
  <c r="G258" i="20"/>
  <c r="G259" i="20"/>
  <c r="G260" i="20"/>
  <c r="G261" i="20"/>
  <c r="G262" i="20"/>
  <c r="G263" i="20"/>
  <c r="G264" i="20"/>
  <c r="G265" i="20"/>
  <c r="G266" i="20"/>
  <c r="G267" i="20"/>
  <c r="G268" i="20"/>
  <c r="G269" i="20"/>
  <c r="G270" i="20"/>
  <c r="G271" i="20"/>
  <c r="G272" i="20"/>
  <c r="G273" i="20"/>
  <c r="G274" i="20"/>
  <c r="G275" i="20"/>
  <c r="G276" i="20"/>
  <c r="G277" i="20"/>
  <c r="G278" i="20"/>
  <c r="G279" i="20"/>
  <c r="G280" i="20"/>
  <c r="G281" i="20"/>
  <c r="G282" i="20"/>
  <c r="G283" i="20"/>
  <c r="G284" i="20"/>
  <c r="G285" i="20"/>
  <c r="G286" i="20"/>
  <c r="G287" i="20"/>
  <c r="G288" i="20"/>
  <c r="G289" i="20"/>
  <c r="G290" i="20"/>
  <c r="G291" i="20"/>
  <c r="G292" i="20"/>
  <c r="G293" i="20"/>
  <c r="G294" i="20"/>
  <c r="G295" i="20"/>
  <c r="G296" i="20"/>
  <c r="G297" i="20"/>
  <c r="G298" i="20"/>
  <c r="G299" i="20"/>
  <c r="G300" i="20"/>
  <c r="G301" i="20"/>
  <c r="G302" i="20"/>
  <c r="G303" i="20"/>
  <c r="G304" i="20"/>
  <c r="G305" i="20"/>
  <c r="G306" i="20"/>
  <c r="G307" i="20"/>
  <c r="G308" i="20"/>
  <c r="G309" i="20"/>
  <c r="G310" i="20"/>
  <c r="G311" i="20"/>
  <c r="G312" i="20"/>
  <c r="G313" i="20"/>
  <c r="G314" i="20"/>
  <c r="G315" i="20"/>
  <c r="G316" i="20"/>
  <c r="G317" i="20"/>
  <c r="G318" i="20"/>
  <c r="G319" i="20"/>
  <c r="G320" i="20"/>
  <c r="G321" i="20"/>
  <c r="G322" i="20"/>
  <c r="G323" i="20"/>
  <c r="G324" i="20"/>
  <c r="G325" i="20"/>
  <c r="G326" i="20"/>
  <c r="G327" i="20"/>
  <c r="G328" i="20"/>
  <c r="G329" i="20"/>
  <c r="G330" i="20"/>
  <c r="G331" i="20"/>
  <c r="G332" i="20"/>
  <c r="G333" i="20"/>
  <c r="G334" i="20"/>
  <c r="G335" i="20"/>
  <c r="G336" i="20"/>
  <c r="G337" i="20"/>
  <c r="G338" i="20"/>
  <c r="G339" i="20"/>
  <c r="G340" i="20"/>
  <c r="G341" i="20"/>
  <c r="G342" i="20"/>
  <c r="G343" i="20"/>
  <c r="G344" i="20"/>
  <c r="G345" i="20"/>
  <c r="G346" i="20"/>
  <c r="G347" i="20"/>
  <c r="G348" i="20"/>
  <c r="G349" i="20"/>
  <c r="G350" i="20"/>
  <c r="G351" i="20"/>
  <c r="G352" i="20"/>
  <c r="G353" i="20"/>
  <c r="G354" i="20"/>
  <c r="G355" i="20"/>
  <c r="G356" i="20"/>
  <c r="G357" i="20"/>
  <c r="G358" i="20"/>
  <c r="G359" i="20"/>
  <c r="G360" i="20"/>
  <c r="G361" i="20"/>
  <c r="G362" i="20"/>
  <c r="G363" i="20"/>
  <c r="G364" i="20"/>
  <c r="G365" i="20"/>
  <c r="G366" i="20"/>
  <c r="G367" i="20"/>
  <c r="G368" i="20"/>
  <c r="G369" i="20"/>
  <c r="G370" i="20"/>
  <c r="G371" i="20"/>
  <c r="G372" i="20"/>
  <c r="G373" i="20"/>
  <c r="G374" i="20"/>
  <c r="G375" i="20"/>
  <c r="G376" i="20"/>
  <c r="G377" i="20"/>
  <c r="G378" i="20"/>
  <c r="G379" i="20"/>
  <c r="G380" i="20"/>
  <c r="G381" i="20"/>
  <c r="G382" i="20"/>
  <c r="G383" i="20"/>
  <c r="G384" i="20"/>
  <c r="G385" i="20"/>
  <c r="G386" i="20"/>
  <c r="G387" i="20"/>
  <c r="G388" i="20"/>
  <c r="G389" i="20"/>
  <c r="G390" i="20"/>
  <c r="G391" i="20"/>
  <c r="G392" i="20"/>
  <c r="G393" i="20"/>
  <c r="G394" i="20"/>
  <c r="G395" i="20"/>
  <c r="G396" i="20"/>
  <c r="G397" i="20"/>
  <c r="G398" i="20"/>
  <c r="G399" i="20"/>
  <c r="G400" i="20"/>
  <c r="G401" i="20"/>
  <c r="G402" i="20"/>
  <c r="G403" i="20"/>
  <c r="G404" i="20"/>
  <c r="G405" i="20"/>
  <c r="G406" i="20"/>
  <c r="G407" i="20"/>
  <c r="G408" i="20"/>
  <c r="G409" i="20"/>
  <c r="G410" i="20"/>
  <c r="G411" i="20"/>
  <c r="G412" i="20"/>
  <c r="G413" i="20"/>
  <c r="G414" i="20"/>
  <c r="G415" i="20"/>
  <c r="G416" i="20"/>
  <c r="G417" i="20"/>
  <c r="G418" i="20"/>
  <c r="G419" i="20"/>
  <c r="G420" i="20"/>
  <c r="G421" i="20"/>
  <c r="G422" i="20"/>
  <c r="G423" i="20"/>
  <c r="G424" i="20"/>
  <c r="G425" i="20"/>
  <c r="G426" i="20"/>
  <c r="G427" i="20"/>
  <c r="G428" i="20"/>
  <c r="G429" i="20"/>
  <c r="G430" i="20"/>
  <c r="G431" i="20"/>
  <c r="G432" i="20"/>
  <c r="G433" i="20"/>
  <c r="G434" i="20"/>
  <c r="G435" i="20"/>
  <c r="G436" i="20"/>
  <c r="G437" i="20"/>
  <c r="G438" i="20"/>
  <c r="G439" i="20"/>
  <c r="G440" i="20"/>
  <c r="G441" i="20"/>
  <c r="G442" i="20"/>
  <c r="G443" i="20"/>
  <c r="G444" i="20"/>
  <c r="G445" i="20"/>
  <c r="G446" i="20"/>
  <c r="G447" i="20"/>
  <c r="G448" i="20"/>
  <c r="G449" i="20"/>
  <c r="G450" i="20"/>
  <c r="G451" i="20"/>
  <c r="G452" i="20"/>
  <c r="G453" i="20"/>
  <c r="G454" i="20"/>
  <c r="G455" i="20"/>
  <c r="G456" i="20"/>
  <c r="G457" i="20"/>
  <c r="G458" i="20"/>
  <c r="G459" i="20"/>
  <c r="G460" i="20"/>
  <c r="G461" i="20"/>
  <c r="G462" i="20"/>
  <c r="G463" i="20"/>
  <c r="G464" i="20"/>
  <c r="G465" i="20"/>
  <c r="G466" i="20"/>
  <c r="G467" i="20"/>
  <c r="G468" i="20"/>
  <c r="G469" i="20"/>
  <c r="G470" i="20"/>
  <c r="G471" i="20"/>
  <c r="G472" i="20"/>
  <c r="G473" i="20"/>
  <c r="G474" i="20"/>
  <c r="G475" i="20"/>
  <c r="G476" i="20"/>
  <c r="G477" i="20"/>
  <c r="G478" i="20"/>
  <c r="G479" i="20"/>
  <c r="G480" i="20"/>
  <c r="G481" i="20"/>
  <c r="G482" i="20"/>
  <c r="G483" i="20"/>
  <c r="G484" i="20"/>
  <c r="G485" i="20"/>
  <c r="G486" i="20"/>
  <c r="G487" i="20"/>
  <c r="G488" i="20"/>
  <c r="G489" i="20"/>
  <c r="G490" i="20"/>
  <c r="G491" i="20"/>
  <c r="G492" i="20"/>
  <c r="G493" i="20"/>
  <c r="G494" i="20"/>
  <c r="G495" i="20"/>
  <c r="G496" i="20"/>
  <c r="G497" i="20"/>
  <c r="G498" i="20"/>
  <c r="G499" i="20"/>
  <c r="G500" i="20"/>
  <c r="G501" i="20"/>
  <c r="G502" i="20"/>
  <c r="G503" i="20"/>
  <c r="G504" i="20"/>
  <c r="G505" i="20"/>
  <c r="G506" i="20"/>
  <c r="G507" i="20"/>
  <c r="G508" i="20"/>
  <c r="G509" i="20"/>
  <c r="G510" i="20"/>
  <c r="G511" i="20"/>
  <c r="G512" i="20"/>
  <c r="G513" i="20"/>
  <c r="G514" i="20"/>
  <c r="G515" i="20"/>
  <c r="G516" i="20"/>
  <c r="G517" i="20"/>
  <c r="G518" i="20"/>
  <c r="G519" i="20"/>
  <c r="G520" i="20"/>
  <c r="G521" i="20"/>
  <c r="G522" i="20"/>
  <c r="G523" i="20"/>
  <c r="G524" i="20"/>
  <c r="G525" i="20"/>
  <c r="G526" i="20"/>
  <c r="G527" i="20"/>
  <c r="G528" i="20"/>
  <c r="G529" i="20"/>
  <c r="G530" i="20"/>
  <c r="G531" i="20"/>
  <c r="G532" i="20"/>
  <c r="G533" i="20"/>
  <c r="G534" i="20"/>
  <c r="G535" i="20"/>
  <c r="G536" i="20"/>
  <c r="G537" i="20"/>
  <c r="G538" i="20"/>
  <c r="G539" i="20"/>
  <c r="G540" i="20"/>
  <c r="G541" i="20"/>
  <c r="G542" i="20"/>
  <c r="G543" i="20"/>
  <c r="G544" i="20"/>
  <c r="G545" i="20"/>
  <c r="G546" i="20"/>
  <c r="G547" i="20"/>
  <c r="G548" i="20"/>
  <c r="G549" i="20"/>
  <c r="G550" i="20"/>
  <c r="G551" i="20"/>
  <c r="G552" i="20"/>
  <c r="G553" i="20"/>
  <c r="G554" i="20"/>
  <c r="G555" i="20"/>
  <c r="G556" i="20"/>
  <c r="G557" i="20"/>
  <c r="G558" i="20"/>
  <c r="G559" i="20"/>
  <c r="G560" i="20"/>
  <c r="G561" i="20"/>
  <c r="G562" i="20"/>
  <c r="G563" i="20"/>
  <c r="G564" i="20"/>
  <c r="G565" i="20"/>
  <c r="G566" i="20"/>
  <c r="G567" i="20"/>
  <c r="G568" i="20"/>
  <c r="G569" i="20"/>
  <c r="G570" i="20"/>
  <c r="G571" i="20"/>
  <c r="G572" i="20"/>
  <c r="G573" i="20"/>
  <c r="G574" i="20"/>
  <c r="G575" i="20"/>
  <c r="G576" i="20"/>
  <c r="G577" i="20"/>
  <c r="G578" i="20"/>
  <c r="G579" i="20"/>
  <c r="G580" i="20"/>
  <c r="G581" i="20"/>
  <c r="G582" i="20"/>
  <c r="G583" i="20"/>
  <c r="G584" i="20"/>
  <c r="G585" i="20"/>
  <c r="G586" i="20"/>
  <c r="G587" i="20"/>
  <c r="G588" i="20"/>
  <c r="G589" i="20"/>
  <c r="G590" i="20"/>
  <c r="G591" i="20"/>
  <c r="G592" i="20"/>
  <c r="G593" i="20"/>
  <c r="G594" i="20"/>
  <c r="G595" i="20"/>
  <c r="G596" i="20"/>
  <c r="G597" i="20"/>
  <c r="G598" i="20"/>
  <c r="G599" i="20"/>
  <c r="G600" i="20"/>
  <c r="G601" i="20"/>
  <c r="G602" i="20"/>
  <c r="G603" i="20"/>
  <c r="G604" i="20"/>
  <c r="G605" i="20"/>
  <c r="G606" i="20"/>
  <c r="G607" i="20"/>
  <c r="G608" i="20"/>
  <c r="G609" i="20"/>
  <c r="G610" i="20"/>
  <c r="G611" i="20"/>
  <c r="G612" i="20"/>
  <c r="G613" i="20"/>
  <c r="G614" i="20"/>
  <c r="G615" i="20"/>
  <c r="G616" i="20"/>
  <c r="G617" i="20"/>
  <c r="G618" i="20"/>
  <c r="G619" i="20"/>
  <c r="G620" i="20"/>
  <c r="G621" i="20"/>
  <c r="G622" i="20"/>
  <c r="G623" i="20"/>
  <c r="G624" i="20"/>
  <c r="G625" i="20"/>
  <c r="G626" i="20"/>
  <c r="G627" i="20"/>
  <c r="G628" i="20"/>
  <c r="G629" i="20"/>
  <c r="G630" i="20"/>
  <c r="G631" i="20"/>
  <c r="G632" i="20"/>
  <c r="G633" i="20"/>
  <c r="G634" i="20"/>
  <c r="G635" i="20"/>
  <c r="G636" i="20"/>
  <c r="G637" i="20"/>
  <c r="G638" i="20"/>
  <c r="G639" i="20"/>
  <c r="G640" i="20"/>
  <c r="G641" i="20"/>
  <c r="G642" i="20"/>
  <c r="G643" i="20"/>
  <c r="G644" i="20"/>
  <c r="G645" i="20"/>
  <c r="G646" i="20"/>
  <c r="G647" i="20"/>
  <c r="G648" i="20"/>
  <c r="G649" i="20"/>
  <c r="G650" i="20"/>
  <c r="G651" i="20"/>
  <c r="G652" i="20"/>
  <c r="G653" i="20"/>
  <c r="G654" i="20"/>
  <c r="G655" i="20"/>
  <c r="G656" i="20"/>
  <c r="G657" i="20"/>
  <c r="G658" i="20"/>
  <c r="G659" i="20"/>
  <c r="G660" i="20"/>
  <c r="G661" i="20"/>
  <c r="G662" i="20"/>
  <c r="G663" i="20"/>
  <c r="G664" i="20"/>
  <c r="G665" i="20"/>
  <c r="G666" i="20"/>
  <c r="G667" i="20"/>
  <c r="G668" i="20"/>
  <c r="G669" i="20"/>
  <c r="G670" i="20"/>
  <c r="G671" i="20"/>
  <c r="G672" i="20"/>
  <c r="G673" i="20"/>
  <c r="G674" i="20"/>
  <c r="G675" i="20"/>
  <c r="G676" i="20"/>
  <c r="G677" i="20"/>
  <c r="G678" i="20"/>
  <c r="G679" i="20"/>
  <c r="G680" i="20"/>
  <c r="G681" i="20"/>
  <c r="G682" i="20"/>
  <c r="G683" i="20"/>
  <c r="G684" i="20"/>
  <c r="G685" i="20"/>
  <c r="G686" i="20"/>
  <c r="G687" i="20"/>
  <c r="G688" i="20"/>
  <c r="G689" i="20"/>
  <c r="G690" i="20"/>
  <c r="G691" i="20"/>
  <c r="G692" i="20"/>
  <c r="G693" i="20"/>
  <c r="G694" i="20"/>
  <c r="G695" i="20"/>
  <c r="G696" i="20"/>
  <c r="G697" i="20"/>
  <c r="G698" i="20"/>
  <c r="G699" i="20"/>
  <c r="G700" i="20"/>
  <c r="G701" i="20"/>
  <c r="G702" i="20"/>
  <c r="G703" i="20"/>
  <c r="G704" i="20"/>
  <c r="G705" i="20"/>
  <c r="G706" i="20"/>
  <c r="G707" i="20"/>
  <c r="G708" i="20"/>
  <c r="G709" i="20"/>
  <c r="G710" i="20"/>
  <c r="G711" i="20"/>
  <c r="G712" i="20"/>
  <c r="G713" i="20"/>
  <c r="G714" i="20"/>
  <c r="G715" i="20"/>
  <c r="G716" i="20"/>
  <c r="G717" i="20"/>
  <c r="G718" i="20"/>
  <c r="G719" i="20"/>
  <c r="G720" i="20"/>
  <c r="G721" i="20"/>
  <c r="G722" i="20"/>
  <c r="G723" i="20"/>
  <c r="G724" i="20"/>
  <c r="G725" i="20"/>
  <c r="G726" i="20"/>
  <c r="G727" i="20"/>
  <c r="G728" i="20"/>
  <c r="G729" i="20"/>
  <c r="G730" i="20"/>
  <c r="G731" i="20"/>
  <c r="G732" i="20"/>
  <c r="G733" i="20"/>
  <c r="G734" i="20"/>
  <c r="G735" i="20"/>
  <c r="G736" i="20"/>
  <c r="G737" i="20"/>
  <c r="G738" i="20"/>
  <c r="G739" i="20"/>
  <c r="G740" i="20"/>
  <c r="G741" i="20"/>
  <c r="G742" i="20"/>
  <c r="G743" i="20"/>
  <c r="G744" i="20"/>
  <c r="G745" i="20"/>
  <c r="G746" i="20"/>
  <c r="G747" i="20"/>
  <c r="G748" i="20"/>
  <c r="G749" i="20"/>
  <c r="G750" i="20"/>
  <c r="G751" i="20"/>
  <c r="G752" i="20"/>
  <c r="G753" i="20"/>
  <c r="G754" i="20"/>
  <c r="G755" i="20"/>
  <c r="G756" i="20"/>
  <c r="G757" i="20"/>
  <c r="G758" i="20"/>
  <c r="G759" i="20"/>
  <c r="G760" i="20"/>
  <c r="G761" i="20"/>
  <c r="G762" i="20"/>
  <c r="G763" i="20"/>
  <c r="G764" i="20"/>
  <c r="G765" i="20"/>
  <c r="G766" i="20"/>
  <c r="G767" i="20"/>
  <c r="G768" i="20"/>
  <c r="G769" i="20"/>
  <c r="G770" i="20"/>
  <c r="G771" i="20"/>
  <c r="G772" i="20"/>
  <c r="G773" i="20"/>
  <c r="G774" i="20"/>
  <c r="G775" i="20"/>
  <c r="G776" i="20"/>
  <c r="G777" i="20"/>
  <c r="G778" i="20"/>
  <c r="G779" i="20"/>
  <c r="G780" i="20"/>
  <c r="G781" i="20"/>
  <c r="G782" i="20"/>
  <c r="G783" i="20"/>
  <c r="G784" i="20"/>
  <c r="G785" i="20"/>
  <c r="G786" i="20"/>
  <c r="G787" i="20"/>
  <c r="G788" i="20"/>
  <c r="G789" i="20"/>
  <c r="G790" i="20"/>
  <c r="G791" i="20"/>
  <c r="G792" i="20"/>
  <c r="G793" i="20"/>
  <c r="G794" i="20"/>
  <c r="G795" i="20"/>
  <c r="G796" i="20"/>
  <c r="G797" i="20"/>
  <c r="G798" i="20"/>
  <c r="G799" i="20"/>
  <c r="G800" i="20"/>
  <c r="G801" i="20"/>
  <c r="G802" i="20"/>
  <c r="G803" i="20"/>
  <c r="G804" i="20"/>
  <c r="G805" i="20"/>
  <c r="G806" i="20"/>
  <c r="G807" i="20"/>
  <c r="G808" i="20"/>
  <c r="G809" i="20"/>
  <c r="G810" i="20"/>
  <c r="G811" i="20"/>
  <c r="G812" i="20"/>
  <c r="G813" i="20"/>
  <c r="G814" i="20"/>
  <c r="G815" i="20"/>
  <c r="G816" i="20"/>
  <c r="G817" i="20"/>
  <c r="G818" i="20"/>
  <c r="G819" i="20"/>
  <c r="G820" i="20"/>
  <c r="G821" i="20"/>
  <c r="G822" i="20"/>
  <c r="G823" i="20"/>
  <c r="G824" i="20"/>
  <c r="G825" i="20"/>
  <c r="G826" i="20"/>
  <c r="G827" i="20"/>
  <c r="G828" i="20"/>
  <c r="G829" i="20"/>
  <c r="G830" i="20"/>
  <c r="G831" i="20"/>
  <c r="G832" i="20"/>
  <c r="G833" i="20"/>
  <c r="G834" i="20"/>
  <c r="G835" i="20"/>
  <c r="G836" i="20"/>
  <c r="G837" i="20"/>
  <c r="G838" i="20"/>
  <c r="G839" i="20"/>
  <c r="G840" i="20"/>
  <c r="G841" i="20"/>
  <c r="G842" i="20"/>
  <c r="G843" i="20"/>
  <c r="G844" i="20"/>
  <c r="G845" i="20"/>
  <c r="G846" i="20"/>
  <c r="G847" i="20"/>
  <c r="G848" i="20"/>
  <c r="G849" i="20"/>
  <c r="G850" i="20"/>
  <c r="G851" i="20"/>
  <c r="G852" i="20"/>
  <c r="G853" i="20"/>
  <c r="G854" i="20"/>
  <c r="G855" i="20"/>
  <c r="G856" i="20"/>
  <c r="G857" i="20"/>
  <c r="G858" i="20"/>
  <c r="G859" i="20"/>
  <c r="G860" i="20"/>
  <c r="G861" i="20"/>
  <c r="G862" i="20"/>
  <c r="G863" i="20"/>
  <c r="G864" i="20"/>
  <c r="G865" i="20"/>
  <c r="G866" i="20"/>
  <c r="G867" i="20"/>
  <c r="G868" i="20"/>
  <c r="G869" i="20"/>
  <c r="G870" i="20"/>
  <c r="G871" i="20"/>
  <c r="G872" i="20"/>
  <c r="G873" i="20"/>
  <c r="G874" i="20"/>
  <c r="G875" i="20"/>
  <c r="G876" i="20"/>
  <c r="G877" i="20"/>
  <c r="G878" i="20"/>
  <c r="G879" i="20"/>
  <c r="G880" i="20"/>
  <c r="G881" i="20"/>
  <c r="G882" i="20"/>
  <c r="G883" i="20"/>
  <c r="G884" i="20"/>
  <c r="G885" i="20"/>
  <c r="G886" i="20"/>
  <c r="G887" i="20"/>
  <c r="G888" i="20"/>
  <c r="G889" i="20"/>
  <c r="G890" i="20"/>
  <c r="G891" i="20"/>
  <c r="G892" i="20"/>
  <c r="G893" i="20"/>
  <c r="G894" i="20"/>
  <c r="G895" i="20"/>
  <c r="G896" i="20"/>
  <c r="G897" i="20"/>
  <c r="G898" i="20"/>
  <c r="G899" i="20"/>
  <c r="G900" i="20"/>
  <c r="G901" i="20"/>
  <c r="G902" i="20"/>
  <c r="G903" i="20"/>
  <c r="G904" i="20"/>
  <c r="G905" i="20"/>
  <c r="G906" i="20"/>
  <c r="G907" i="20"/>
  <c r="G908" i="20"/>
  <c r="G909" i="20"/>
  <c r="G910" i="20"/>
  <c r="G911" i="20"/>
  <c r="G912" i="20"/>
  <c r="G913" i="20"/>
  <c r="G914" i="20"/>
  <c r="G915" i="20"/>
  <c r="G916" i="20"/>
  <c r="G917" i="20"/>
  <c r="G918" i="20"/>
  <c r="G919" i="20"/>
  <c r="G920" i="20"/>
  <c r="G921" i="20"/>
  <c r="G922" i="20"/>
  <c r="G923" i="20"/>
  <c r="G924" i="20"/>
  <c r="G925" i="20"/>
  <c r="G926" i="20"/>
  <c r="G927" i="20"/>
  <c r="G928" i="20"/>
  <c r="G929" i="20"/>
  <c r="G930" i="20"/>
  <c r="G931" i="20"/>
  <c r="G932" i="20"/>
  <c r="G933" i="20"/>
  <c r="G934" i="20"/>
  <c r="G935" i="20"/>
  <c r="G936" i="20"/>
  <c r="G937" i="20"/>
  <c r="G938" i="20"/>
  <c r="G939" i="20"/>
  <c r="G940" i="20"/>
  <c r="G941" i="20"/>
  <c r="G942" i="20"/>
  <c r="G943" i="20"/>
  <c r="G944" i="20"/>
  <c r="G945" i="20"/>
  <c r="G946" i="20"/>
  <c r="G947" i="20"/>
  <c r="G948" i="20"/>
  <c r="G949" i="20"/>
  <c r="G950" i="20"/>
  <c r="G951" i="20"/>
  <c r="G952" i="20"/>
  <c r="G953" i="20"/>
  <c r="G954" i="20"/>
  <c r="G955" i="20"/>
  <c r="G956" i="20"/>
  <c r="G957" i="20"/>
  <c r="G958" i="20"/>
  <c r="G959" i="20"/>
  <c r="G960" i="20"/>
  <c r="G961" i="20"/>
  <c r="G962" i="20"/>
  <c r="G963" i="20"/>
  <c r="G964" i="20"/>
  <c r="G965" i="20"/>
  <c r="G966" i="20"/>
  <c r="G967" i="20"/>
  <c r="G968" i="20"/>
  <c r="G969" i="20"/>
  <c r="G970" i="20"/>
  <c r="G971" i="20"/>
  <c r="G972" i="20"/>
  <c r="G973" i="20"/>
  <c r="G974" i="20"/>
  <c r="G975" i="20"/>
  <c r="G976" i="20"/>
  <c r="G977" i="20"/>
  <c r="G978" i="20"/>
  <c r="G979" i="20"/>
  <c r="G980" i="20"/>
  <c r="G981" i="20"/>
  <c r="G982" i="20"/>
  <c r="G983" i="20"/>
  <c r="G984" i="20"/>
  <c r="G985" i="20"/>
  <c r="G986" i="20"/>
  <c r="G987" i="20"/>
  <c r="G988" i="20"/>
  <c r="G989" i="20"/>
  <c r="G990" i="20"/>
  <c r="G991" i="20"/>
  <c r="G992" i="20"/>
  <c r="G993" i="20"/>
  <c r="G994" i="20"/>
  <c r="G995" i="20"/>
  <c r="G996" i="20"/>
  <c r="G997" i="20"/>
  <c r="G998" i="20"/>
  <c r="G999" i="20"/>
  <c r="G1000" i="20"/>
  <c r="G20" i="20"/>
  <c r="I26" i="20"/>
  <c r="N26" i="20" s="1"/>
  <c r="I27" i="20"/>
  <c r="N27" i="20" s="1"/>
  <c r="I28" i="20"/>
  <c r="N28" i="20" s="1"/>
  <c r="I29" i="20"/>
  <c r="N29" i="20" s="1"/>
  <c r="I30" i="20"/>
  <c r="N30" i="20" s="1"/>
  <c r="I31" i="20"/>
  <c r="N31" i="20" s="1"/>
  <c r="I32" i="20"/>
  <c r="N32" i="20" s="1"/>
  <c r="I33" i="20"/>
  <c r="N33" i="20" s="1"/>
  <c r="I34" i="20"/>
  <c r="N34" i="20" s="1"/>
  <c r="I35" i="20"/>
  <c r="N35" i="20" s="1"/>
  <c r="I36" i="20"/>
  <c r="N36" i="20" s="1"/>
  <c r="I37" i="20"/>
  <c r="N37" i="20" s="1"/>
  <c r="I38" i="20"/>
  <c r="N38" i="20" s="1"/>
  <c r="I39" i="20"/>
  <c r="N39" i="20" s="1"/>
  <c r="I40" i="20"/>
  <c r="N40" i="20" s="1"/>
  <c r="I41" i="20"/>
  <c r="N41" i="20" s="1"/>
  <c r="I42" i="20"/>
  <c r="N42" i="20" s="1"/>
  <c r="I43" i="20"/>
  <c r="N43" i="20" s="1"/>
  <c r="I44" i="20"/>
  <c r="N44" i="20" s="1"/>
  <c r="I45" i="20"/>
  <c r="N45" i="20" s="1"/>
  <c r="I46" i="20"/>
  <c r="N46" i="20" s="1"/>
  <c r="I47" i="20"/>
  <c r="N47" i="20" s="1"/>
  <c r="I48" i="20"/>
  <c r="N48" i="20" s="1"/>
  <c r="I49" i="20"/>
  <c r="N49" i="20" s="1"/>
  <c r="I50" i="20"/>
  <c r="N50" i="20" s="1"/>
  <c r="I51" i="20"/>
  <c r="N51" i="20" s="1"/>
  <c r="I52" i="20"/>
  <c r="N52" i="20" s="1"/>
  <c r="I53" i="20"/>
  <c r="N53" i="20" s="1"/>
  <c r="I54" i="20"/>
  <c r="N54" i="20" s="1"/>
  <c r="I55" i="20"/>
  <c r="N55" i="20" s="1"/>
  <c r="I56" i="20"/>
  <c r="N56" i="20" s="1"/>
  <c r="I57" i="20"/>
  <c r="N57" i="20" s="1"/>
  <c r="I58" i="20"/>
  <c r="N58" i="20" s="1"/>
  <c r="I59" i="20"/>
  <c r="N59" i="20" s="1"/>
  <c r="I60" i="20"/>
  <c r="N60" i="20" s="1"/>
  <c r="I61" i="20"/>
  <c r="N61" i="20" s="1"/>
  <c r="I62" i="20"/>
  <c r="N62" i="20" s="1"/>
  <c r="I63" i="20"/>
  <c r="N63" i="20" s="1"/>
  <c r="I64" i="20"/>
  <c r="N64" i="20" s="1"/>
  <c r="I65" i="20"/>
  <c r="N65" i="20" s="1"/>
  <c r="I66" i="20"/>
  <c r="N66" i="20" s="1"/>
  <c r="I67" i="20"/>
  <c r="N67" i="20" s="1"/>
  <c r="I68" i="20"/>
  <c r="N68" i="20" s="1"/>
  <c r="I69" i="20"/>
  <c r="N69" i="20" s="1"/>
  <c r="I70" i="20"/>
  <c r="N70" i="20" s="1"/>
  <c r="I71" i="20"/>
  <c r="N71" i="20" s="1"/>
  <c r="I72" i="20"/>
  <c r="N72" i="20" s="1"/>
  <c r="I73" i="20"/>
  <c r="N73" i="20" s="1"/>
  <c r="I74" i="20"/>
  <c r="N74" i="20" s="1"/>
  <c r="I75" i="20"/>
  <c r="N75" i="20" s="1"/>
  <c r="I76" i="20"/>
  <c r="N76" i="20" s="1"/>
  <c r="I77" i="20"/>
  <c r="N77" i="20" s="1"/>
  <c r="I78" i="20"/>
  <c r="N78" i="20" s="1"/>
  <c r="I79" i="20"/>
  <c r="N79" i="20" s="1"/>
  <c r="I80" i="20"/>
  <c r="N80" i="20" s="1"/>
  <c r="I81" i="20"/>
  <c r="N81" i="20" s="1"/>
  <c r="I82" i="20"/>
  <c r="N82" i="20" s="1"/>
  <c r="I83" i="20"/>
  <c r="N83" i="20" s="1"/>
  <c r="I84" i="20"/>
  <c r="N84" i="20" s="1"/>
  <c r="I85" i="20"/>
  <c r="N85" i="20" s="1"/>
  <c r="I86" i="20"/>
  <c r="N86" i="20" s="1"/>
  <c r="I87" i="20"/>
  <c r="N87" i="20" s="1"/>
  <c r="I88" i="20"/>
  <c r="N88" i="20" s="1"/>
  <c r="I89" i="20"/>
  <c r="N89" i="20" s="1"/>
  <c r="I90" i="20"/>
  <c r="N90" i="20" s="1"/>
  <c r="I91" i="20"/>
  <c r="N91" i="20" s="1"/>
  <c r="I92" i="20"/>
  <c r="N92" i="20" s="1"/>
  <c r="I93" i="20"/>
  <c r="N93" i="20" s="1"/>
  <c r="I94" i="20"/>
  <c r="N94" i="20" s="1"/>
  <c r="I95" i="20"/>
  <c r="N95" i="20" s="1"/>
  <c r="I96" i="20"/>
  <c r="N96" i="20" s="1"/>
  <c r="I97" i="20"/>
  <c r="N97" i="20" s="1"/>
  <c r="I98" i="20"/>
  <c r="N98" i="20" s="1"/>
  <c r="I99" i="20"/>
  <c r="N99" i="20" s="1"/>
  <c r="I100" i="20"/>
  <c r="N100" i="20" s="1"/>
  <c r="I101" i="20"/>
  <c r="N101" i="20" s="1"/>
  <c r="I102" i="20"/>
  <c r="N102" i="20" s="1"/>
  <c r="I103" i="20"/>
  <c r="N103" i="20" s="1"/>
  <c r="I104" i="20"/>
  <c r="N104" i="20" s="1"/>
  <c r="I105" i="20"/>
  <c r="N105" i="20" s="1"/>
  <c r="I106" i="20"/>
  <c r="N106" i="20" s="1"/>
  <c r="I107" i="20"/>
  <c r="N107" i="20" s="1"/>
  <c r="I108" i="20"/>
  <c r="N108" i="20" s="1"/>
  <c r="I109" i="20"/>
  <c r="N109" i="20" s="1"/>
  <c r="I110" i="20"/>
  <c r="N110" i="20" s="1"/>
  <c r="I111" i="20"/>
  <c r="N111" i="20" s="1"/>
  <c r="I112" i="20"/>
  <c r="N112" i="20" s="1"/>
  <c r="I113" i="20"/>
  <c r="N113" i="20" s="1"/>
  <c r="I114" i="20"/>
  <c r="N114" i="20" s="1"/>
  <c r="I115" i="20"/>
  <c r="N115" i="20" s="1"/>
  <c r="I116" i="20"/>
  <c r="N116" i="20" s="1"/>
  <c r="I117" i="20"/>
  <c r="N117" i="20" s="1"/>
  <c r="I118" i="20"/>
  <c r="N118" i="20" s="1"/>
  <c r="I119" i="20"/>
  <c r="N119" i="20" s="1"/>
  <c r="I120" i="20"/>
  <c r="N120" i="20" s="1"/>
  <c r="I121" i="20"/>
  <c r="N121" i="20" s="1"/>
  <c r="I122" i="20"/>
  <c r="N122" i="20" s="1"/>
  <c r="I123" i="20"/>
  <c r="N123" i="20" s="1"/>
  <c r="I124" i="20"/>
  <c r="N124" i="20" s="1"/>
  <c r="I125" i="20"/>
  <c r="N125" i="20" s="1"/>
  <c r="I126" i="20"/>
  <c r="N126" i="20" s="1"/>
  <c r="I127" i="20"/>
  <c r="N127" i="20" s="1"/>
  <c r="I128" i="20"/>
  <c r="N128" i="20" s="1"/>
  <c r="I129" i="20"/>
  <c r="N129" i="20" s="1"/>
  <c r="I130" i="20"/>
  <c r="N130" i="20" s="1"/>
  <c r="I131" i="20"/>
  <c r="N131" i="20" s="1"/>
  <c r="I132" i="20"/>
  <c r="N132" i="20" s="1"/>
  <c r="I133" i="20"/>
  <c r="N133" i="20" s="1"/>
  <c r="I134" i="20"/>
  <c r="N134" i="20" s="1"/>
  <c r="I135" i="20"/>
  <c r="N135" i="20" s="1"/>
  <c r="I136" i="20"/>
  <c r="N136" i="20" s="1"/>
  <c r="I137" i="20"/>
  <c r="N137" i="20" s="1"/>
  <c r="I138" i="20"/>
  <c r="N138" i="20" s="1"/>
  <c r="I139" i="20"/>
  <c r="N139" i="20" s="1"/>
  <c r="I140" i="20"/>
  <c r="N140" i="20" s="1"/>
  <c r="I141" i="20"/>
  <c r="N141" i="20" s="1"/>
  <c r="I142" i="20"/>
  <c r="N142" i="20" s="1"/>
  <c r="I143" i="20"/>
  <c r="N143" i="20" s="1"/>
  <c r="I144" i="20"/>
  <c r="N144" i="20" s="1"/>
  <c r="I145" i="20"/>
  <c r="N145" i="20" s="1"/>
  <c r="I146" i="20"/>
  <c r="N146" i="20" s="1"/>
  <c r="I147" i="20"/>
  <c r="N147" i="20" s="1"/>
  <c r="I148" i="20"/>
  <c r="N148" i="20" s="1"/>
  <c r="I149" i="20"/>
  <c r="N149" i="20" s="1"/>
  <c r="I150" i="20"/>
  <c r="N150" i="20" s="1"/>
  <c r="I151" i="20"/>
  <c r="N151" i="20" s="1"/>
  <c r="I152" i="20"/>
  <c r="N152" i="20" s="1"/>
  <c r="I153" i="20"/>
  <c r="N153" i="20" s="1"/>
  <c r="I154" i="20"/>
  <c r="N154" i="20" s="1"/>
  <c r="I155" i="20"/>
  <c r="N155" i="20" s="1"/>
  <c r="I156" i="20"/>
  <c r="N156" i="20" s="1"/>
  <c r="I157" i="20"/>
  <c r="N157" i="20" s="1"/>
  <c r="I158" i="20"/>
  <c r="N158" i="20" s="1"/>
  <c r="I159" i="20"/>
  <c r="N159" i="20" s="1"/>
  <c r="I160" i="20"/>
  <c r="N160" i="20" s="1"/>
  <c r="I161" i="20"/>
  <c r="N161" i="20" s="1"/>
  <c r="I162" i="20"/>
  <c r="N162" i="20" s="1"/>
  <c r="I163" i="20"/>
  <c r="N163" i="20" s="1"/>
  <c r="I164" i="20"/>
  <c r="N164" i="20" s="1"/>
  <c r="I165" i="20"/>
  <c r="N165" i="20" s="1"/>
  <c r="I166" i="20"/>
  <c r="N166" i="20" s="1"/>
  <c r="I167" i="20"/>
  <c r="N167" i="20" s="1"/>
  <c r="I168" i="20"/>
  <c r="N168" i="20" s="1"/>
  <c r="I169" i="20"/>
  <c r="N169" i="20" s="1"/>
  <c r="I170" i="20"/>
  <c r="N170" i="20" s="1"/>
  <c r="I171" i="20"/>
  <c r="N171" i="20" s="1"/>
  <c r="I172" i="20"/>
  <c r="N172" i="20" s="1"/>
  <c r="I173" i="20"/>
  <c r="N173" i="20" s="1"/>
  <c r="I174" i="20"/>
  <c r="N174" i="20" s="1"/>
  <c r="I175" i="20"/>
  <c r="N175" i="20" s="1"/>
  <c r="I176" i="20"/>
  <c r="N176" i="20" s="1"/>
  <c r="I177" i="20"/>
  <c r="N177" i="20" s="1"/>
  <c r="I178" i="20"/>
  <c r="N178" i="20" s="1"/>
  <c r="I179" i="20"/>
  <c r="N179" i="20" s="1"/>
  <c r="I180" i="20"/>
  <c r="N180" i="20" s="1"/>
  <c r="I181" i="20"/>
  <c r="N181" i="20" s="1"/>
  <c r="I182" i="20"/>
  <c r="N182" i="20" s="1"/>
  <c r="I183" i="20"/>
  <c r="N183" i="20" s="1"/>
  <c r="I184" i="20"/>
  <c r="N184" i="20" s="1"/>
  <c r="I185" i="20"/>
  <c r="N185" i="20" s="1"/>
  <c r="I186" i="20"/>
  <c r="N186" i="20" s="1"/>
  <c r="I187" i="20"/>
  <c r="N187" i="20" s="1"/>
  <c r="I188" i="20"/>
  <c r="N188" i="20" s="1"/>
  <c r="I189" i="20"/>
  <c r="N189" i="20" s="1"/>
  <c r="I190" i="20"/>
  <c r="N190" i="20" s="1"/>
  <c r="I191" i="20"/>
  <c r="N191" i="20" s="1"/>
  <c r="I192" i="20"/>
  <c r="N192" i="20" s="1"/>
  <c r="I193" i="20"/>
  <c r="N193" i="20" s="1"/>
  <c r="I194" i="20"/>
  <c r="N194" i="20" s="1"/>
  <c r="I195" i="20"/>
  <c r="N195" i="20" s="1"/>
  <c r="I196" i="20"/>
  <c r="N196" i="20" s="1"/>
  <c r="I197" i="20"/>
  <c r="N197" i="20" s="1"/>
  <c r="I198" i="20"/>
  <c r="N198" i="20" s="1"/>
  <c r="I199" i="20"/>
  <c r="N199" i="20" s="1"/>
  <c r="I200" i="20"/>
  <c r="N200" i="20" s="1"/>
  <c r="I201" i="20"/>
  <c r="N201" i="20" s="1"/>
  <c r="I202" i="20"/>
  <c r="N202" i="20" s="1"/>
  <c r="I203" i="20"/>
  <c r="N203" i="20" s="1"/>
  <c r="I204" i="20"/>
  <c r="N204" i="20" s="1"/>
  <c r="I205" i="20"/>
  <c r="N205" i="20" s="1"/>
  <c r="I206" i="20"/>
  <c r="N206" i="20" s="1"/>
  <c r="I207" i="20"/>
  <c r="N207" i="20" s="1"/>
  <c r="I208" i="20"/>
  <c r="N208" i="20" s="1"/>
  <c r="I209" i="20"/>
  <c r="N209" i="20" s="1"/>
  <c r="I210" i="20"/>
  <c r="N210" i="20" s="1"/>
  <c r="I211" i="20"/>
  <c r="N211" i="20" s="1"/>
  <c r="I212" i="20"/>
  <c r="N212" i="20" s="1"/>
  <c r="I213" i="20"/>
  <c r="N213" i="20" s="1"/>
  <c r="I214" i="20"/>
  <c r="N214" i="20" s="1"/>
  <c r="I215" i="20"/>
  <c r="N215" i="20" s="1"/>
  <c r="I216" i="20"/>
  <c r="N216" i="20" s="1"/>
  <c r="I217" i="20"/>
  <c r="N217" i="20" s="1"/>
  <c r="I218" i="20"/>
  <c r="N218" i="20" s="1"/>
  <c r="I219" i="20"/>
  <c r="N219" i="20" s="1"/>
  <c r="I220" i="20"/>
  <c r="N220" i="20" s="1"/>
  <c r="I221" i="20"/>
  <c r="N221" i="20" s="1"/>
  <c r="I222" i="20"/>
  <c r="N222" i="20" s="1"/>
  <c r="I223" i="20"/>
  <c r="N223" i="20" s="1"/>
  <c r="I224" i="20"/>
  <c r="N224" i="20" s="1"/>
  <c r="I225" i="20"/>
  <c r="N225" i="20" s="1"/>
  <c r="I226" i="20"/>
  <c r="N226" i="20" s="1"/>
  <c r="I227" i="20"/>
  <c r="N227" i="20" s="1"/>
  <c r="I228" i="20"/>
  <c r="N228" i="20" s="1"/>
  <c r="I229" i="20"/>
  <c r="N229" i="20" s="1"/>
  <c r="I230" i="20"/>
  <c r="N230" i="20" s="1"/>
  <c r="I231" i="20"/>
  <c r="N231" i="20" s="1"/>
  <c r="I232" i="20"/>
  <c r="N232" i="20" s="1"/>
  <c r="I233" i="20"/>
  <c r="N233" i="20" s="1"/>
  <c r="I234" i="20"/>
  <c r="N234" i="20" s="1"/>
  <c r="I235" i="20"/>
  <c r="N235" i="20" s="1"/>
  <c r="I236" i="20"/>
  <c r="N236" i="20" s="1"/>
  <c r="I237" i="20"/>
  <c r="N237" i="20" s="1"/>
  <c r="I238" i="20"/>
  <c r="N238" i="20" s="1"/>
  <c r="I239" i="20"/>
  <c r="N239" i="20" s="1"/>
  <c r="I240" i="20"/>
  <c r="N240" i="20" s="1"/>
  <c r="I241" i="20"/>
  <c r="N241" i="20" s="1"/>
  <c r="I242" i="20"/>
  <c r="N242" i="20" s="1"/>
  <c r="I243" i="20"/>
  <c r="N243" i="20" s="1"/>
  <c r="I244" i="20"/>
  <c r="N244" i="20" s="1"/>
  <c r="I245" i="20"/>
  <c r="N245" i="20" s="1"/>
  <c r="I246" i="20"/>
  <c r="N246" i="20" s="1"/>
  <c r="I247" i="20"/>
  <c r="N247" i="20" s="1"/>
  <c r="I248" i="20"/>
  <c r="N248" i="20" s="1"/>
  <c r="I249" i="20"/>
  <c r="N249" i="20" s="1"/>
  <c r="I250" i="20"/>
  <c r="N250" i="20" s="1"/>
  <c r="I251" i="20"/>
  <c r="N251" i="20" s="1"/>
  <c r="I252" i="20"/>
  <c r="N252" i="20" s="1"/>
  <c r="I253" i="20"/>
  <c r="N253" i="20" s="1"/>
  <c r="I254" i="20"/>
  <c r="N254" i="20" s="1"/>
  <c r="I255" i="20"/>
  <c r="N255" i="20" s="1"/>
  <c r="I256" i="20"/>
  <c r="N256" i="20" s="1"/>
  <c r="I257" i="20"/>
  <c r="N257" i="20" s="1"/>
  <c r="I258" i="20"/>
  <c r="N258" i="20" s="1"/>
  <c r="I259" i="20"/>
  <c r="N259" i="20" s="1"/>
  <c r="I260" i="20"/>
  <c r="N260" i="20" s="1"/>
  <c r="I261" i="20"/>
  <c r="N261" i="20" s="1"/>
  <c r="I262" i="20"/>
  <c r="N262" i="20" s="1"/>
  <c r="I263" i="20"/>
  <c r="N263" i="20" s="1"/>
  <c r="I264" i="20"/>
  <c r="N264" i="20" s="1"/>
  <c r="I265" i="20"/>
  <c r="N265" i="20" s="1"/>
  <c r="I266" i="20"/>
  <c r="N266" i="20" s="1"/>
  <c r="I267" i="20"/>
  <c r="N267" i="20" s="1"/>
  <c r="I268" i="20"/>
  <c r="N268" i="20" s="1"/>
  <c r="I269" i="20"/>
  <c r="N269" i="20" s="1"/>
  <c r="I270" i="20"/>
  <c r="N270" i="20" s="1"/>
  <c r="I271" i="20"/>
  <c r="N271" i="20" s="1"/>
  <c r="I272" i="20"/>
  <c r="N272" i="20" s="1"/>
  <c r="I273" i="20"/>
  <c r="N273" i="20" s="1"/>
  <c r="I274" i="20"/>
  <c r="N274" i="20" s="1"/>
  <c r="I275" i="20"/>
  <c r="N275" i="20" s="1"/>
  <c r="I276" i="20"/>
  <c r="N276" i="20" s="1"/>
  <c r="I277" i="20"/>
  <c r="N277" i="20" s="1"/>
  <c r="I278" i="20"/>
  <c r="N278" i="20" s="1"/>
  <c r="I279" i="20"/>
  <c r="N279" i="20" s="1"/>
  <c r="I280" i="20"/>
  <c r="N280" i="20" s="1"/>
  <c r="I281" i="20"/>
  <c r="N281" i="20" s="1"/>
  <c r="I282" i="20"/>
  <c r="N282" i="20" s="1"/>
  <c r="I283" i="20"/>
  <c r="N283" i="20" s="1"/>
  <c r="I284" i="20"/>
  <c r="N284" i="20" s="1"/>
  <c r="I285" i="20"/>
  <c r="N285" i="20" s="1"/>
  <c r="I286" i="20"/>
  <c r="N286" i="20" s="1"/>
  <c r="I287" i="20"/>
  <c r="N287" i="20" s="1"/>
  <c r="I288" i="20"/>
  <c r="N288" i="20" s="1"/>
  <c r="I289" i="20"/>
  <c r="N289" i="20" s="1"/>
  <c r="I290" i="20"/>
  <c r="N290" i="20" s="1"/>
  <c r="I291" i="20"/>
  <c r="N291" i="20" s="1"/>
  <c r="I292" i="20"/>
  <c r="N292" i="20" s="1"/>
  <c r="I293" i="20"/>
  <c r="N293" i="20" s="1"/>
  <c r="I294" i="20"/>
  <c r="N294" i="20" s="1"/>
  <c r="I295" i="20"/>
  <c r="N295" i="20" s="1"/>
  <c r="I296" i="20"/>
  <c r="N296" i="20" s="1"/>
  <c r="I297" i="20"/>
  <c r="N297" i="20" s="1"/>
  <c r="I298" i="20"/>
  <c r="N298" i="20" s="1"/>
  <c r="I299" i="20"/>
  <c r="N299" i="20" s="1"/>
  <c r="I300" i="20"/>
  <c r="N300" i="20" s="1"/>
  <c r="I301" i="20"/>
  <c r="N301" i="20" s="1"/>
  <c r="I302" i="20"/>
  <c r="N302" i="20" s="1"/>
  <c r="I303" i="20"/>
  <c r="N303" i="20" s="1"/>
  <c r="I304" i="20"/>
  <c r="N304" i="20" s="1"/>
  <c r="I305" i="20"/>
  <c r="N305" i="20" s="1"/>
  <c r="I306" i="20"/>
  <c r="N306" i="20" s="1"/>
  <c r="I307" i="20"/>
  <c r="N307" i="20" s="1"/>
  <c r="I308" i="20"/>
  <c r="N308" i="20" s="1"/>
  <c r="I309" i="20"/>
  <c r="N309" i="20" s="1"/>
  <c r="I310" i="20"/>
  <c r="N310" i="20" s="1"/>
  <c r="I311" i="20"/>
  <c r="N311" i="20" s="1"/>
  <c r="I312" i="20"/>
  <c r="N312" i="20" s="1"/>
  <c r="I313" i="20"/>
  <c r="N313" i="20" s="1"/>
  <c r="I314" i="20"/>
  <c r="N314" i="20" s="1"/>
  <c r="I315" i="20"/>
  <c r="N315" i="20" s="1"/>
  <c r="I316" i="20"/>
  <c r="N316" i="20" s="1"/>
  <c r="I317" i="20"/>
  <c r="N317" i="20" s="1"/>
  <c r="I318" i="20"/>
  <c r="N318" i="20" s="1"/>
  <c r="I319" i="20"/>
  <c r="N319" i="20" s="1"/>
  <c r="I320" i="20"/>
  <c r="N320" i="20" s="1"/>
  <c r="I321" i="20"/>
  <c r="N321" i="20" s="1"/>
  <c r="I322" i="20"/>
  <c r="N322" i="20" s="1"/>
  <c r="I323" i="20"/>
  <c r="N323" i="20" s="1"/>
  <c r="I324" i="20"/>
  <c r="N324" i="20" s="1"/>
  <c r="I325" i="20"/>
  <c r="N325" i="20" s="1"/>
  <c r="I326" i="20"/>
  <c r="N326" i="20" s="1"/>
  <c r="I327" i="20"/>
  <c r="N327" i="20" s="1"/>
  <c r="I328" i="20"/>
  <c r="N328" i="20" s="1"/>
  <c r="I329" i="20"/>
  <c r="N329" i="20" s="1"/>
  <c r="I330" i="20"/>
  <c r="N330" i="20" s="1"/>
  <c r="I331" i="20"/>
  <c r="N331" i="20" s="1"/>
  <c r="I332" i="20"/>
  <c r="N332" i="20" s="1"/>
  <c r="I333" i="20"/>
  <c r="N333" i="20" s="1"/>
  <c r="I334" i="20"/>
  <c r="N334" i="20" s="1"/>
  <c r="I335" i="20"/>
  <c r="N335" i="20" s="1"/>
  <c r="I336" i="20"/>
  <c r="N336" i="20" s="1"/>
  <c r="I337" i="20"/>
  <c r="N337" i="20" s="1"/>
  <c r="I338" i="20"/>
  <c r="N338" i="20" s="1"/>
  <c r="I339" i="20"/>
  <c r="N339" i="20" s="1"/>
  <c r="I340" i="20"/>
  <c r="N340" i="20" s="1"/>
  <c r="I341" i="20"/>
  <c r="N341" i="20" s="1"/>
  <c r="I342" i="20"/>
  <c r="N342" i="20" s="1"/>
  <c r="I343" i="20"/>
  <c r="N343" i="20" s="1"/>
  <c r="I344" i="20"/>
  <c r="N344" i="20" s="1"/>
  <c r="I345" i="20"/>
  <c r="N345" i="20" s="1"/>
  <c r="I346" i="20"/>
  <c r="N346" i="20" s="1"/>
  <c r="I347" i="20"/>
  <c r="N347" i="20" s="1"/>
  <c r="I348" i="20"/>
  <c r="N348" i="20" s="1"/>
  <c r="I349" i="20"/>
  <c r="N349" i="20" s="1"/>
  <c r="I350" i="20"/>
  <c r="N350" i="20" s="1"/>
  <c r="I351" i="20"/>
  <c r="N351" i="20" s="1"/>
  <c r="I352" i="20"/>
  <c r="N352" i="20" s="1"/>
  <c r="I353" i="20"/>
  <c r="N353" i="20" s="1"/>
  <c r="I354" i="20"/>
  <c r="N354" i="20" s="1"/>
  <c r="I355" i="20"/>
  <c r="N355" i="20" s="1"/>
  <c r="I356" i="20"/>
  <c r="N356" i="20" s="1"/>
  <c r="I357" i="20"/>
  <c r="N357" i="20" s="1"/>
  <c r="I358" i="20"/>
  <c r="N358" i="20" s="1"/>
  <c r="I359" i="20"/>
  <c r="N359" i="20" s="1"/>
  <c r="I360" i="20"/>
  <c r="N360" i="20" s="1"/>
  <c r="I361" i="20"/>
  <c r="N361" i="20" s="1"/>
  <c r="I362" i="20"/>
  <c r="N362" i="20" s="1"/>
  <c r="I363" i="20"/>
  <c r="N363" i="20" s="1"/>
  <c r="I364" i="20"/>
  <c r="N364" i="20" s="1"/>
  <c r="I365" i="20"/>
  <c r="N365" i="20" s="1"/>
  <c r="I366" i="20"/>
  <c r="N366" i="20" s="1"/>
  <c r="I367" i="20"/>
  <c r="N367" i="20" s="1"/>
  <c r="I368" i="20"/>
  <c r="N368" i="20" s="1"/>
  <c r="I369" i="20"/>
  <c r="N369" i="20" s="1"/>
  <c r="I370" i="20"/>
  <c r="N370" i="20" s="1"/>
  <c r="I371" i="20"/>
  <c r="N371" i="20" s="1"/>
  <c r="I372" i="20"/>
  <c r="N372" i="20" s="1"/>
  <c r="I373" i="20"/>
  <c r="N373" i="20" s="1"/>
  <c r="I374" i="20"/>
  <c r="N374" i="20" s="1"/>
  <c r="I375" i="20"/>
  <c r="N375" i="20" s="1"/>
  <c r="I376" i="20"/>
  <c r="N376" i="20" s="1"/>
  <c r="I377" i="20"/>
  <c r="N377" i="20" s="1"/>
  <c r="I378" i="20"/>
  <c r="N378" i="20" s="1"/>
  <c r="I379" i="20"/>
  <c r="N379" i="20" s="1"/>
  <c r="I380" i="20"/>
  <c r="N380" i="20" s="1"/>
  <c r="I381" i="20"/>
  <c r="N381" i="20" s="1"/>
  <c r="I382" i="20"/>
  <c r="N382" i="20" s="1"/>
  <c r="I383" i="20"/>
  <c r="N383" i="20" s="1"/>
  <c r="I384" i="20"/>
  <c r="N384" i="20" s="1"/>
  <c r="I385" i="20"/>
  <c r="N385" i="20" s="1"/>
  <c r="I386" i="20"/>
  <c r="N386" i="20" s="1"/>
  <c r="I387" i="20"/>
  <c r="N387" i="20" s="1"/>
  <c r="I388" i="20"/>
  <c r="N388" i="20" s="1"/>
  <c r="I389" i="20"/>
  <c r="N389" i="20" s="1"/>
  <c r="I390" i="20"/>
  <c r="N390" i="20" s="1"/>
  <c r="I391" i="20"/>
  <c r="N391" i="20" s="1"/>
  <c r="I392" i="20"/>
  <c r="N392" i="20" s="1"/>
  <c r="I393" i="20"/>
  <c r="N393" i="20" s="1"/>
  <c r="I394" i="20"/>
  <c r="N394" i="20" s="1"/>
  <c r="I395" i="20"/>
  <c r="N395" i="20" s="1"/>
  <c r="I396" i="20"/>
  <c r="N396" i="20" s="1"/>
  <c r="I397" i="20"/>
  <c r="N397" i="20" s="1"/>
  <c r="I398" i="20"/>
  <c r="N398" i="20" s="1"/>
  <c r="I399" i="20"/>
  <c r="N399" i="20" s="1"/>
  <c r="I400" i="20"/>
  <c r="N400" i="20" s="1"/>
  <c r="I401" i="20"/>
  <c r="N401" i="20" s="1"/>
  <c r="I402" i="20"/>
  <c r="N402" i="20" s="1"/>
  <c r="I403" i="20"/>
  <c r="N403" i="20" s="1"/>
  <c r="I404" i="20"/>
  <c r="N404" i="20" s="1"/>
  <c r="I405" i="20"/>
  <c r="N405" i="20" s="1"/>
  <c r="I406" i="20"/>
  <c r="N406" i="20" s="1"/>
  <c r="I407" i="20"/>
  <c r="N407" i="20" s="1"/>
  <c r="I408" i="20"/>
  <c r="N408" i="20" s="1"/>
  <c r="I409" i="20"/>
  <c r="N409" i="20" s="1"/>
  <c r="I410" i="20"/>
  <c r="N410" i="20" s="1"/>
  <c r="I411" i="20"/>
  <c r="N411" i="20" s="1"/>
  <c r="I412" i="20"/>
  <c r="N412" i="20" s="1"/>
  <c r="I413" i="20"/>
  <c r="N413" i="20" s="1"/>
  <c r="I414" i="20"/>
  <c r="N414" i="20" s="1"/>
  <c r="I415" i="20"/>
  <c r="N415" i="20" s="1"/>
  <c r="I416" i="20"/>
  <c r="N416" i="20" s="1"/>
  <c r="I417" i="20"/>
  <c r="N417" i="20" s="1"/>
  <c r="I418" i="20"/>
  <c r="N418" i="20" s="1"/>
  <c r="I419" i="20"/>
  <c r="N419" i="20" s="1"/>
  <c r="I420" i="20"/>
  <c r="N420" i="20" s="1"/>
  <c r="I421" i="20"/>
  <c r="N421" i="20" s="1"/>
  <c r="I422" i="20"/>
  <c r="N422" i="20" s="1"/>
  <c r="I423" i="20"/>
  <c r="N423" i="20" s="1"/>
  <c r="I424" i="20"/>
  <c r="N424" i="20" s="1"/>
  <c r="I425" i="20"/>
  <c r="N425" i="20" s="1"/>
  <c r="I426" i="20"/>
  <c r="N426" i="20" s="1"/>
  <c r="I427" i="20"/>
  <c r="N427" i="20" s="1"/>
  <c r="I428" i="20"/>
  <c r="N428" i="20" s="1"/>
  <c r="I429" i="20"/>
  <c r="N429" i="20" s="1"/>
  <c r="I430" i="20"/>
  <c r="N430" i="20" s="1"/>
  <c r="I431" i="20"/>
  <c r="N431" i="20" s="1"/>
  <c r="I432" i="20"/>
  <c r="N432" i="20" s="1"/>
  <c r="I433" i="20"/>
  <c r="N433" i="20" s="1"/>
  <c r="I434" i="20"/>
  <c r="N434" i="20" s="1"/>
  <c r="I435" i="20"/>
  <c r="N435" i="20" s="1"/>
  <c r="I436" i="20"/>
  <c r="N436" i="20" s="1"/>
  <c r="I437" i="20"/>
  <c r="N437" i="20" s="1"/>
  <c r="I438" i="20"/>
  <c r="N438" i="20" s="1"/>
  <c r="I439" i="20"/>
  <c r="N439" i="20" s="1"/>
  <c r="I440" i="20"/>
  <c r="N440" i="20" s="1"/>
  <c r="I441" i="20"/>
  <c r="N441" i="20" s="1"/>
  <c r="I442" i="20"/>
  <c r="N442" i="20" s="1"/>
  <c r="I443" i="20"/>
  <c r="N443" i="20" s="1"/>
  <c r="I444" i="20"/>
  <c r="N444" i="20" s="1"/>
  <c r="I445" i="20"/>
  <c r="N445" i="20" s="1"/>
  <c r="I446" i="20"/>
  <c r="N446" i="20" s="1"/>
  <c r="I447" i="20"/>
  <c r="N447" i="20" s="1"/>
  <c r="I448" i="20"/>
  <c r="N448" i="20" s="1"/>
  <c r="I449" i="20"/>
  <c r="N449" i="20" s="1"/>
  <c r="I450" i="20"/>
  <c r="N450" i="20" s="1"/>
  <c r="I451" i="20"/>
  <c r="N451" i="20" s="1"/>
  <c r="I452" i="20"/>
  <c r="N452" i="20" s="1"/>
  <c r="I453" i="20"/>
  <c r="N453" i="20" s="1"/>
  <c r="I454" i="20"/>
  <c r="N454" i="20" s="1"/>
  <c r="I455" i="20"/>
  <c r="N455" i="20" s="1"/>
  <c r="I456" i="20"/>
  <c r="N456" i="20" s="1"/>
  <c r="I457" i="20"/>
  <c r="N457" i="20" s="1"/>
  <c r="I458" i="20"/>
  <c r="N458" i="20" s="1"/>
  <c r="I459" i="20"/>
  <c r="N459" i="20" s="1"/>
  <c r="I460" i="20"/>
  <c r="N460" i="20" s="1"/>
  <c r="I461" i="20"/>
  <c r="N461" i="20" s="1"/>
  <c r="I462" i="20"/>
  <c r="N462" i="20" s="1"/>
  <c r="I463" i="20"/>
  <c r="N463" i="20" s="1"/>
  <c r="I464" i="20"/>
  <c r="N464" i="20" s="1"/>
  <c r="I465" i="20"/>
  <c r="N465" i="20" s="1"/>
  <c r="I466" i="20"/>
  <c r="N466" i="20" s="1"/>
  <c r="I467" i="20"/>
  <c r="N467" i="20" s="1"/>
  <c r="I468" i="20"/>
  <c r="N468" i="20" s="1"/>
  <c r="I469" i="20"/>
  <c r="N469" i="20" s="1"/>
  <c r="I470" i="20"/>
  <c r="N470" i="20" s="1"/>
  <c r="I471" i="20"/>
  <c r="N471" i="20" s="1"/>
  <c r="I472" i="20"/>
  <c r="N472" i="20" s="1"/>
  <c r="I473" i="20"/>
  <c r="N473" i="20" s="1"/>
  <c r="I474" i="20"/>
  <c r="N474" i="20" s="1"/>
  <c r="I475" i="20"/>
  <c r="N475" i="20" s="1"/>
  <c r="I476" i="20"/>
  <c r="N476" i="20" s="1"/>
  <c r="I477" i="20"/>
  <c r="N477" i="20" s="1"/>
  <c r="I478" i="20"/>
  <c r="N478" i="20" s="1"/>
  <c r="I479" i="20"/>
  <c r="N479" i="20" s="1"/>
  <c r="I480" i="20"/>
  <c r="N480" i="20" s="1"/>
  <c r="I481" i="20"/>
  <c r="N481" i="20" s="1"/>
  <c r="I482" i="20"/>
  <c r="N482" i="20" s="1"/>
  <c r="I483" i="20"/>
  <c r="N483" i="20" s="1"/>
  <c r="I484" i="20"/>
  <c r="N484" i="20" s="1"/>
  <c r="I485" i="20"/>
  <c r="N485" i="20" s="1"/>
  <c r="I486" i="20"/>
  <c r="N486" i="20" s="1"/>
  <c r="I487" i="20"/>
  <c r="N487" i="20" s="1"/>
  <c r="I488" i="20"/>
  <c r="N488" i="20" s="1"/>
  <c r="I489" i="20"/>
  <c r="N489" i="20" s="1"/>
  <c r="I490" i="20"/>
  <c r="N490" i="20" s="1"/>
  <c r="I491" i="20"/>
  <c r="N491" i="20" s="1"/>
  <c r="I492" i="20"/>
  <c r="N492" i="20" s="1"/>
  <c r="I493" i="20"/>
  <c r="N493" i="20" s="1"/>
  <c r="I494" i="20"/>
  <c r="N494" i="20" s="1"/>
  <c r="I495" i="20"/>
  <c r="N495" i="20" s="1"/>
  <c r="I496" i="20"/>
  <c r="N496" i="20" s="1"/>
  <c r="I497" i="20"/>
  <c r="N497" i="20" s="1"/>
  <c r="I498" i="20"/>
  <c r="N498" i="20" s="1"/>
  <c r="I499" i="20"/>
  <c r="N499" i="20" s="1"/>
  <c r="I500" i="20"/>
  <c r="N500" i="20" s="1"/>
  <c r="I501" i="20"/>
  <c r="N501" i="20" s="1"/>
  <c r="I502" i="20"/>
  <c r="N502" i="20" s="1"/>
  <c r="I503" i="20"/>
  <c r="N503" i="20" s="1"/>
  <c r="I504" i="20"/>
  <c r="N504" i="20" s="1"/>
  <c r="I505" i="20"/>
  <c r="N505" i="20" s="1"/>
  <c r="I506" i="20"/>
  <c r="N506" i="20" s="1"/>
  <c r="I507" i="20"/>
  <c r="N507" i="20" s="1"/>
  <c r="I508" i="20"/>
  <c r="N508" i="20" s="1"/>
  <c r="I509" i="20"/>
  <c r="N509" i="20" s="1"/>
  <c r="I510" i="20"/>
  <c r="N510" i="20" s="1"/>
  <c r="I511" i="20"/>
  <c r="N511" i="20" s="1"/>
  <c r="I512" i="20"/>
  <c r="N512" i="20" s="1"/>
  <c r="I513" i="20"/>
  <c r="N513" i="20" s="1"/>
  <c r="I514" i="20"/>
  <c r="N514" i="20" s="1"/>
  <c r="I515" i="20"/>
  <c r="N515" i="20" s="1"/>
  <c r="I516" i="20"/>
  <c r="N516" i="20" s="1"/>
  <c r="I517" i="20"/>
  <c r="N517" i="20" s="1"/>
  <c r="I518" i="20"/>
  <c r="N518" i="20" s="1"/>
  <c r="I519" i="20"/>
  <c r="N519" i="20" s="1"/>
  <c r="I520" i="20"/>
  <c r="N520" i="20" s="1"/>
  <c r="I521" i="20"/>
  <c r="N521" i="20" s="1"/>
  <c r="I522" i="20"/>
  <c r="N522" i="20" s="1"/>
  <c r="I523" i="20"/>
  <c r="N523" i="20" s="1"/>
  <c r="I524" i="20"/>
  <c r="N524" i="20" s="1"/>
  <c r="I525" i="20"/>
  <c r="N525" i="20" s="1"/>
  <c r="I526" i="20"/>
  <c r="N526" i="20" s="1"/>
  <c r="I527" i="20"/>
  <c r="N527" i="20" s="1"/>
  <c r="I528" i="20"/>
  <c r="N528" i="20" s="1"/>
  <c r="I529" i="20"/>
  <c r="N529" i="20" s="1"/>
  <c r="I530" i="20"/>
  <c r="N530" i="20" s="1"/>
  <c r="I531" i="20"/>
  <c r="N531" i="20" s="1"/>
  <c r="I532" i="20"/>
  <c r="N532" i="20" s="1"/>
  <c r="I533" i="20"/>
  <c r="N533" i="20" s="1"/>
  <c r="I534" i="20"/>
  <c r="N534" i="20" s="1"/>
  <c r="I535" i="20"/>
  <c r="N535" i="20" s="1"/>
  <c r="I536" i="20"/>
  <c r="N536" i="20" s="1"/>
  <c r="I537" i="20"/>
  <c r="N537" i="20" s="1"/>
  <c r="I538" i="20"/>
  <c r="N538" i="20" s="1"/>
  <c r="I539" i="20"/>
  <c r="N539" i="20" s="1"/>
  <c r="I540" i="20"/>
  <c r="N540" i="20" s="1"/>
  <c r="I541" i="20"/>
  <c r="N541" i="20" s="1"/>
  <c r="I542" i="20"/>
  <c r="N542" i="20" s="1"/>
  <c r="I543" i="20"/>
  <c r="N543" i="20" s="1"/>
  <c r="I544" i="20"/>
  <c r="N544" i="20" s="1"/>
  <c r="I545" i="20"/>
  <c r="N545" i="20" s="1"/>
  <c r="I546" i="20"/>
  <c r="N546" i="20" s="1"/>
  <c r="I547" i="20"/>
  <c r="N547" i="20" s="1"/>
  <c r="I548" i="20"/>
  <c r="N548" i="20" s="1"/>
  <c r="I549" i="20"/>
  <c r="N549" i="20" s="1"/>
  <c r="I550" i="20"/>
  <c r="N550" i="20" s="1"/>
  <c r="I551" i="20"/>
  <c r="N551" i="20" s="1"/>
  <c r="I552" i="20"/>
  <c r="N552" i="20" s="1"/>
  <c r="I553" i="20"/>
  <c r="N553" i="20" s="1"/>
  <c r="I554" i="20"/>
  <c r="N554" i="20" s="1"/>
  <c r="I555" i="20"/>
  <c r="N555" i="20" s="1"/>
  <c r="I556" i="20"/>
  <c r="N556" i="20" s="1"/>
  <c r="I557" i="20"/>
  <c r="N557" i="20" s="1"/>
  <c r="I558" i="20"/>
  <c r="N558" i="20" s="1"/>
  <c r="I559" i="20"/>
  <c r="N559" i="20" s="1"/>
  <c r="I560" i="20"/>
  <c r="N560" i="20" s="1"/>
  <c r="I561" i="20"/>
  <c r="N561" i="20" s="1"/>
  <c r="I562" i="20"/>
  <c r="N562" i="20" s="1"/>
  <c r="I563" i="20"/>
  <c r="N563" i="20" s="1"/>
  <c r="I564" i="20"/>
  <c r="N564" i="20" s="1"/>
  <c r="I565" i="20"/>
  <c r="N565" i="20" s="1"/>
  <c r="I566" i="20"/>
  <c r="N566" i="20" s="1"/>
  <c r="I567" i="20"/>
  <c r="N567" i="20" s="1"/>
  <c r="I568" i="20"/>
  <c r="N568" i="20" s="1"/>
  <c r="I569" i="20"/>
  <c r="N569" i="20" s="1"/>
  <c r="I570" i="20"/>
  <c r="N570" i="20" s="1"/>
  <c r="I571" i="20"/>
  <c r="N571" i="20" s="1"/>
  <c r="I572" i="20"/>
  <c r="N572" i="20" s="1"/>
  <c r="I573" i="20"/>
  <c r="N573" i="20" s="1"/>
  <c r="I574" i="20"/>
  <c r="N574" i="20" s="1"/>
  <c r="I575" i="20"/>
  <c r="N575" i="20" s="1"/>
  <c r="I576" i="20"/>
  <c r="N576" i="20" s="1"/>
  <c r="I577" i="20"/>
  <c r="N577" i="20" s="1"/>
  <c r="I578" i="20"/>
  <c r="N578" i="20" s="1"/>
  <c r="I579" i="20"/>
  <c r="N579" i="20" s="1"/>
  <c r="I580" i="20"/>
  <c r="N580" i="20" s="1"/>
  <c r="I581" i="20"/>
  <c r="N581" i="20" s="1"/>
  <c r="I582" i="20"/>
  <c r="N582" i="20" s="1"/>
  <c r="I583" i="20"/>
  <c r="N583" i="20" s="1"/>
  <c r="I584" i="20"/>
  <c r="N584" i="20" s="1"/>
  <c r="I585" i="20"/>
  <c r="N585" i="20" s="1"/>
  <c r="I586" i="20"/>
  <c r="N586" i="20" s="1"/>
  <c r="I587" i="20"/>
  <c r="N587" i="20" s="1"/>
  <c r="I588" i="20"/>
  <c r="N588" i="20" s="1"/>
  <c r="I589" i="20"/>
  <c r="N589" i="20" s="1"/>
  <c r="I590" i="20"/>
  <c r="N590" i="20" s="1"/>
  <c r="I591" i="20"/>
  <c r="N591" i="20" s="1"/>
  <c r="I592" i="20"/>
  <c r="N592" i="20" s="1"/>
  <c r="I593" i="20"/>
  <c r="N593" i="20" s="1"/>
  <c r="I594" i="20"/>
  <c r="N594" i="20" s="1"/>
  <c r="I595" i="20"/>
  <c r="N595" i="20" s="1"/>
  <c r="I596" i="20"/>
  <c r="N596" i="20" s="1"/>
  <c r="I597" i="20"/>
  <c r="N597" i="20" s="1"/>
  <c r="I598" i="20"/>
  <c r="N598" i="20" s="1"/>
  <c r="I599" i="20"/>
  <c r="N599" i="20" s="1"/>
  <c r="I600" i="20"/>
  <c r="N600" i="20" s="1"/>
  <c r="I601" i="20"/>
  <c r="N601" i="20" s="1"/>
  <c r="I602" i="20"/>
  <c r="N602" i="20" s="1"/>
  <c r="I603" i="20"/>
  <c r="N603" i="20" s="1"/>
  <c r="I604" i="20"/>
  <c r="N604" i="20" s="1"/>
  <c r="I605" i="20"/>
  <c r="N605" i="20" s="1"/>
  <c r="I606" i="20"/>
  <c r="N606" i="20" s="1"/>
  <c r="I607" i="20"/>
  <c r="N607" i="20" s="1"/>
  <c r="I608" i="20"/>
  <c r="N608" i="20" s="1"/>
  <c r="I609" i="20"/>
  <c r="N609" i="20" s="1"/>
  <c r="I610" i="20"/>
  <c r="N610" i="20" s="1"/>
  <c r="I611" i="20"/>
  <c r="N611" i="20" s="1"/>
  <c r="I612" i="20"/>
  <c r="N612" i="20" s="1"/>
  <c r="I613" i="20"/>
  <c r="N613" i="20" s="1"/>
  <c r="I614" i="20"/>
  <c r="N614" i="20" s="1"/>
  <c r="I615" i="20"/>
  <c r="N615" i="20" s="1"/>
  <c r="I616" i="20"/>
  <c r="N616" i="20" s="1"/>
  <c r="I617" i="20"/>
  <c r="N617" i="20" s="1"/>
  <c r="I618" i="20"/>
  <c r="N618" i="20" s="1"/>
  <c r="I619" i="20"/>
  <c r="N619" i="20" s="1"/>
  <c r="I620" i="20"/>
  <c r="N620" i="20" s="1"/>
  <c r="I621" i="20"/>
  <c r="N621" i="20" s="1"/>
  <c r="I622" i="20"/>
  <c r="N622" i="20" s="1"/>
  <c r="I623" i="20"/>
  <c r="N623" i="20" s="1"/>
  <c r="I624" i="20"/>
  <c r="N624" i="20" s="1"/>
  <c r="I625" i="20"/>
  <c r="N625" i="20" s="1"/>
  <c r="I626" i="20"/>
  <c r="N626" i="20" s="1"/>
  <c r="I627" i="20"/>
  <c r="N627" i="20" s="1"/>
  <c r="I628" i="20"/>
  <c r="N628" i="20" s="1"/>
  <c r="I629" i="20"/>
  <c r="N629" i="20" s="1"/>
  <c r="I630" i="20"/>
  <c r="N630" i="20" s="1"/>
  <c r="I631" i="20"/>
  <c r="N631" i="20" s="1"/>
  <c r="I632" i="20"/>
  <c r="N632" i="20" s="1"/>
  <c r="I633" i="20"/>
  <c r="N633" i="20" s="1"/>
  <c r="I634" i="20"/>
  <c r="N634" i="20" s="1"/>
  <c r="I635" i="20"/>
  <c r="N635" i="20" s="1"/>
  <c r="I636" i="20"/>
  <c r="N636" i="20" s="1"/>
  <c r="I637" i="20"/>
  <c r="N637" i="20" s="1"/>
  <c r="I638" i="20"/>
  <c r="N638" i="20" s="1"/>
  <c r="I639" i="20"/>
  <c r="N639" i="20" s="1"/>
  <c r="I640" i="20"/>
  <c r="N640" i="20" s="1"/>
  <c r="I641" i="20"/>
  <c r="N641" i="20" s="1"/>
  <c r="I642" i="20"/>
  <c r="N642" i="20" s="1"/>
  <c r="I643" i="20"/>
  <c r="N643" i="20" s="1"/>
  <c r="I644" i="20"/>
  <c r="N644" i="20" s="1"/>
  <c r="I645" i="20"/>
  <c r="N645" i="20" s="1"/>
  <c r="I646" i="20"/>
  <c r="N646" i="20" s="1"/>
  <c r="I647" i="20"/>
  <c r="N647" i="20" s="1"/>
  <c r="I648" i="20"/>
  <c r="N648" i="20" s="1"/>
  <c r="I649" i="20"/>
  <c r="N649" i="20" s="1"/>
  <c r="I650" i="20"/>
  <c r="N650" i="20" s="1"/>
  <c r="I651" i="20"/>
  <c r="N651" i="20" s="1"/>
  <c r="I652" i="20"/>
  <c r="N652" i="20" s="1"/>
  <c r="I653" i="20"/>
  <c r="N653" i="20" s="1"/>
  <c r="I654" i="20"/>
  <c r="N654" i="20" s="1"/>
  <c r="I655" i="20"/>
  <c r="N655" i="20" s="1"/>
  <c r="I656" i="20"/>
  <c r="N656" i="20" s="1"/>
  <c r="I657" i="20"/>
  <c r="N657" i="20" s="1"/>
  <c r="I658" i="20"/>
  <c r="N658" i="20" s="1"/>
  <c r="I659" i="20"/>
  <c r="N659" i="20" s="1"/>
  <c r="I660" i="20"/>
  <c r="N660" i="20" s="1"/>
  <c r="I661" i="20"/>
  <c r="N661" i="20" s="1"/>
  <c r="I662" i="20"/>
  <c r="N662" i="20" s="1"/>
  <c r="I663" i="20"/>
  <c r="N663" i="20" s="1"/>
  <c r="I664" i="20"/>
  <c r="N664" i="20" s="1"/>
  <c r="I665" i="20"/>
  <c r="N665" i="20" s="1"/>
  <c r="I666" i="20"/>
  <c r="N666" i="20" s="1"/>
  <c r="I667" i="20"/>
  <c r="N667" i="20" s="1"/>
  <c r="I668" i="20"/>
  <c r="N668" i="20" s="1"/>
  <c r="I669" i="20"/>
  <c r="N669" i="20" s="1"/>
  <c r="I670" i="20"/>
  <c r="N670" i="20" s="1"/>
  <c r="I671" i="20"/>
  <c r="N671" i="20" s="1"/>
  <c r="I672" i="20"/>
  <c r="N672" i="20" s="1"/>
  <c r="I673" i="20"/>
  <c r="N673" i="20" s="1"/>
  <c r="I674" i="20"/>
  <c r="N674" i="20" s="1"/>
  <c r="I675" i="20"/>
  <c r="N675" i="20" s="1"/>
  <c r="I676" i="20"/>
  <c r="N676" i="20" s="1"/>
  <c r="I677" i="20"/>
  <c r="N677" i="20" s="1"/>
  <c r="I678" i="20"/>
  <c r="N678" i="20" s="1"/>
  <c r="I679" i="20"/>
  <c r="N679" i="20" s="1"/>
  <c r="I680" i="20"/>
  <c r="N680" i="20" s="1"/>
  <c r="I681" i="20"/>
  <c r="N681" i="20" s="1"/>
  <c r="I682" i="20"/>
  <c r="N682" i="20" s="1"/>
  <c r="I683" i="20"/>
  <c r="N683" i="20" s="1"/>
  <c r="I684" i="20"/>
  <c r="N684" i="20" s="1"/>
  <c r="I685" i="20"/>
  <c r="N685" i="20" s="1"/>
  <c r="I686" i="20"/>
  <c r="N686" i="20" s="1"/>
  <c r="I687" i="20"/>
  <c r="N687" i="20" s="1"/>
  <c r="I688" i="20"/>
  <c r="N688" i="20" s="1"/>
  <c r="I689" i="20"/>
  <c r="N689" i="20" s="1"/>
  <c r="I690" i="20"/>
  <c r="N690" i="20" s="1"/>
  <c r="I691" i="20"/>
  <c r="N691" i="20" s="1"/>
  <c r="I692" i="20"/>
  <c r="N692" i="20" s="1"/>
  <c r="I693" i="20"/>
  <c r="N693" i="20" s="1"/>
  <c r="I694" i="20"/>
  <c r="N694" i="20" s="1"/>
  <c r="I695" i="20"/>
  <c r="N695" i="20" s="1"/>
  <c r="I696" i="20"/>
  <c r="N696" i="20" s="1"/>
  <c r="I697" i="20"/>
  <c r="N697" i="20" s="1"/>
  <c r="I698" i="20"/>
  <c r="N698" i="20" s="1"/>
  <c r="I699" i="20"/>
  <c r="N699" i="20" s="1"/>
  <c r="I700" i="20"/>
  <c r="N700" i="20" s="1"/>
  <c r="I701" i="20"/>
  <c r="N701" i="20" s="1"/>
  <c r="I702" i="20"/>
  <c r="N702" i="20" s="1"/>
  <c r="I703" i="20"/>
  <c r="N703" i="20" s="1"/>
  <c r="I704" i="20"/>
  <c r="N704" i="20" s="1"/>
  <c r="I705" i="20"/>
  <c r="N705" i="20" s="1"/>
  <c r="I706" i="20"/>
  <c r="N706" i="20" s="1"/>
  <c r="I707" i="20"/>
  <c r="N707" i="20" s="1"/>
  <c r="I708" i="20"/>
  <c r="N708" i="20" s="1"/>
  <c r="I709" i="20"/>
  <c r="N709" i="20" s="1"/>
  <c r="I710" i="20"/>
  <c r="N710" i="20" s="1"/>
  <c r="I711" i="20"/>
  <c r="N711" i="20" s="1"/>
  <c r="I712" i="20"/>
  <c r="N712" i="20" s="1"/>
  <c r="I713" i="20"/>
  <c r="N713" i="20" s="1"/>
  <c r="I714" i="20"/>
  <c r="N714" i="20" s="1"/>
  <c r="I715" i="20"/>
  <c r="N715" i="20" s="1"/>
  <c r="I716" i="20"/>
  <c r="N716" i="20" s="1"/>
  <c r="I717" i="20"/>
  <c r="N717" i="20" s="1"/>
  <c r="I718" i="20"/>
  <c r="N718" i="20" s="1"/>
  <c r="I719" i="20"/>
  <c r="N719" i="20" s="1"/>
  <c r="I720" i="20"/>
  <c r="N720" i="20" s="1"/>
  <c r="I721" i="20"/>
  <c r="N721" i="20" s="1"/>
  <c r="I722" i="20"/>
  <c r="N722" i="20" s="1"/>
  <c r="I723" i="20"/>
  <c r="N723" i="20" s="1"/>
  <c r="I724" i="20"/>
  <c r="N724" i="20" s="1"/>
  <c r="I725" i="20"/>
  <c r="N725" i="20" s="1"/>
  <c r="I726" i="20"/>
  <c r="N726" i="20" s="1"/>
  <c r="I727" i="20"/>
  <c r="N727" i="20" s="1"/>
  <c r="I728" i="20"/>
  <c r="N728" i="20" s="1"/>
  <c r="I729" i="20"/>
  <c r="N729" i="20" s="1"/>
  <c r="I730" i="20"/>
  <c r="N730" i="20" s="1"/>
  <c r="I731" i="20"/>
  <c r="N731" i="20" s="1"/>
  <c r="I732" i="20"/>
  <c r="N732" i="20" s="1"/>
  <c r="I733" i="20"/>
  <c r="N733" i="20" s="1"/>
  <c r="I734" i="20"/>
  <c r="N734" i="20" s="1"/>
  <c r="I735" i="20"/>
  <c r="N735" i="20" s="1"/>
  <c r="I736" i="20"/>
  <c r="N736" i="20" s="1"/>
  <c r="I737" i="20"/>
  <c r="N737" i="20" s="1"/>
  <c r="I738" i="20"/>
  <c r="N738" i="20" s="1"/>
  <c r="I739" i="20"/>
  <c r="N739" i="20" s="1"/>
  <c r="I740" i="20"/>
  <c r="N740" i="20" s="1"/>
  <c r="I741" i="20"/>
  <c r="N741" i="20" s="1"/>
  <c r="I742" i="20"/>
  <c r="N742" i="20" s="1"/>
  <c r="I743" i="20"/>
  <c r="N743" i="20" s="1"/>
  <c r="I744" i="20"/>
  <c r="N744" i="20" s="1"/>
  <c r="I745" i="20"/>
  <c r="N745" i="20" s="1"/>
  <c r="I746" i="20"/>
  <c r="N746" i="20" s="1"/>
  <c r="I747" i="20"/>
  <c r="N747" i="20" s="1"/>
  <c r="I748" i="20"/>
  <c r="N748" i="20" s="1"/>
  <c r="I749" i="20"/>
  <c r="N749" i="20" s="1"/>
  <c r="I750" i="20"/>
  <c r="N750" i="20" s="1"/>
  <c r="I751" i="20"/>
  <c r="N751" i="20" s="1"/>
  <c r="I752" i="20"/>
  <c r="N752" i="20" s="1"/>
  <c r="I753" i="20"/>
  <c r="N753" i="20" s="1"/>
  <c r="I754" i="20"/>
  <c r="N754" i="20" s="1"/>
  <c r="I755" i="20"/>
  <c r="N755" i="20" s="1"/>
  <c r="I756" i="20"/>
  <c r="N756" i="20" s="1"/>
  <c r="I757" i="20"/>
  <c r="N757" i="20" s="1"/>
  <c r="I758" i="20"/>
  <c r="N758" i="20" s="1"/>
  <c r="I759" i="20"/>
  <c r="N759" i="20" s="1"/>
  <c r="I760" i="20"/>
  <c r="N760" i="20" s="1"/>
  <c r="I761" i="20"/>
  <c r="N761" i="20" s="1"/>
  <c r="I762" i="20"/>
  <c r="N762" i="20" s="1"/>
  <c r="I763" i="20"/>
  <c r="N763" i="20" s="1"/>
  <c r="I764" i="20"/>
  <c r="N764" i="20" s="1"/>
  <c r="I765" i="20"/>
  <c r="N765" i="20" s="1"/>
  <c r="I766" i="20"/>
  <c r="N766" i="20" s="1"/>
  <c r="I767" i="20"/>
  <c r="N767" i="20" s="1"/>
  <c r="I768" i="20"/>
  <c r="N768" i="20" s="1"/>
  <c r="I769" i="20"/>
  <c r="N769" i="20" s="1"/>
  <c r="I770" i="20"/>
  <c r="N770" i="20" s="1"/>
  <c r="I771" i="20"/>
  <c r="N771" i="20" s="1"/>
  <c r="I772" i="20"/>
  <c r="N772" i="20" s="1"/>
  <c r="I773" i="20"/>
  <c r="N773" i="20" s="1"/>
  <c r="I774" i="20"/>
  <c r="N774" i="20" s="1"/>
  <c r="I775" i="20"/>
  <c r="N775" i="20" s="1"/>
  <c r="I776" i="20"/>
  <c r="N776" i="20" s="1"/>
  <c r="I777" i="20"/>
  <c r="N777" i="20" s="1"/>
  <c r="I778" i="20"/>
  <c r="N778" i="20" s="1"/>
  <c r="I779" i="20"/>
  <c r="N779" i="20" s="1"/>
  <c r="I780" i="20"/>
  <c r="N780" i="20" s="1"/>
  <c r="I781" i="20"/>
  <c r="N781" i="20" s="1"/>
  <c r="I782" i="20"/>
  <c r="N782" i="20" s="1"/>
  <c r="I783" i="20"/>
  <c r="N783" i="20" s="1"/>
  <c r="I784" i="20"/>
  <c r="N784" i="20" s="1"/>
  <c r="I785" i="20"/>
  <c r="N785" i="20" s="1"/>
  <c r="I786" i="20"/>
  <c r="N786" i="20" s="1"/>
  <c r="I787" i="20"/>
  <c r="N787" i="20" s="1"/>
  <c r="I788" i="20"/>
  <c r="N788" i="20" s="1"/>
  <c r="I789" i="20"/>
  <c r="N789" i="20" s="1"/>
  <c r="I790" i="20"/>
  <c r="N790" i="20" s="1"/>
  <c r="I791" i="20"/>
  <c r="N791" i="20" s="1"/>
  <c r="I792" i="20"/>
  <c r="N792" i="20" s="1"/>
  <c r="I793" i="20"/>
  <c r="N793" i="20" s="1"/>
  <c r="I794" i="20"/>
  <c r="N794" i="20" s="1"/>
  <c r="I795" i="20"/>
  <c r="N795" i="20" s="1"/>
  <c r="I796" i="20"/>
  <c r="N796" i="20" s="1"/>
  <c r="I797" i="20"/>
  <c r="N797" i="20" s="1"/>
  <c r="I798" i="20"/>
  <c r="N798" i="20" s="1"/>
  <c r="I799" i="20"/>
  <c r="N799" i="20" s="1"/>
  <c r="I800" i="20"/>
  <c r="N800" i="20" s="1"/>
  <c r="I801" i="20"/>
  <c r="N801" i="20" s="1"/>
  <c r="I802" i="20"/>
  <c r="N802" i="20" s="1"/>
  <c r="I803" i="20"/>
  <c r="N803" i="20" s="1"/>
  <c r="I804" i="20"/>
  <c r="N804" i="20" s="1"/>
  <c r="I805" i="20"/>
  <c r="N805" i="20" s="1"/>
  <c r="I806" i="20"/>
  <c r="N806" i="20" s="1"/>
  <c r="I807" i="20"/>
  <c r="N807" i="20" s="1"/>
  <c r="I808" i="20"/>
  <c r="N808" i="20" s="1"/>
  <c r="I809" i="20"/>
  <c r="N809" i="20" s="1"/>
  <c r="I810" i="20"/>
  <c r="N810" i="20" s="1"/>
  <c r="I811" i="20"/>
  <c r="N811" i="20" s="1"/>
  <c r="I812" i="20"/>
  <c r="N812" i="20" s="1"/>
  <c r="I813" i="20"/>
  <c r="N813" i="20" s="1"/>
  <c r="I814" i="20"/>
  <c r="N814" i="20" s="1"/>
  <c r="I815" i="20"/>
  <c r="N815" i="20" s="1"/>
  <c r="I816" i="20"/>
  <c r="N816" i="20" s="1"/>
  <c r="I817" i="20"/>
  <c r="N817" i="20" s="1"/>
  <c r="I818" i="20"/>
  <c r="N818" i="20" s="1"/>
  <c r="I819" i="20"/>
  <c r="N819" i="20" s="1"/>
  <c r="I820" i="20"/>
  <c r="N820" i="20" s="1"/>
  <c r="I821" i="20"/>
  <c r="N821" i="20" s="1"/>
  <c r="I822" i="20"/>
  <c r="N822" i="20" s="1"/>
  <c r="I823" i="20"/>
  <c r="N823" i="20" s="1"/>
  <c r="I824" i="20"/>
  <c r="N824" i="20" s="1"/>
  <c r="I825" i="20"/>
  <c r="N825" i="20" s="1"/>
  <c r="I826" i="20"/>
  <c r="N826" i="20" s="1"/>
  <c r="I827" i="20"/>
  <c r="N827" i="20" s="1"/>
  <c r="I828" i="20"/>
  <c r="N828" i="20" s="1"/>
  <c r="I829" i="20"/>
  <c r="N829" i="20" s="1"/>
  <c r="I830" i="20"/>
  <c r="N830" i="20" s="1"/>
  <c r="I831" i="20"/>
  <c r="N831" i="20" s="1"/>
  <c r="I832" i="20"/>
  <c r="N832" i="20" s="1"/>
  <c r="I833" i="20"/>
  <c r="N833" i="20" s="1"/>
  <c r="I834" i="20"/>
  <c r="N834" i="20" s="1"/>
  <c r="I835" i="20"/>
  <c r="N835" i="20" s="1"/>
  <c r="I836" i="20"/>
  <c r="N836" i="20" s="1"/>
  <c r="I837" i="20"/>
  <c r="N837" i="20" s="1"/>
  <c r="I838" i="20"/>
  <c r="N838" i="20" s="1"/>
  <c r="I839" i="20"/>
  <c r="N839" i="20" s="1"/>
  <c r="I840" i="20"/>
  <c r="N840" i="20" s="1"/>
  <c r="I841" i="20"/>
  <c r="N841" i="20" s="1"/>
  <c r="I842" i="20"/>
  <c r="N842" i="20" s="1"/>
  <c r="I843" i="20"/>
  <c r="N843" i="20" s="1"/>
  <c r="I844" i="20"/>
  <c r="N844" i="20" s="1"/>
  <c r="I845" i="20"/>
  <c r="N845" i="20" s="1"/>
  <c r="I846" i="20"/>
  <c r="N846" i="20" s="1"/>
  <c r="I847" i="20"/>
  <c r="N847" i="20" s="1"/>
  <c r="I848" i="20"/>
  <c r="N848" i="20" s="1"/>
  <c r="I849" i="20"/>
  <c r="N849" i="20" s="1"/>
  <c r="I850" i="20"/>
  <c r="N850" i="20" s="1"/>
  <c r="I851" i="20"/>
  <c r="N851" i="20" s="1"/>
  <c r="I852" i="20"/>
  <c r="N852" i="20" s="1"/>
  <c r="I853" i="20"/>
  <c r="N853" i="20" s="1"/>
  <c r="I854" i="20"/>
  <c r="N854" i="20" s="1"/>
  <c r="I855" i="20"/>
  <c r="N855" i="20" s="1"/>
  <c r="I856" i="20"/>
  <c r="N856" i="20" s="1"/>
  <c r="I857" i="20"/>
  <c r="N857" i="20" s="1"/>
  <c r="I858" i="20"/>
  <c r="N858" i="20" s="1"/>
  <c r="I859" i="20"/>
  <c r="N859" i="20" s="1"/>
  <c r="I860" i="20"/>
  <c r="N860" i="20" s="1"/>
  <c r="I861" i="20"/>
  <c r="N861" i="20" s="1"/>
  <c r="I862" i="20"/>
  <c r="N862" i="20" s="1"/>
  <c r="I863" i="20"/>
  <c r="N863" i="20" s="1"/>
  <c r="I864" i="20"/>
  <c r="N864" i="20" s="1"/>
  <c r="I865" i="20"/>
  <c r="N865" i="20" s="1"/>
  <c r="I866" i="20"/>
  <c r="N866" i="20" s="1"/>
  <c r="I867" i="20"/>
  <c r="N867" i="20" s="1"/>
  <c r="I868" i="20"/>
  <c r="N868" i="20" s="1"/>
  <c r="I869" i="20"/>
  <c r="N869" i="20" s="1"/>
  <c r="I870" i="20"/>
  <c r="N870" i="20" s="1"/>
  <c r="I871" i="20"/>
  <c r="N871" i="20" s="1"/>
  <c r="I872" i="20"/>
  <c r="N872" i="20" s="1"/>
  <c r="I873" i="20"/>
  <c r="N873" i="20" s="1"/>
  <c r="I874" i="20"/>
  <c r="N874" i="20" s="1"/>
  <c r="I875" i="20"/>
  <c r="N875" i="20" s="1"/>
  <c r="I876" i="20"/>
  <c r="N876" i="20" s="1"/>
  <c r="I877" i="20"/>
  <c r="N877" i="20" s="1"/>
  <c r="I878" i="20"/>
  <c r="N878" i="20" s="1"/>
  <c r="I879" i="20"/>
  <c r="N879" i="20" s="1"/>
  <c r="I880" i="20"/>
  <c r="N880" i="20" s="1"/>
  <c r="I881" i="20"/>
  <c r="N881" i="20" s="1"/>
  <c r="I882" i="20"/>
  <c r="N882" i="20" s="1"/>
  <c r="I883" i="20"/>
  <c r="N883" i="20" s="1"/>
  <c r="I884" i="20"/>
  <c r="N884" i="20" s="1"/>
  <c r="I885" i="20"/>
  <c r="N885" i="20" s="1"/>
  <c r="I886" i="20"/>
  <c r="N886" i="20" s="1"/>
  <c r="I887" i="20"/>
  <c r="N887" i="20" s="1"/>
  <c r="I888" i="20"/>
  <c r="N888" i="20" s="1"/>
  <c r="I889" i="20"/>
  <c r="N889" i="20" s="1"/>
  <c r="I890" i="20"/>
  <c r="N890" i="20" s="1"/>
  <c r="I891" i="20"/>
  <c r="N891" i="20" s="1"/>
  <c r="I892" i="20"/>
  <c r="N892" i="20" s="1"/>
  <c r="I893" i="20"/>
  <c r="N893" i="20" s="1"/>
  <c r="I894" i="20"/>
  <c r="N894" i="20" s="1"/>
  <c r="I895" i="20"/>
  <c r="N895" i="20" s="1"/>
  <c r="I896" i="20"/>
  <c r="N896" i="20" s="1"/>
  <c r="I897" i="20"/>
  <c r="N897" i="20" s="1"/>
  <c r="I898" i="20"/>
  <c r="N898" i="20" s="1"/>
  <c r="I899" i="20"/>
  <c r="N899" i="20" s="1"/>
  <c r="I900" i="20"/>
  <c r="N900" i="20" s="1"/>
  <c r="I901" i="20"/>
  <c r="N901" i="20" s="1"/>
  <c r="I902" i="20"/>
  <c r="N902" i="20" s="1"/>
  <c r="I903" i="20"/>
  <c r="N903" i="20" s="1"/>
  <c r="I904" i="20"/>
  <c r="N904" i="20" s="1"/>
  <c r="I905" i="20"/>
  <c r="N905" i="20" s="1"/>
  <c r="I906" i="20"/>
  <c r="N906" i="20" s="1"/>
  <c r="I907" i="20"/>
  <c r="N907" i="20" s="1"/>
  <c r="I908" i="20"/>
  <c r="N908" i="20" s="1"/>
  <c r="I909" i="20"/>
  <c r="N909" i="20" s="1"/>
  <c r="I910" i="20"/>
  <c r="N910" i="20" s="1"/>
  <c r="I911" i="20"/>
  <c r="N911" i="20" s="1"/>
  <c r="I912" i="20"/>
  <c r="N912" i="20" s="1"/>
  <c r="I913" i="20"/>
  <c r="N913" i="20" s="1"/>
  <c r="I914" i="20"/>
  <c r="N914" i="20" s="1"/>
  <c r="I915" i="20"/>
  <c r="N915" i="20" s="1"/>
  <c r="I916" i="20"/>
  <c r="N916" i="20" s="1"/>
  <c r="I917" i="20"/>
  <c r="N917" i="20" s="1"/>
  <c r="I918" i="20"/>
  <c r="N918" i="20" s="1"/>
  <c r="I919" i="20"/>
  <c r="N919" i="20" s="1"/>
  <c r="I920" i="20"/>
  <c r="N920" i="20" s="1"/>
  <c r="I921" i="20"/>
  <c r="N921" i="20" s="1"/>
  <c r="I922" i="20"/>
  <c r="N922" i="20" s="1"/>
  <c r="I923" i="20"/>
  <c r="N923" i="20" s="1"/>
  <c r="I924" i="20"/>
  <c r="N924" i="20" s="1"/>
  <c r="I925" i="20"/>
  <c r="N925" i="20" s="1"/>
  <c r="I926" i="20"/>
  <c r="N926" i="20" s="1"/>
  <c r="I927" i="20"/>
  <c r="N927" i="20" s="1"/>
  <c r="I928" i="20"/>
  <c r="N928" i="20" s="1"/>
  <c r="I929" i="20"/>
  <c r="N929" i="20" s="1"/>
  <c r="I930" i="20"/>
  <c r="N930" i="20" s="1"/>
  <c r="I931" i="20"/>
  <c r="N931" i="20" s="1"/>
  <c r="I932" i="20"/>
  <c r="N932" i="20" s="1"/>
  <c r="I933" i="20"/>
  <c r="N933" i="20" s="1"/>
  <c r="I934" i="20"/>
  <c r="N934" i="20" s="1"/>
  <c r="I935" i="20"/>
  <c r="N935" i="20" s="1"/>
  <c r="I936" i="20"/>
  <c r="N936" i="20" s="1"/>
  <c r="I937" i="20"/>
  <c r="N937" i="20" s="1"/>
  <c r="I938" i="20"/>
  <c r="N938" i="20" s="1"/>
  <c r="I939" i="20"/>
  <c r="N939" i="20" s="1"/>
  <c r="I940" i="20"/>
  <c r="N940" i="20" s="1"/>
  <c r="I941" i="20"/>
  <c r="N941" i="20" s="1"/>
  <c r="I942" i="20"/>
  <c r="N942" i="20" s="1"/>
  <c r="I943" i="20"/>
  <c r="N943" i="20" s="1"/>
  <c r="I944" i="20"/>
  <c r="N944" i="20" s="1"/>
  <c r="I945" i="20"/>
  <c r="N945" i="20" s="1"/>
  <c r="I946" i="20"/>
  <c r="N946" i="20" s="1"/>
  <c r="I947" i="20"/>
  <c r="N947" i="20" s="1"/>
  <c r="I948" i="20"/>
  <c r="N948" i="20" s="1"/>
  <c r="I949" i="20"/>
  <c r="N949" i="20" s="1"/>
  <c r="I950" i="20"/>
  <c r="N950" i="20" s="1"/>
  <c r="I951" i="20"/>
  <c r="N951" i="20" s="1"/>
  <c r="I952" i="20"/>
  <c r="N952" i="20" s="1"/>
  <c r="I953" i="20"/>
  <c r="N953" i="20" s="1"/>
  <c r="I954" i="20"/>
  <c r="N954" i="20" s="1"/>
  <c r="I955" i="20"/>
  <c r="N955" i="20" s="1"/>
  <c r="I956" i="20"/>
  <c r="N956" i="20" s="1"/>
  <c r="I957" i="20"/>
  <c r="N957" i="20" s="1"/>
  <c r="I958" i="20"/>
  <c r="N958" i="20" s="1"/>
  <c r="I959" i="20"/>
  <c r="N959" i="20" s="1"/>
  <c r="I960" i="20"/>
  <c r="N960" i="20" s="1"/>
  <c r="I961" i="20"/>
  <c r="N961" i="20" s="1"/>
  <c r="I962" i="20"/>
  <c r="N962" i="20" s="1"/>
  <c r="I963" i="20"/>
  <c r="N963" i="20" s="1"/>
  <c r="I964" i="20"/>
  <c r="N964" i="20" s="1"/>
  <c r="I965" i="20"/>
  <c r="N965" i="20" s="1"/>
  <c r="I966" i="20"/>
  <c r="N966" i="20" s="1"/>
  <c r="I967" i="20"/>
  <c r="N967" i="20" s="1"/>
  <c r="I968" i="20"/>
  <c r="N968" i="20" s="1"/>
  <c r="I969" i="20"/>
  <c r="N969" i="20" s="1"/>
  <c r="I970" i="20"/>
  <c r="N970" i="20" s="1"/>
  <c r="I971" i="20"/>
  <c r="N971" i="20" s="1"/>
  <c r="I972" i="20"/>
  <c r="N972" i="20" s="1"/>
  <c r="I973" i="20"/>
  <c r="N973" i="20" s="1"/>
  <c r="I974" i="20"/>
  <c r="N974" i="20" s="1"/>
  <c r="I975" i="20"/>
  <c r="N975" i="20" s="1"/>
  <c r="I976" i="20"/>
  <c r="N976" i="20" s="1"/>
  <c r="I977" i="20"/>
  <c r="N977" i="20" s="1"/>
  <c r="I978" i="20"/>
  <c r="N978" i="20" s="1"/>
  <c r="I979" i="20"/>
  <c r="N979" i="20" s="1"/>
  <c r="I980" i="20"/>
  <c r="N980" i="20" s="1"/>
  <c r="I981" i="20"/>
  <c r="N981" i="20" s="1"/>
  <c r="I982" i="20"/>
  <c r="N982" i="20" s="1"/>
  <c r="I983" i="20"/>
  <c r="N983" i="20" s="1"/>
  <c r="I984" i="20"/>
  <c r="N984" i="20" s="1"/>
  <c r="I985" i="20"/>
  <c r="N985" i="20" s="1"/>
  <c r="I986" i="20"/>
  <c r="N986" i="20" s="1"/>
  <c r="I987" i="20"/>
  <c r="N987" i="20" s="1"/>
  <c r="I988" i="20"/>
  <c r="N988" i="20" s="1"/>
  <c r="I989" i="20"/>
  <c r="N989" i="20" s="1"/>
  <c r="I990" i="20"/>
  <c r="N990" i="20" s="1"/>
  <c r="I991" i="20"/>
  <c r="N991" i="20" s="1"/>
  <c r="I992" i="20"/>
  <c r="N992" i="20" s="1"/>
  <c r="I993" i="20"/>
  <c r="N993" i="20" s="1"/>
  <c r="I994" i="20"/>
  <c r="N994" i="20" s="1"/>
  <c r="I995" i="20"/>
  <c r="N995" i="20" s="1"/>
  <c r="I996" i="20"/>
  <c r="N996" i="20" s="1"/>
  <c r="I997" i="20"/>
  <c r="N997" i="20" s="1"/>
  <c r="I998" i="20"/>
  <c r="N998" i="20" s="1"/>
  <c r="I999" i="20"/>
  <c r="N999" i="20" s="1"/>
  <c r="I1000" i="20"/>
  <c r="N1000" i="20" s="1"/>
  <c r="E14" i="20" l="1"/>
  <c r="A13" i="20"/>
  <c r="G52" i="24" s="1"/>
  <c r="A11" i="20"/>
  <c r="G44" i="24" s="1"/>
  <c r="H60" i="20" l="1"/>
  <c r="X60" i="20"/>
  <c r="H44" i="20"/>
  <c r="X44" i="20"/>
  <c r="H76" i="20"/>
  <c r="X76" i="20"/>
  <c r="H92" i="20"/>
  <c r="X92" i="20"/>
  <c r="H108" i="20"/>
  <c r="X108" i="20"/>
  <c r="H124" i="20"/>
  <c r="X124" i="20"/>
  <c r="H140" i="20"/>
  <c r="X140" i="20"/>
  <c r="H156" i="20"/>
  <c r="X156" i="20"/>
  <c r="H172" i="20"/>
  <c r="X172" i="20"/>
  <c r="H188" i="20"/>
  <c r="X188" i="20"/>
  <c r="H204" i="20"/>
  <c r="X204" i="20"/>
  <c r="H220" i="20"/>
  <c r="X220" i="20"/>
  <c r="H236" i="20"/>
  <c r="X236" i="20"/>
  <c r="H252" i="20"/>
  <c r="X252" i="20"/>
  <c r="H268" i="20"/>
  <c r="X268" i="20"/>
  <c r="H284" i="20"/>
  <c r="X284" i="20"/>
  <c r="X73" i="20"/>
  <c r="H73" i="20"/>
  <c r="X89" i="20"/>
  <c r="H89" i="20"/>
  <c r="X105" i="20"/>
  <c r="H105" i="20"/>
  <c r="X121" i="20"/>
  <c r="H121" i="20"/>
  <c r="X137" i="20"/>
  <c r="H137" i="20"/>
  <c r="X153" i="20"/>
  <c r="H153" i="20"/>
  <c r="X169" i="20"/>
  <c r="H169" i="20"/>
  <c r="X185" i="20"/>
  <c r="H185" i="20"/>
  <c r="X201" i="20"/>
  <c r="H201" i="20"/>
  <c r="X217" i="20"/>
  <c r="H217" i="20"/>
  <c r="X233" i="20"/>
  <c r="H233" i="20"/>
  <c r="X249" i="20"/>
  <c r="H249" i="20"/>
  <c r="X265" i="20"/>
  <c r="H265" i="20"/>
  <c r="X281" i="20"/>
  <c r="H281" i="20"/>
  <c r="X70" i="20"/>
  <c r="H70" i="20"/>
  <c r="X86" i="20"/>
  <c r="H86" i="20"/>
  <c r="X102" i="20"/>
  <c r="H102" i="20"/>
  <c r="X118" i="20"/>
  <c r="H118" i="20"/>
  <c r="X134" i="20"/>
  <c r="H134" i="20"/>
  <c r="X150" i="20"/>
  <c r="H150" i="20"/>
  <c r="X166" i="20"/>
  <c r="H166" i="20"/>
  <c r="X182" i="20"/>
  <c r="H182" i="20"/>
  <c r="X198" i="20"/>
  <c r="H198" i="20"/>
  <c r="X214" i="20"/>
  <c r="H214" i="20"/>
  <c r="X230" i="20"/>
  <c r="H230" i="20"/>
  <c r="X246" i="20"/>
  <c r="H246" i="20"/>
  <c r="X262" i="20"/>
  <c r="H262" i="20"/>
  <c r="X278" i="20"/>
  <c r="H278" i="20"/>
  <c r="H67" i="20"/>
  <c r="X67" i="20"/>
  <c r="H83" i="20"/>
  <c r="X83" i="20"/>
  <c r="H99" i="20"/>
  <c r="X99" i="20"/>
  <c r="H115" i="20"/>
  <c r="X115" i="20"/>
  <c r="H131" i="20"/>
  <c r="X131" i="20"/>
  <c r="H147" i="20"/>
  <c r="X147" i="20"/>
  <c r="H163" i="20"/>
  <c r="X163" i="20"/>
  <c r="H179" i="20"/>
  <c r="X179" i="20"/>
  <c r="H195" i="20"/>
  <c r="X195" i="20"/>
  <c r="H211" i="20"/>
  <c r="X211" i="20"/>
  <c r="H227" i="20"/>
  <c r="X227" i="20"/>
  <c r="H243" i="20"/>
  <c r="X243" i="20"/>
  <c r="H259" i="20"/>
  <c r="X259" i="20"/>
  <c r="H275" i="20"/>
  <c r="X275" i="20"/>
  <c r="H291" i="20"/>
  <c r="X291" i="20"/>
  <c r="H308" i="20"/>
  <c r="X308" i="20"/>
  <c r="H324" i="20"/>
  <c r="X324" i="20"/>
  <c r="H340" i="20"/>
  <c r="X340" i="20"/>
  <c r="H356" i="20"/>
  <c r="X356" i="20"/>
  <c r="H372" i="20"/>
  <c r="X372" i="20"/>
  <c r="H388" i="20"/>
  <c r="X388" i="20"/>
  <c r="H404" i="20"/>
  <c r="X404" i="20"/>
  <c r="X305" i="20"/>
  <c r="H305" i="20"/>
  <c r="X321" i="20"/>
  <c r="H321" i="20"/>
  <c r="X337" i="20"/>
  <c r="H337" i="20"/>
  <c r="X353" i="20"/>
  <c r="H353" i="20"/>
  <c r="X369" i="20"/>
  <c r="H369" i="20"/>
  <c r="X385" i="20"/>
  <c r="H385" i="20"/>
  <c r="X401" i="20"/>
  <c r="H401" i="20"/>
  <c r="X302" i="20"/>
  <c r="H302" i="20"/>
  <c r="X318" i="20"/>
  <c r="H318" i="20"/>
  <c r="X334" i="20"/>
  <c r="H334" i="20"/>
  <c r="X350" i="20"/>
  <c r="H350" i="20"/>
  <c r="X366" i="20"/>
  <c r="H366" i="20"/>
  <c r="X382" i="20"/>
  <c r="H382" i="20"/>
  <c r="X398" i="20"/>
  <c r="H398" i="20"/>
  <c r="H303" i="20"/>
  <c r="X303" i="20"/>
  <c r="H319" i="20"/>
  <c r="X319" i="20"/>
  <c r="H335" i="20"/>
  <c r="X335" i="20"/>
  <c r="H351" i="20"/>
  <c r="X351" i="20"/>
  <c r="H367" i="20"/>
  <c r="X367" i="20"/>
  <c r="H383" i="20"/>
  <c r="X383" i="20"/>
  <c r="H399" i="20"/>
  <c r="X399" i="20"/>
  <c r="H414" i="20"/>
  <c r="X414" i="20"/>
  <c r="H430" i="20"/>
  <c r="X430" i="20"/>
  <c r="H446" i="20"/>
  <c r="X446" i="20"/>
  <c r="H462" i="20"/>
  <c r="X462" i="20"/>
  <c r="H478" i="20"/>
  <c r="X478" i="20"/>
  <c r="H494" i="20"/>
  <c r="X494" i="20"/>
  <c r="H510" i="20"/>
  <c r="X510" i="20"/>
  <c r="X411" i="20"/>
  <c r="H411" i="20"/>
  <c r="X427" i="20"/>
  <c r="H427" i="20"/>
  <c r="X443" i="20"/>
  <c r="H443" i="20"/>
  <c r="X459" i="20"/>
  <c r="H459" i="20"/>
  <c r="X475" i="20"/>
  <c r="H475" i="20"/>
  <c r="X491" i="20"/>
  <c r="H491" i="20"/>
  <c r="X507" i="20"/>
  <c r="H507" i="20"/>
  <c r="X412" i="20"/>
  <c r="H412" i="20"/>
  <c r="X428" i="20"/>
  <c r="H428" i="20"/>
  <c r="X444" i="20"/>
  <c r="H444" i="20"/>
  <c r="X460" i="20"/>
  <c r="H460" i="20"/>
  <c r="X476" i="20"/>
  <c r="H476" i="20"/>
  <c r="X492" i="20"/>
  <c r="H492" i="20"/>
  <c r="X508" i="20"/>
  <c r="H508" i="20"/>
  <c r="H409" i="20"/>
  <c r="X409" i="20"/>
  <c r="H425" i="20"/>
  <c r="X425" i="20"/>
  <c r="H441" i="20"/>
  <c r="X441" i="20"/>
  <c r="H457" i="20"/>
  <c r="X457" i="20"/>
  <c r="H473" i="20"/>
  <c r="X473" i="20"/>
  <c r="H489" i="20"/>
  <c r="X489" i="20"/>
  <c r="H505" i="20"/>
  <c r="X505" i="20"/>
  <c r="H522" i="20"/>
  <c r="X522" i="20"/>
  <c r="H538" i="20"/>
  <c r="X538" i="20"/>
  <c r="H554" i="20"/>
  <c r="X554" i="20"/>
  <c r="H570" i="20"/>
  <c r="X570" i="20"/>
  <c r="H586" i="20"/>
  <c r="X586" i="20"/>
  <c r="H602" i="20"/>
  <c r="X602" i="20"/>
  <c r="H618" i="20"/>
  <c r="X618" i="20"/>
  <c r="X523" i="20"/>
  <c r="H523" i="20"/>
  <c r="X539" i="20"/>
  <c r="H539" i="20"/>
  <c r="X555" i="20"/>
  <c r="H555" i="20"/>
  <c r="X571" i="20"/>
  <c r="H571" i="20"/>
  <c r="X587" i="20"/>
  <c r="H587" i="20"/>
  <c r="X603" i="20"/>
  <c r="H603" i="20"/>
  <c r="X619" i="20"/>
  <c r="H619" i="20"/>
  <c r="X532" i="20"/>
  <c r="H532" i="20"/>
  <c r="X548" i="20"/>
  <c r="H548" i="20"/>
  <c r="X564" i="20"/>
  <c r="H564" i="20"/>
  <c r="X580" i="20"/>
  <c r="H580" i="20"/>
  <c r="X596" i="20"/>
  <c r="H596" i="20"/>
  <c r="X612" i="20"/>
  <c r="H612" i="20"/>
  <c r="H629" i="20"/>
  <c r="X629" i="20"/>
  <c r="H521" i="20"/>
  <c r="X521" i="20"/>
  <c r="H537" i="20"/>
  <c r="X537" i="20"/>
  <c r="H553" i="20"/>
  <c r="X553" i="20"/>
  <c r="H569" i="20"/>
  <c r="X569" i="20"/>
  <c r="H585" i="20"/>
  <c r="X585" i="20"/>
  <c r="H601" i="20"/>
  <c r="X601" i="20"/>
  <c r="H617" i="20"/>
  <c r="X617" i="20"/>
  <c r="H630" i="20"/>
  <c r="X630" i="20"/>
  <c r="H646" i="20"/>
  <c r="X646" i="20"/>
  <c r="H662" i="20"/>
  <c r="X662" i="20"/>
  <c r="X677" i="20"/>
  <c r="H677" i="20"/>
  <c r="X647" i="20"/>
  <c r="H647" i="20"/>
  <c r="X663" i="20"/>
  <c r="H663" i="20"/>
  <c r="H632" i="20"/>
  <c r="X632" i="20"/>
  <c r="X648" i="20"/>
  <c r="H648" i="20"/>
  <c r="X664" i="20"/>
  <c r="H664" i="20"/>
  <c r="H679" i="20"/>
  <c r="X679" i="20"/>
  <c r="X693" i="20"/>
  <c r="H693" i="20"/>
  <c r="H649" i="20"/>
  <c r="X649" i="20"/>
  <c r="H665" i="20"/>
  <c r="X665" i="20"/>
  <c r="H680" i="20"/>
  <c r="X680" i="20"/>
  <c r="H783" i="20"/>
  <c r="X783" i="20"/>
  <c r="H698" i="20"/>
  <c r="X698" i="20"/>
  <c r="H714" i="20"/>
  <c r="X714" i="20"/>
  <c r="H730" i="20"/>
  <c r="X730" i="20"/>
  <c r="H746" i="20"/>
  <c r="X746" i="20"/>
  <c r="H762" i="20"/>
  <c r="X762" i="20"/>
  <c r="H778" i="20"/>
  <c r="X778" i="20"/>
  <c r="X691" i="20"/>
  <c r="H691" i="20"/>
  <c r="X707" i="20"/>
  <c r="H707" i="20"/>
  <c r="X723" i="20"/>
  <c r="H723" i="20"/>
  <c r="X739" i="20"/>
  <c r="H739" i="20"/>
  <c r="X755" i="20"/>
  <c r="H755" i="20"/>
  <c r="X771" i="20"/>
  <c r="H771" i="20"/>
  <c r="X700" i="20"/>
  <c r="H700" i="20"/>
  <c r="X716" i="20"/>
  <c r="H716" i="20"/>
  <c r="X732" i="20"/>
  <c r="H732" i="20"/>
  <c r="X748" i="20"/>
  <c r="H748" i="20"/>
  <c r="X764" i="20"/>
  <c r="H764" i="20"/>
  <c r="X780" i="20"/>
  <c r="H780" i="20"/>
  <c r="H852" i="20"/>
  <c r="X852" i="20"/>
  <c r="H868" i="20"/>
  <c r="X868" i="20"/>
  <c r="H701" i="20"/>
  <c r="X701" i="20"/>
  <c r="H717" i="20"/>
  <c r="X717" i="20"/>
  <c r="H733" i="20"/>
  <c r="X733" i="20"/>
  <c r="H749" i="20"/>
  <c r="X749" i="20"/>
  <c r="H765" i="20"/>
  <c r="X765" i="20"/>
  <c r="H781" i="20"/>
  <c r="X781" i="20"/>
  <c r="H793" i="20"/>
  <c r="X793" i="20"/>
  <c r="H809" i="20"/>
  <c r="X809" i="20"/>
  <c r="H825" i="20"/>
  <c r="X825" i="20"/>
  <c r="X782" i="20"/>
  <c r="H782" i="20"/>
  <c r="X798" i="20"/>
  <c r="H798" i="20"/>
  <c r="X814" i="20"/>
  <c r="H814" i="20"/>
  <c r="X830" i="20"/>
  <c r="H830" i="20"/>
  <c r="X791" i="20"/>
  <c r="H791" i="20"/>
  <c r="X807" i="20"/>
  <c r="H807" i="20"/>
  <c r="X823" i="20"/>
  <c r="H823" i="20"/>
  <c r="X839" i="20"/>
  <c r="H839" i="20"/>
  <c r="H800" i="20"/>
  <c r="X800" i="20"/>
  <c r="H816" i="20"/>
  <c r="X816" i="20"/>
  <c r="H832" i="20"/>
  <c r="X832" i="20"/>
  <c r="X849" i="20"/>
  <c r="H849" i="20"/>
  <c r="X865" i="20"/>
  <c r="H865" i="20"/>
  <c r="H882" i="20"/>
  <c r="X882" i="20"/>
  <c r="H898" i="20"/>
  <c r="X898" i="20"/>
  <c r="H914" i="20"/>
  <c r="X914" i="20"/>
  <c r="H963" i="20"/>
  <c r="X963" i="20"/>
  <c r="X850" i="20"/>
  <c r="H850" i="20"/>
  <c r="X866" i="20"/>
  <c r="H866" i="20"/>
  <c r="H843" i="20"/>
  <c r="X843" i="20"/>
  <c r="H859" i="20"/>
  <c r="X859" i="20"/>
  <c r="H875" i="20"/>
  <c r="X875" i="20"/>
  <c r="H967" i="20"/>
  <c r="X967" i="20"/>
  <c r="X895" i="20"/>
  <c r="H895" i="20"/>
  <c r="X911" i="20"/>
  <c r="H911" i="20"/>
  <c r="X884" i="20"/>
  <c r="H884" i="20"/>
  <c r="X900" i="20"/>
  <c r="H900" i="20"/>
  <c r="X916" i="20"/>
  <c r="H916" i="20"/>
  <c r="H933" i="20"/>
  <c r="X933" i="20"/>
  <c r="H949" i="20"/>
  <c r="X949" i="20"/>
  <c r="H889" i="20"/>
  <c r="X889" i="20"/>
  <c r="H905" i="20"/>
  <c r="X905" i="20"/>
  <c r="H921" i="20"/>
  <c r="X921" i="20"/>
  <c r="X934" i="20"/>
  <c r="H934" i="20"/>
  <c r="X950" i="20"/>
  <c r="H950" i="20"/>
  <c r="X939" i="20"/>
  <c r="H939" i="20"/>
  <c r="H928" i="20"/>
  <c r="X928" i="20"/>
  <c r="H944" i="20"/>
  <c r="X944" i="20"/>
  <c r="X960" i="20"/>
  <c r="H960" i="20"/>
  <c r="H975" i="20"/>
  <c r="X975" i="20"/>
  <c r="H991" i="20"/>
  <c r="X991" i="20"/>
  <c r="X961" i="20"/>
  <c r="H961" i="20"/>
  <c r="H958" i="20"/>
  <c r="X958" i="20"/>
  <c r="X976" i="20"/>
  <c r="H976" i="20"/>
  <c r="X992" i="20"/>
  <c r="H992" i="20"/>
  <c r="X977" i="20"/>
  <c r="H977" i="20"/>
  <c r="X993" i="20"/>
  <c r="H993" i="20"/>
  <c r="H982" i="20"/>
  <c r="X982" i="20"/>
  <c r="H998" i="20"/>
  <c r="X998" i="20"/>
  <c r="X55" i="20"/>
  <c r="H55" i="20"/>
  <c r="X39" i="20"/>
  <c r="H39" i="20"/>
  <c r="X54" i="20"/>
  <c r="H54" i="20"/>
  <c r="X38" i="20"/>
  <c r="H38" i="20"/>
  <c r="H57" i="20"/>
  <c r="X57" i="20"/>
  <c r="H41" i="20"/>
  <c r="X41" i="20"/>
  <c r="H64" i="20"/>
  <c r="X64" i="20"/>
  <c r="H32" i="20"/>
  <c r="X32" i="20"/>
  <c r="H28" i="20"/>
  <c r="X28" i="20"/>
  <c r="H56" i="20"/>
  <c r="X56" i="20"/>
  <c r="H40" i="20"/>
  <c r="X40" i="20"/>
  <c r="H52" i="20"/>
  <c r="X52" i="20"/>
  <c r="H36" i="20"/>
  <c r="X36" i="20"/>
  <c r="H80" i="20"/>
  <c r="X80" i="20"/>
  <c r="H96" i="20"/>
  <c r="X96" i="20"/>
  <c r="H112" i="20"/>
  <c r="X112" i="20"/>
  <c r="H128" i="20"/>
  <c r="X128" i="20"/>
  <c r="H144" i="20"/>
  <c r="X144" i="20"/>
  <c r="H160" i="20"/>
  <c r="X160" i="20"/>
  <c r="H176" i="20"/>
  <c r="X176" i="20"/>
  <c r="H192" i="20"/>
  <c r="X192" i="20"/>
  <c r="H208" i="20"/>
  <c r="X208" i="20"/>
  <c r="H224" i="20"/>
  <c r="X224" i="20"/>
  <c r="H240" i="20"/>
  <c r="X240" i="20"/>
  <c r="H256" i="20"/>
  <c r="X256" i="20"/>
  <c r="H272" i="20"/>
  <c r="X272" i="20"/>
  <c r="H288" i="20"/>
  <c r="X288" i="20"/>
  <c r="X77" i="20"/>
  <c r="H77" i="20"/>
  <c r="X93" i="20"/>
  <c r="H93" i="20"/>
  <c r="X109" i="20"/>
  <c r="H109" i="20"/>
  <c r="X125" i="20"/>
  <c r="H125" i="20"/>
  <c r="X141" i="20"/>
  <c r="H141" i="20"/>
  <c r="X157" i="20"/>
  <c r="H157" i="20"/>
  <c r="X173" i="20"/>
  <c r="H173" i="20"/>
  <c r="X189" i="20"/>
  <c r="H189" i="20"/>
  <c r="X205" i="20"/>
  <c r="H205" i="20"/>
  <c r="X221" i="20"/>
  <c r="H221" i="20"/>
  <c r="X237" i="20"/>
  <c r="H237" i="20"/>
  <c r="X253" i="20"/>
  <c r="H253" i="20"/>
  <c r="X269" i="20"/>
  <c r="H269" i="20"/>
  <c r="X285" i="20"/>
  <c r="H285" i="20"/>
  <c r="X74" i="20"/>
  <c r="H74" i="20"/>
  <c r="X90" i="20"/>
  <c r="H90" i="20"/>
  <c r="X106" i="20"/>
  <c r="H106" i="20"/>
  <c r="X122" i="20"/>
  <c r="H122" i="20"/>
  <c r="X138" i="20"/>
  <c r="H138" i="20"/>
  <c r="X154" i="20"/>
  <c r="H154" i="20"/>
  <c r="X170" i="20"/>
  <c r="H170" i="20"/>
  <c r="X186" i="20"/>
  <c r="H186" i="20"/>
  <c r="X202" i="20"/>
  <c r="H202" i="20"/>
  <c r="X218" i="20"/>
  <c r="H218" i="20"/>
  <c r="X234" i="20"/>
  <c r="H234" i="20"/>
  <c r="X250" i="20"/>
  <c r="H250" i="20"/>
  <c r="X266" i="20"/>
  <c r="H266" i="20"/>
  <c r="X282" i="20"/>
  <c r="H282" i="20"/>
  <c r="H71" i="20"/>
  <c r="X71" i="20"/>
  <c r="H87" i="20"/>
  <c r="X87" i="20"/>
  <c r="H103" i="20"/>
  <c r="X103" i="20"/>
  <c r="H119" i="20"/>
  <c r="X119" i="20"/>
  <c r="H135" i="20"/>
  <c r="X135" i="20"/>
  <c r="H151" i="20"/>
  <c r="X151" i="20"/>
  <c r="H167" i="20"/>
  <c r="X167" i="20"/>
  <c r="H183" i="20"/>
  <c r="X183" i="20"/>
  <c r="H199" i="20"/>
  <c r="X199" i="20"/>
  <c r="H215" i="20"/>
  <c r="X215" i="20"/>
  <c r="H231" i="20"/>
  <c r="X231" i="20"/>
  <c r="H247" i="20"/>
  <c r="X247" i="20"/>
  <c r="H263" i="20"/>
  <c r="X263" i="20"/>
  <c r="H279" i="20"/>
  <c r="X279" i="20"/>
  <c r="H296" i="20"/>
  <c r="X296" i="20"/>
  <c r="H312" i="20"/>
  <c r="X312" i="20"/>
  <c r="H328" i="20"/>
  <c r="X328" i="20"/>
  <c r="H344" i="20"/>
  <c r="X344" i="20"/>
  <c r="H360" i="20"/>
  <c r="X360" i="20"/>
  <c r="H376" i="20"/>
  <c r="X376" i="20"/>
  <c r="H392" i="20"/>
  <c r="X392" i="20"/>
  <c r="X293" i="20"/>
  <c r="H293" i="20"/>
  <c r="X309" i="20"/>
  <c r="H309" i="20"/>
  <c r="X325" i="20"/>
  <c r="H325" i="20"/>
  <c r="X341" i="20"/>
  <c r="H341" i="20"/>
  <c r="X357" i="20"/>
  <c r="H357" i="20"/>
  <c r="X373" i="20"/>
  <c r="H373" i="20"/>
  <c r="X389" i="20"/>
  <c r="H389" i="20"/>
  <c r="X405" i="20"/>
  <c r="H405" i="20"/>
  <c r="X306" i="20"/>
  <c r="H306" i="20"/>
  <c r="X322" i="20"/>
  <c r="H322" i="20"/>
  <c r="X338" i="20"/>
  <c r="H338" i="20"/>
  <c r="X354" i="20"/>
  <c r="H354" i="20"/>
  <c r="X370" i="20"/>
  <c r="H370" i="20"/>
  <c r="X386" i="20"/>
  <c r="H386" i="20"/>
  <c r="X402" i="20"/>
  <c r="H402" i="20"/>
  <c r="H307" i="20"/>
  <c r="X307" i="20"/>
  <c r="H323" i="20"/>
  <c r="X323" i="20"/>
  <c r="H339" i="20"/>
  <c r="X339" i="20"/>
  <c r="H355" i="20"/>
  <c r="X355" i="20"/>
  <c r="H371" i="20"/>
  <c r="X371" i="20"/>
  <c r="H387" i="20"/>
  <c r="X387" i="20"/>
  <c r="H403" i="20"/>
  <c r="X403" i="20"/>
  <c r="H418" i="20"/>
  <c r="X418" i="20"/>
  <c r="H434" i="20"/>
  <c r="X434" i="20"/>
  <c r="H450" i="20"/>
  <c r="X450" i="20"/>
  <c r="H466" i="20"/>
  <c r="X466" i="20"/>
  <c r="H482" i="20"/>
  <c r="X482" i="20"/>
  <c r="H498" i="20"/>
  <c r="X498" i="20"/>
  <c r="H514" i="20"/>
  <c r="X514" i="20"/>
  <c r="X415" i="20"/>
  <c r="H415" i="20"/>
  <c r="X431" i="20"/>
  <c r="H431" i="20"/>
  <c r="X447" i="20"/>
  <c r="H447" i="20"/>
  <c r="X463" i="20"/>
  <c r="H463" i="20"/>
  <c r="X479" i="20"/>
  <c r="H479" i="20"/>
  <c r="X495" i="20"/>
  <c r="H495" i="20"/>
  <c r="X511" i="20"/>
  <c r="H511" i="20"/>
  <c r="X416" i="20"/>
  <c r="H416" i="20"/>
  <c r="X432" i="20"/>
  <c r="H432" i="20"/>
  <c r="X448" i="20"/>
  <c r="H448" i="20"/>
  <c r="X464" i="20"/>
  <c r="H464" i="20"/>
  <c r="X480" i="20"/>
  <c r="H480" i="20"/>
  <c r="X496" i="20"/>
  <c r="H496" i="20"/>
  <c r="X512" i="20"/>
  <c r="H512" i="20"/>
  <c r="H413" i="20"/>
  <c r="X413" i="20"/>
  <c r="H429" i="20"/>
  <c r="X429" i="20"/>
  <c r="H445" i="20"/>
  <c r="X445" i="20"/>
  <c r="H461" i="20"/>
  <c r="X461" i="20"/>
  <c r="H477" i="20"/>
  <c r="X477" i="20"/>
  <c r="H493" i="20"/>
  <c r="X493" i="20"/>
  <c r="H509" i="20"/>
  <c r="X509" i="20"/>
  <c r="H526" i="20"/>
  <c r="X526" i="20"/>
  <c r="H542" i="20"/>
  <c r="X542" i="20"/>
  <c r="H558" i="20"/>
  <c r="X558" i="20"/>
  <c r="H574" i="20"/>
  <c r="X574" i="20"/>
  <c r="H590" i="20"/>
  <c r="X590" i="20"/>
  <c r="H606" i="20"/>
  <c r="X606" i="20"/>
  <c r="H622" i="20"/>
  <c r="X622" i="20"/>
  <c r="X527" i="20"/>
  <c r="H527" i="20"/>
  <c r="X543" i="20"/>
  <c r="H543" i="20"/>
  <c r="X559" i="20"/>
  <c r="H559" i="20"/>
  <c r="X575" i="20"/>
  <c r="H575" i="20"/>
  <c r="X591" i="20"/>
  <c r="H591" i="20"/>
  <c r="X607" i="20"/>
  <c r="H607" i="20"/>
  <c r="X623" i="20"/>
  <c r="H623" i="20"/>
  <c r="X536" i="20"/>
  <c r="H536" i="20"/>
  <c r="X552" i="20"/>
  <c r="H552" i="20"/>
  <c r="X568" i="20"/>
  <c r="H568" i="20"/>
  <c r="X584" i="20"/>
  <c r="H584" i="20"/>
  <c r="X600" i="20"/>
  <c r="H600" i="20"/>
  <c r="X616" i="20"/>
  <c r="H616" i="20"/>
  <c r="H633" i="20"/>
  <c r="X633" i="20"/>
  <c r="H525" i="20"/>
  <c r="X525" i="20"/>
  <c r="H541" i="20"/>
  <c r="X541" i="20"/>
  <c r="H557" i="20"/>
  <c r="X557" i="20"/>
  <c r="H573" i="20"/>
  <c r="X573" i="20"/>
  <c r="H589" i="20"/>
  <c r="X589" i="20"/>
  <c r="H605" i="20"/>
  <c r="X605" i="20"/>
  <c r="H621" i="20"/>
  <c r="X621" i="20"/>
  <c r="X634" i="20"/>
  <c r="H634" i="20"/>
  <c r="H650" i="20"/>
  <c r="X650" i="20"/>
  <c r="H666" i="20"/>
  <c r="X666" i="20"/>
  <c r="X681" i="20"/>
  <c r="H681" i="20"/>
  <c r="X651" i="20"/>
  <c r="H651" i="20"/>
  <c r="X667" i="20"/>
  <c r="H667" i="20"/>
  <c r="X636" i="20"/>
  <c r="H636" i="20"/>
  <c r="X652" i="20"/>
  <c r="H652" i="20"/>
  <c r="X668" i="20"/>
  <c r="H668" i="20"/>
  <c r="H683" i="20"/>
  <c r="X683" i="20"/>
  <c r="H637" i="20"/>
  <c r="X637" i="20"/>
  <c r="H653" i="20"/>
  <c r="X653" i="20"/>
  <c r="H669" i="20"/>
  <c r="X669" i="20"/>
  <c r="X684" i="20"/>
  <c r="H684" i="20"/>
  <c r="X685" i="20"/>
  <c r="H685" i="20"/>
  <c r="H702" i="20"/>
  <c r="X702" i="20"/>
  <c r="H718" i="20"/>
  <c r="X718" i="20"/>
  <c r="H734" i="20"/>
  <c r="X734" i="20"/>
  <c r="H750" i="20"/>
  <c r="X750" i="20"/>
  <c r="H766" i="20"/>
  <c r="X766" i="20"/>
  <c r="H678" i="20"/>
  <c r="X678" i="20"/>
  <c r="X695" i="20"/>
  <c r="H695" i="20"/>
  <c r="X711" i="20"/>
  <c r="H711" i="20"/>
  <c r="X727" i="20"/>
  <c r="H727" i="20"/>
  <c r="X743" i="20"/>
  <c r="H743" i="20"/>
  <c r="X759" i="20"/>
  <c r="H759" i="20"/>
  <c r="X775" i="20"/>
  <c r="H775" i="20"/>
  <c r="X704" i="20"/>
  <c r="H704" i="20"/>
  <c r="X720" i="20"/>
  <c r="H720" i="20"/>
  <c r="X736" i="20"/>
  <c r="H736" i="20"/>
  <c r="X752" i="20"/>
  <c r="H752" i="20"/>
  <c r="X768" i="20"/>
  <c r="H768" i="20"/>
  <c r="H840" i="20"/>
  <c r="X840" i="20"/>
  <c r="H856" i="20"/>
  <c r="X856" i="20"/>
  <c r="H872" i="20"/>
  <c r="X872" i="20"/>
  <c r="H705" i="20"/>
  <c r="X705" i="20"/>
  <c r="H721" i="20"/>
  <c r="X721" i="20"/>
  <c r="H737" i="20"/>
  <c r="X737" i="20"/>
  <c r="H753" i="20"/>
  <c r="X753" i="20"/>
  <c r="H769" i="20"/>
  <c r="X769" i="20"/>
  <c r="X784" i="20"/>
  <c r="H784" i="20"/>
  <c r="H797" i="20"/>
  <c r="X797" i="20"/>
  <c r="H813" i="20"/>
  <c r="X813" i="20"/>
  <c r="H829" i="20"/>
  <c r="X829" i="20"/>
  <c r="X786" i="20"/>
  <c r="H786" i="20"/>
  <c r="X802" i="20"/>
  <c r="H802" i="20"/>
  <c r="X818" i="20"/>
  <c r="H818" i="20"/>
  <c r="X834" i="20"/>
  <c r="H834" i="20"/>
  <c r="X795" i="20"/>
  <c r="H795" i="20"/>
  <c r="X811" i="20"/>
  <c r="H811" i="20"/>
  <c r="X827" i="20"/>
  <c r="H827" i="20"/>
  <c r="H788" i="20"/>
  <c r="X788" i="20"/>
  <c r="H804" i="20"/>
  <c r="X804" i="20"/>
  <c r="H820" i="20"/>
  <c r="X820" i="20"/>
  <c r="H836" i="20"/>
  <c r="X836" i="20"/>
  <c r="X853" i="20"/>
  <c r="H853" i="20"/>
  <c r="X869" i="20"/>
  <c r="H869" i="20"/>
  <c r="H886" i="20"/>
  <c r="X886" i="20"/>
  <c r="H902" i="20"/>
  <c r="X902" i="20"/>
  <c r="H918" i="20"/>
  <c r="X918" i="20"/>
  <c r="H971" i="20"/>
  <c r="X971" i="20"/>
  <c r="X854" i="20"/>
  <c r="H854" i="20"/>
  <c r="X870" i="20"/>
  <c r="H870" i="20"/>
  <c r="H847" i="20"/>
  <c r="X847" i="20"/>
  <c r="H863" i="20"/>
  <c r="X863" i="20"/>
  <c r="H879" i="20"/>
  <c r="X879" i="20"/>
  <c r="X883" i="20"/>
  <c r="H883" i="20"/>
  <c r="X899" i="20"/>
  <c r="H899" i="20"/>
  <c r="X915" i="20"/>
  <c r="H915" i="20"/>
  <c r="X888" i="20"/>
  <c r="H888" i="20"/>
  <c r="X904" i="20"/>
  <c r="H904" i="20"/>
  <c r="X920" i="20"/>
  <c r="H920" i="20"/>
  <c r="H937" i="20"/>
  <c r="X937" i="20"/>
  <c r="H953" i="20"/>
  <c r="X953" i="20"/>
  <c r="H893" i="20"/>
  <c r="X893" i="20"/>
  <c r="H909" i="20"/>
  <c r="X909" i="20"/>
  <c r="X925" i="20"/>
  <c r="H925" i="20"/>
  <c r="X938" i="20"/>
  <c r="H938" i="20"/>
  <c r="X927" i="20"/>
  <c r="H927" i="20"/>
  <c r="X943" i="20"/>
  <c r="H943" i="20"/>
  <c r="H932" i="20"/>
  <c r="X932" i="20"/>
  <c r="H948" i="20"/>
  <c r="X948" i="20"/>
  <c r="X964" i="20"/>
  <c r="H964" i="20"/>
  <c r="H979" i="20"/>
  <c r="X979" i="20"/>
  <c r="H995" i="20"/>
  <c r="X995" i="20"/>
  <c r="X965" i="20"/>
  <c r="H965" i="20"/>
  <c r="H962" i="20"/>
  <c r="X962" i="20"/>
  <c r="X980" i="20"/>
  <c r="H980" i="20"/>
  <c r="X996" i="20"/>
  <c r="H996" i="20"/>
  <c r="X981" i="20"/>
  <c r="H981" i="20"/>
  <c r="X997" i="20"/>
  <c r="H997" i="20"/>
  <c r="H986" i="20"/>
  <c r="X986" i="20"/>
  <c r="X51" i="20"/>
  <c r="H51" i="20"/>
  <c r="X35" i="20"/>
  <c r="H35" i="20"/>
  <c r="X50" i="20"/>
  <c r="H50" i="20"/>
  <c r="X34" i="20"/>
  <c r="H34" i="20"/>
  <c r="H53" i="20"/>
  <c r="X53" i="20"/>
  <c r="H37" i="20"/>
  <c r="X37" i="20"/>
  <c r="H48" i="20"/>
  <c r="X48" i="20"/>
  <c r="H68" i="20"/>
  <c r="X68" i="20"/>
  <c r="H84" i="20"/>
  <c r="X84" i="20"/>
  <c r="H100" i="20"/>
  <c r="X100" i="20"/>
  <c r="H116" i="20"/>
  <c r="X116" i="20"/>
  <c r="H132" i="20"/>
  <c r="X132" i="20"/>
  <c r="H148" i="20"/>
  <c r="X148" i="20"/>
  <c r="H164" i="20"/>
  <c r="X164" i="20"/>
  <c r="H180" i="20"/>
  <c r="X180" i="20"/>
  <c r="H196" i="20"/>
  <c r="X196" i="20"/>
  <c r="H212" i="20"/>
  <c r="X212" i="20"/>
  <c r="H228" i="20"/>
  <c r="X228" i="20"/>
  <c r="H244" i="20"/>
  <c r="X244" i="20"/>
  <c r="H260" i="20"/>
  <c r="X260" i="20"/>
  <c r="H276" i="20"/>
  <c r="X276" i="20"/>
  <c r="X292" i="20"/>
  <c r="H292" i="20"/>
  <c r="X81" i="20"/>
  <c r="H81" i="20"/>
  <c r="X97" i="20"/>
  <c r="H97" i="20"/>
  <c r="X113" i="20"/>
  <c r="H113" i="20"/>
  <c r="X129" i="20"/>
  <c r="H129" i="20"/>
  <c r="X145" i="20"/>
  <c r="H145" i="20"/>
  <c r="X161" i="20"/>
  <c r="H161" i="20"/>
  <c r="X177" i="20"/>
  <c r="H177" i="20"/>
  <c r="X193" i="20"/>
  <c r="H193" i="20"/>
  <c r="X209" i="20"/>
  <c r="H209" i="20"/>
  <c r="X225" i="20"/>
  <c r="H225" i="20"/>
  <c r="X241" i="20"/>
  <c r="H241" i="20"/>
  <c r="X257" i="20"/>
  <c r="H257" i="20"/>
  <c r="X273" i="20"/>
  <c r="H273" i="20"/>
  <c r="X289" i="20"/>
  <c r="H289" i="20"/>
  <c r="X78" i="20"/>
  <c r="H78" i="20"/>
  <c r="X94" i="20"/>
  <c r="H94" i="20"/>
  <c r="X110" i="20"/>
  <c r="H110" i="20"/>
  <c r="X126" i="20"/>
  <c r="H126" i="20"/>
  <c r="X142" i="20"/>
  <c r="H142" i="20"/>
  <c r="X158" i="20"/>
  <c r="H158" i="20"/>
  <c r="X174" i="20"/>
  <c r="H174" i="20"/>
  <c r="X190" i="20"/>
  <c r="H190" i="20"/>
  <c r="X206" i="20"/>
  <c r="H206" i="20"/>
  <c r="X222" i="20"/>
  <c r="H222" i="20"/>
  <c r="X238" i="20"/>
  <c r="H238" i="20"/>
  <c r="X254" i="20"/>
  <c r="H254" i="20"/>
  <c r="X270" i="20"/>
  <c r="H270" i="20"/>
  <c r="X286" i="20"/>
  <c r="H286" i="20"/>
  <c r="H75" i="20"/>
  <c r="X75" i="20"/>
  <c r="H91" i="20"/>
  <c r="X91" i="20"/>
  <c r="H107" i="20"/>
  <c r="X107" i="20"/>
  <c r="H123" i="20"/>
  <c r="X123" i="20"/>
  <c r="H139" i="20"/>
  <c r="X139" i="20"/>
  <c r="H155" i="20"/>
  <c r="X155" i="20"/>
  <c r="H171" i="20"/>
  <c r="X171" i="20"/>
  <c r="H187" i="20"/>
  <c r="X187" i="20"/>
  <c r="H203" i="20"/>
  <c r="X203" i="20"/>
  <c r="H219" i="20"/>
  <c r="X219" i="20"/>
  <c r="H235" i="20"/>
  <c r="X235" i="20"/>
  <c r="H251" i="20"/>
  <c r="X251" i="20"/>
  <c r="H267" i="20"/>
  <c r="X267" i="20"/>
  <c r="H283" i="20"/>
  <c r="X283" i="20"/>
  <c r="H300" i="20"/>
  <c r="X300" i="20"/>
  <c r="H316" i="20"/>
  <c r="X316" i="20"/>
  <c r="H332" i="20"/>
  <c r="X332" i="20"/>
  <c r="H348" i="20"/>
  <c r="X348" i="20"/>
  <c r="H364" i="20"/>
  <c r="X364" i="20"/>
  <c r="H380" i="20"/>
  <c r="X380" i="20"/>
  <c r="H396" i="20"/>
  <c r="X396" i="20"/>
  <c r="X297" i="20"/>
  <c r="H297" i="20"/>
  <c r="X313" i="20"/>
  <c r="H313" i="20"/>
  <c r="X329" i="20"/>
  <c r="H329" i="20"/>
  <c r="X345" i="20"/>
  <c r="H345" i="20"/>
  <c r="X361" i="20"/>
  <c r="H361" i="20"/>
  <c r="X377" i="20"/>
  <c r="H377" i="20"/>
  <c r="X393" i="20"/>
  <c r="H393" i="20"/>
  <c r="X294" i="20"/>
  <c r="H294" i="20"/>
  <c r="X310" i="20"/>
  <c r="H310" i="20"/>
  <c r="X326" i="20"/>
  <c r="H326" i="20"/>
  <c r="X342" i="20"/>
  <c r="H342" i="20"/>
  <c r="X358" i="20"/>
  <c r="H358" i="20"/>
  <c r="X374" i="20"/>
  <c r="H374" i="20"/>
  <c r="X390" i="20"/>
  <c r="H390" i="20"/>
  <c r="H295" i="20"/>
  <c r="X295" i="20"/>
  <c r="H311" i="20"/>
  <c r="X311" i="20"/>
  <c r="H327" i="20"/>
  <c r="X327" i="20"/>
  <c r="H343" i="20"/>
  <c r="X343" i="20"/>
  <c r="H359" i="20"/>
  <c r="X359" i="20"/>
  <c r="H375" i="20"/>
  <c r="X375" i="20"/>
  <c r="H391" i="20"/>
  <c r="X391" i="20"/>
  <c r="X406" i="20"/>
  <c r="H406" i="20"/>
  <c r="H422" i="20"/>
  <c r="X422" i="20"/>
  <c r="H438" i="20"/>
  <c r="X438" i="20"/>
  <c r="H454" i="20"/>
  <c r="X454" i="20"/>
  <c r="H470" i="20"/>
  <c r="X470" i="20"/>
  <c r="H486" i="20"/>
  <c r="X486" i="20"/>
  <c r="H502" i="20"/>
  <c r="X502" i="20"/>
  <c r="X520" i="20"/>
  <c r="H520" i="20"/>
  <c r="X419" i="20"/>
  <c r="H419" i="20"/>
  <c r="X435" i="20"/>
  <c r="H435" i="20"/>
  <c r="X451" i="20"/>
  <c r="H451" i="20"/>
  <c r="X467" i="20"/>
  <c r="H467" i="20"/>
  <c r="X483" i="20"/>
  <c r="H483" i="20"/>
  <c r="X499" i="20"/>
  <c r="H499" i="20"/>
  <c r="X515" i="20"/>
  <c r="H515" i="20"/>
  <c r="X420" i="20"/>
  <c r="H420" i="20"/>
  <c r="X436" i="20"/>
  <c r="H436" i="20"/>
  <c r="X452" i="20"/>
  <c r="H452" i="20"/>
  <c r="X468" i="20"/>
  <c r="H468" i="20"/>
  <c r="X484" i="20"/>
  <c r="H484" i="20"/>
  <c r="X500" i="20"/>
  <c r="H500" i="20"/>
  <c r="X516" i="20"/>
  <c r="H516" i="20"/>
  <c r="H417" i="20"/>
  <c r="X417" i="20"/>
  <c r="H433" i="20"/>
  <c r="X433" i="20"/>
  <c r="H449" i="20"/>
  <c r="X449" i="20"/>
  <c r="H465" i="20"/>
  <c r="X465" i="20"/>
  <c r="H481" i="20"/>
  <c r="X481" i="20"/>
  <c r="H497" i="20"/>
  <c r="X497" i="20"/>
  <c r="H513" i="20"/>
  <c r="X513" i="20"/>
  <c r="H530" i="20"/>
  <c r="X530" i="20"/>
  <c r="H546" i="20"/>
  <c r="X546" i="20"/>
  <c r="H562" i="20"/>
  <c r="X562" i="20"/>
  <c r="H578" i="20"/>
  <c r="X578" i="20"/>
  <c r="H594" i="20"/>
  <c r="X594" i="20"/>
  <c r="H610" i="20"/>
  <c r="X610" i="20"/>
  <c r="X627" i="20"/>
  <c r="H627" i="20"/>
  <c r="X531" i="20"/>
  <c r="H531" i="20"/>
  <c r="X547" i="20"/>
  <c r="H547" i="20"/>
  <c r="X563" i="20"/>
  <c r="H563" i="20"/>
  <c r="X579" i="20"/>
  <c r="H579" i="20"/>
  <c r="X595" i="20"/>
  <c r="H595" i="20"/>
  <c r="X611" i="20"/>
  <c r="H611" i="20"/>
  <c r="X524" i="20"/>
  <c r="H524" i="20"/>
  <c r="X540" i="20"/>
  <c r="H540" i="20"/>
  <c r="X556" i="20"/>
  <c r="H556" i="20"/>
  <c r="X572" i="20"/>
  <c r="H572" i="20"/>
  <c r="X588" i="20"/>
  <c r="H588" i="20"/>
  <c r="X604" i="20"/>
  <c r="H604" i="20"/>
  <c r="X620" i="20"/>
  <c r="H620" i="20"/>
  <c r="X635" i="20"/>
  <c r="H635" i="20"/>
  <c r="H529" i="20"/>
  <c r="X529" i="20"/>
  <c r="H545" i="20"/>
  <c r="X545" i="20"/>
  <c r="H561" i="20"/>
  <c r="X561" i="20"/>
  <c r="H577" i="20"/>
  <c r="X577" i="20"/>
  <c r="H593" i="20"/>
  <c r="X593" i="20"/>
  <c r="H609" i="20"/>
  <c r="X609" i="20"/>
  <c r="X625" i="20"/>
  <c r="H625" i="20"/>
  <c r="H638" i="20"/>
  <c r="X638" i="20"/>
  <c r="H654" i="20"/>
  <c r="X654" i="20"/>
  <c r="H670" i="20"/>
  <c r="X670" i="20"/>
  <c r="X639" i="20"/>
  <c r="H639" i="20"/>
  <c r="X655" i="20"/>
  <c r="H655" i="20"/>
  <c r="X671" i="20"/>
  <c r="H671" i="20"/>
  <c r="X640" i="20"/>
  <c r="H640" i="20"/>
  <c r="X656" i="20"/>
  <c r="H656" i="20"/>
  <c r="X672" i="20"/>
  <c r="H672" i="20"/>
  <c r="H687" i="20"/>
  <c r="X687" i="20"/>
  <c r="H641" i="20"/>
  <c r="X641" i="20"/>
  <c r="H657" i="20"/>
  <c r="X657" i="20"/>
  <c r="H673" i="20"/>
  <c r="X673" i="20"/>
  <c r="X688" i="20"/>
  <c r="H688" i="20"/>
  <c r="X690" i="20"/>
  <c r="H690" i="20"/>
  <c r="H706" i="20"/>
  <c r="X706" i="20"/>
  <c r="H722" i="20"/>
  <c r="X722" i="20"/>
  <c r="H738" i="20"/>
  <c r="X738" i="20"/>
  <c r="H754" i="20"/>
  <c r="X754" i="20"/>
  <c r="H770" i="20"/>
  <c r="X770" i="20"/>
  <c r="H682" i="20"/>
  <c r="X682" i="20"/>
  <c r="X699" i="20"/>
  <c r="H699" i="20"/>
  <c r="X715" i="20"/>
  <c r="H715" i="20"/>
  <c r="X731" i="20"/>
  <c r="H731" i="20"/>
  <c r="X747" i="20"/>
  <c r="H747" i="20"/>
  <c r="X763" i="20"/>
  <c r="H763" i="20"/>
  <c r="X779" i="20"/>
  <c r="H779" i="20"/>
  <c r="X708" i="20"/>
  <c r="H708" i="20"/>
  <c r="X724" i="20"/>
  <c r="H724" i="20"/>
  <c r="X740" i="20"/>
  <c r="H740" i="20"/>
  <c r="X756" i="20"/>
  <c r="H756" i="20"/>
  <c r="X772" i="20"/>
  <c r="H772" i="20"/>
  <c r="H844" i="20"/>
  <c r="X844" i="20"/>
  <c r="H860" i="20"/>
  <c r="X860" i="20"/>
  <c r="H876" i="20"/>
  <c r="X876" i="20"/>
  <c r="H709" i="20"/>
  <c r="X709" i="20"/>
  <c r="H725" i="20"/>
  <c r="X725" i="20"/>
  <c r="H741" i="20"/>
  <c r="X741" i="20"/>
  <c r="H757" i="20"/>
  <c r="X757" i="20"/>
  <c r="H773" i="20"/>
  <c r="X773" i="20"/>
  <c r="H785" i="20"/>
  <c r="X785" i="20"/>
  <c r="H801" i="20"/>
  <c r="X801" i="20"/>
  <c r="H817" i="20"/>
  <c r="X817" i="20"/>
  <c r="H833" i="20"/>
  <c r="X833" i="20"/>
  <c r="X790" i="20"/>
  <c r="H790" i="20"/>
  <c r="X806" i="20"/>
  <c r="H806" i="20"/>
  <c r="X822" i="20"/>
  <c r="H822" i="20"/>
  <c r="X838" i="20"/>
  <c r="H838" i="20"/>
  <c r="X799" i="20"/>
  <c r="H799" i="20"/>
  <c r="X815" i="20"/>
  <c r="H815" i="20"/>
  <c r="X831" i="20"/>
  <c r="H831" i="20"/>
  <c r="H792" i="20"/>
  <c r="X792" i="20"/>
  <c r="H808" i="20"/>
  <c r="X808" i="20"/>
  <c r="H824" i="20"/>
  <c r="X824" i="20"/>
  <c r="X841" i="20"/>
  <c r="H841" i="20"/>
  <c r="X857" i="20"/>
  <c r="H857" i="20"/>
  <c r="X873" i="20"/>
  <c r="H873" i="20"/>
  <c r="H890" i="20"/>
  <c r="X890" i="20"/>
  <c r="H906" i="20"/>
  <c r="X906" i="20"/>
  <c r="H922" i="20"/>
  <c r="X922" i="20"/>
  <c r="X842" i="20"/>
  <c r="H842" i="20"/>
  <c r="X858" i="20"/>
  <c r="H858" i="20"/>
  <c r="X874" i="20"/>
  <c r="H874" i="20"/>
  <c r="H851" i="20"/>
  <c r="X851" i="20"/>
  <c r="H867" i="20"/>
  <c r="X867" i="20"/>
  <c r="X880" i="20"/>
  <c r="H880" i="20"/>
  <c r="X887" i="20"/>
  <c r="H887" i="20"/>
  <c r="X903" i="20"/>
  <c r="H903" i="20"/>
  <c r="X919" i="20"/>
  <c r="H919" i="20"/>
  <c r="X892" i="20"/>
  <c r="H892" i="20"/>
  <c r="X908" i="20"/>
  <c r="H908" i="20"/>
  <c r="X924" i="20"/>
  <c r="H924" i="20"/>
  <c r="H941" i="20"/>
  <c r="X941" i="20"/>
  <c r="H881" i="20"/>
  <c r="X881" i="20"/>
  <c r="H897" i="20"/>
  <c r="X897" i="20"/>
  <c r="H913" i="20"/>
  <c r="X913" i="20"/>
  <c r="X926" i="20"/>
  <c r="H926" i="20"/>
  <c r="X942" i="20"/>
  <c r="H942" i="20"/>
  <c r="X931" i="20"/>
  <c r="H931" i="20"/>
  <c r="X947" i="20"/>
  <c r="H947" i="20"/>
  <c r="H936" i="20"/>
  <c r="X936" i="20"/>
  <c r="H952" i="20"/>
  <c r="X952" i="20"/>
  <c r="X968" i="20"/>
  <c r="H968" i="20"/>
  <c r="H983" i="20"/>
  <c r="X983" i="20"/>
  <c r="H999" i="20"/>
  <c r="X999" i="20"/>
  <c r="X969" i="20"/>
  <c r="H969" i="20"/>
  <c r="H966" i="20"/>
  <c r="X966" i="20"/>
  <c r="X984" i="20"/>
  <c r="H984" i="20"/>
  <c r="X1000" i="20"/>
  <c r="H1000" i="20"/>
  <c r="X985" i="20"/>
  <c r="H985" i="20"/>
  <c r="H974" i="20"/>
  <c r="X974" i="20"/>
  <c r="H990" i="20"/>
  <c r="X990" i="20"/>
  <c r="X47" i="20"/>
  <c r="H47" i="20"/>
  <c r="X31" i="20"/>
  <c r="H31" i="20"/>
  <c r="X62" i="20"/>
  <c r="H62" i="20"/>
  <c r="X46" i="20"/>
  <c r="H46" i="20"/>
  <c r="X30" i="20"/>
  <c r="H30" i="20"/>
  <c r="H49" i="20"/>
  <c r="X49" i="20"/>
  <c r="H33" i="20"/>
  <c r="X33" i="20"/>
  <c r="H63" i="20"/>
  <c r="H72" i="20"/>
  <c r="X72" i="20"/>
  <c r="H88" i="20"/>
  <c r="X88" i="20"/>
  <c r="H104" i="20"/>
  <c r="X104" i="20"/>
  <c r="H120" i="20"/>
  <c r="X120" i="20"/>
  <c r="H136" i="20"/>
  <c r="X136" i="20"/>
  <c r="H152" i="20"/>
  <c r="X152" i="20"/>
  <c r="H168" i="20"/>
  <c r="X168" i="20"/>
  <c r="H184" i="20"/>
  <c r="X184" i="20"/>
  <c r="H200" i="20"/>
  <c r="X200" i="20"/>
  <c r="H216" i="20"/>
  <c r="X216" i="20"/>
  <c r="H232" i="20"/>
  <c r="X232" i="20"/>
  <c r="H248" i="20"/>
  <c r="X248" i="20"/>
  <c r="H264" i="20"/>
  <c r="X264" i="20"/>
  <c r="H280" i="20"/>
  <c r="X280" i="20"/>
  <c r="X69" i="20"/>
  <c r="H69" i="20"/>
  <c r="X85" i="20"/>
  <c r="H85" i="20"/>
  <c r="X101" i="20"/>
  <c r="H101" i="20"/>
  <c r="X117" i="20"/>
  <c r="H117" i="20"/>
  <c r="X133" i="20"/>
  <c r="H133" i="20"/>
  <c r="X149" i="20"/>
  <c r="H149" i="20"/>
  <c r="X165" i="20"/>
  <c r="H165" i="20"/>
  <c r="X181" i="20"/>
  <c r="H181" i="20"/>
  <c r="X197" i="20"/>
  <c r="H197" i="20"/>
  <c r="X213" i="20"/>
  <c r="H213" i="20"/>
  <c r="X229" i="20"/>
  <c r="H229" i="20"/>
  <c r="X245" i="20"/>
  <c r="H245" i="20"/>
  <c r="X261" i="20"/>
  <c r="H261" i="20"/>
  <c r="X277" i="20"/>
  <c r="H277" i="20"/>
  <c r="X66" i="20"/>
  <c r="H66" i="20"/>
  <c r="X82" i="20"/>
  <c r="H82" i="20"/>
  <c r="X98" i="20"/>
  <c r="H98" i="20"/>
  <c r="X114" i="20"/>
  <c r="H114" i="20"/>
  <c r="X130" i="20"/>
  <c r="H130" i="20"/>
  <c r="X146" i="20"/>
  <c r="H146" i="20"/>
  <c r="X162" i="20"/>
  <c r="H162" i="20"/>
  <c r="X178" i="20"/>
  <c r="H178" i="20"/>
  <c r="X194" i="20"/>
  <c r="H194" i="20"/>
  <c r="X210" i="20"/>
  <c r="H210" i="20"/>
  <c r="X226" i="20"/>
  <c r="H226" i="20"/>
  <c r="X242" i="20"/>
  <c r="H242" i="20"/>
  <c r="X258" i="20"/>
  <c r="H258" i="20"/>
  <c r="X274" i="20"/>
  <c r="H274" i="20"/>
  <c r="X290" i="20"/>
  <c r="H290" i="20"/>
  <c r="H79" i="20"/>
  <c r="X79" i="20"/>
  <c r="H95" i="20"/>
  <c r="X95" i="20"/>
  <c r="H111" i="20"/>
  <c r="X111" i="20"/>
  <c r="H127" i="20"/>
  <c r="X127" i="20"/>
  <c r="H143" i="20"/>
  <c r="X143" i="20"/>
  <c r="H159" i="20"/>
  <c r="X159" i="20"/>
  <c r="H175" i="20"/>
  <c r="X175" i="20"/>
  <c r="H191" i="20"/>
  <c r="X191" i="20"/>
  <c r="H207" i="20"/>
  <c r="X207" i="20"/>
  <c r="H223" i="20"/>
  <c r="X223" i="20"/>
  <c r="H239" i="20"/>
  <c r="X239" i="20"/>
  <c r="H255" i="20"/>
  <c r="X255" i="20"/>
  <c r="H271" i="20"/>
  <c r="X271" i="20"/>
  <c r="H287" i="20"/>
  <c r="X287" i="20"/>
  <c r="H304" i="20"/>
  <c r="X304" i="20"/>
  <c r="H320" i="20"/>
  <c r="X320" i="20"/>
  <c r="H336" i="20"/>
  <c r="X336" i="20"/>
  <c r="H352" i="20"/>
  <c r="X352" i="20"/>
  <c r="H368" i="20"/>
  <c r="X368" i="20"/>
  <c r="H384" i="20"/>
  <c r="X384" i="20"/>
  <c r="H400" i="20"/>
  <c r="X400" i="20"/>
  <c r="X301" i="20"/>
  <c r="H301" i="20"/>
  <c r="X317" i="20"/>
  <c r="H317" i="20"/>
  <c r="X333" i="20"/>
  <c r="H333" i="20"/>
  <c r="X349" i="20"/>
  <c r="H349" i="20"/>
  <c r="X365" i="20"/>
  <c r="H365" i="20"/>
  <c r="X381" i="20"/>
  <c r="H381" i="20"/>
  <c r="X397" i="20"/>
  <c r="H397" i="20"/>
  <c r="X298" i="20"/>
  <c r="H298" i="20"/>
  <c r="X314" i="20"/>
  <c r="H314" i="20"/>
  <c r="X330" i="20"/>
  <c r="H330" i="20"/>
  <c r="X346" i="20"/>
  <c r="H346" i="20"/>
  <c r="X362" i="20"/>
  <c r="H362" i="20"/>
  <c r="X378" i="20"/>
  <c r="H378" i="20"/>
  <c r="X394" i="20"/>
  <c r="H394" i="20"/>
  <c r="H299" i="20"/>
  <c r="X299" i="20"/>
  <c r="H315" i="20"/>
  <c r="X315" i="20"/>
  <c r="H331" i="20"/>
  <c r="X331" i="20"/>
  <c r="H347" i="20"/>
  <c r="X347" i="20"/>
  <c r="H363" i="20"/>
  <c r="X363" i="20"/>
  <c r="H379" i="20"/>
  <c r="X379" i="20"/>
  <c r="H395" i="20"/>
  <c r="X395" i="20"/>
  <c r="H410" i="20"/>
  <c r="X410" i="20"/>
  <c r="H426" i="20"/>
  <c r="X426" i="20"/>
  <c r="H442" i="20"/>
  <c r="X442" i="20"/>
  <c r="H458" i="20"/>
  <c r="X458" i="20"/>
  <c r="H474" i="20"/>
  <c r="X474" i="20"/>
  <c r="H490" i="20"/>
  <c r="X490" i="20"/>
  <c r="H506" i="20"/>
  <c r="X506" i="20"/>
  <c r="X407" i="20"/>
  <c r="H407" i="20"/>
  <c r="X423" i="20"/>
  <c r="H423" i="20"/>
  <c r="X439" i="20"/>
  <c r="H439" i="20"/>
  <c r="X455" i="20"/>
  <c r="H455" i="20"/>
  <c r="X471" i="20"/>
  <c r="H471" i="20"/>
  <c r="X487" i="20"/>
  <c r="H487" i="20"/>
  <c r="X503" i="20"/>
  <c r="H503" i="20"/>
  <c r="X408" i="20"/>
  <c r="H408" i="20"/>
  <c r="X424" i="20"/>
  <c r="H424" i="20"/>
  <c r="X440" i="20"/>
  <c r="H440" i="20"/>
  <c r="X456" i="20"/>
  <c r="H456" i="20"/>
  <c r="X472" i="20"/>
  <c r="H472" i="20"/>
  <c r="X488" i="20"/>
  <c r="H488" i="20"/>
  <c r="X504" i="20"/>
  <c r="H504" i="20"/>
  <c r="X519" i="20"/>
  <c r="H519" i="20"/>
  <c r="H421" i="20"/>
  <c r="X421" i="20"/>
  <c r="H437" i="20"/>
  <c r="X437" i="20"/>
  <c r="H453" i="20"/>
  <c r="X453" i="20"/>
  <c r="H469" i="20"/>
  <c r="X469" i="20"/>
  <c r="H485" i="20"/>
  <c r="X485" i="20"/>
  <c r="H501" i="20"/>
  <c r="X501" i="20"/>
  <c r="H518" i="20"/>
  <c r="X518" i="20"/>
  <c r="H534" i="20"/>
  <c r="X534" i="20"/>
  <c r="H550" i="20"/>
  <c r="X550" i="20"/>
  <c r="H566" i="20"/>
  <c r="X566" i="20"/>
  <c r="H582" i="20"/>
  <c r="X582" i="20"/>
  <c r="H598" i="20"/>
  <c r="X598" i="20"/>
  <c r="H614" i="20"/>
  <c r="X614" i="20"/>
  <c r="X631" i="20"/>
  <c r="H631" i="20"/>
  <c r="X535" i="20"/>
  <c r="H535" i="20"/>
  <c r="X551" i="20"/>
  <c r="H551" i="20"/>
  <c r="X567" i="20"/>
  <c r="H567" i="20"/>
  <c r="X583" i="20"/>
  <c r="H583" i="20"/>
  <c r="X599" i="20"/>
  <c r="H599" i="20"/>
  <c r="X615" i="20"/>
  <c r="H615" i="20"/>
  <c r="X528" i="20"/>
  <c r="H528" i="20"/>
  <c r="X544" i="20"/>
  <c r="H544" i="20"/>
  <c r="X560" i="20"/>
  <c r="H560" i="20"/>
  <c r="X576" i="20"/>
  <c r="H576" i="20"/>
  <c r="X592" i="20"/>
  <c r="H592" i="20"/>
  <c r="X608" i="20"/>
  <c r="H608" i="20"/>
  <c r="X624" i="20"/>
  <c r="H624" i="20"/>
  <c r="X517" i="20"/>
  <c r="H517" i="20"/>
  <c r="H533" i="20"/>
  <c r="X533" i="20"/>
  <c r="H549" i="20"/>
  <c r="X549" i="20"/>
  <c r="H565" i="20"/>
  <c r="X565" i="20"/>
  <c r="H581" i="20"/>
  <c r="X581" i="20"/>
  <c r="H597" i="20"/>
  <c r="X597" i="20"/>
  <c r="H613" i="20"/>
  <c r="X613" i="20"/>
  <c r="H626" i="20"/>
  <c r="X626" i="20"/>
  <c r="H642" i="20"/>
  <c r="X642" i="20"/>
  <c r="H658" i="20"/>
  <c r="X658" i="20"/>
  <c r="H674" i="20"/>
  <c r="X674" i="20"/>
  <c r="X643" i="20"/>
  <c r="H643" i="20"/>
  <c r="X659" i="20"/>
  <c r="H659" i="20"/>
  <c r="H628" i="20"/>
  <c r="X628" i="20"/>
  <c r="X644" i="20"/>
  <c r="H644" i="20"/>
  <c r="X660" i="20"/>
  <c r="H660" i="20"/>
  <c r="X675" i="20"/>
  <c r="H675" i="20"/>
  <c r="H689" i="20"/>
  <c r="X689" i="20"/>
  <c r="H645" i="20"/>
  <c r="X645" i="20"/>
  <c r="H661" i="20"/>
  <c r="X661" i="20"/>
  <c r="X676" i="20"/>
  <c r="H676" i="20"/>
  <c r="H692" i="20"/>
  <c r="X692" i="20"/>
  <c r="H694" i="20"/>
  <c r="X694" i="20"/>
  <c r="H710" i="20"/>
  <c r="X710" i="20"/>
  <c r="H726" i="20"/>
  <c r="X726" i="20"/>
  <c r="H742" i="20"/>
  <c r="X742" i="20"/>
  <c r="H758" i="20"/>
  <c r="X758" i="20"/>
  <c r="H774" i="20"/>
  <c r="X774" i="20"/>
  <c r="H686" i="20"/>
  <c r="X686" i="20"/>
  <c r="X703" i="20"/>
  <c r="H703" i="20"/>
  <c r="X719" i="20"/>
  <c r="H719" i="20"/>
  <c r="X735" i="20"/>
  <c r="H735" i="20"/>
  <c r="X751" i="20"/>
  <c r="H751" i="20"/>
  <c r="X767" i="20"/>
  <c r="H767" i="20"/>
  <c r="X696" i="20"/>
  <c r="H696" i="20"/>
  <c r="X712" i="20"/>
  <c r="H712" i="20"/>
  <c r="X728" i="20"/>
  <c r="H728" i="20"/>
  <c r="X744" i="20"/>
  <c r="H744" i="20"/>
  <c r="X760" i="20"/>
  <c r="H760" i="20"/>
  <c r="X776" i="20"/>
  <c r="H776" i="20"/>
  <c r="H848" i="20"/>
  <c r="X848" i="20"/>
  <c r="H864" i="20"/>
  <c r="X864" i="20"/>
  <c r="H697" i="20"/>
  <c r="X697" i="20"/>
  <c r="H713" i="20"/>
  <c r="X713" i="20"/>
  <c r="H729" i="20"/>
  <c r="X729" i="20"/>
  <c r="H745" i="20"/>
  <c r="X745" i="20"/>
  <c r="H761" i="20"/>
  <c r="X761" i="20"/>
  <c r="H777" i="20"/>
  <c r="X777" i="20"/>
  <c r="H789" i="20"/>
  <c r="X789" i="20"/>
  <c r="H805" i="20"/>
  <c r="X805" i="20"/>
  <c r="H821" i="20"/>
  <c r="X821" i="20"/>
  <c r="H837" i="20"/>
  <c r="X837" i="20"/>
  <c r="X794" i="20"/>
  <c r="H794" i="20"/>
  <c r="X810" i="20"/>
  <c r="H810" i="20"/>
  <c r="X826" i="20"/>
  <c r="H826" i="20"/>
  <c r="X787" i="20"/>
  <c r="H787" i="20"/>
  <c r="X803" i="20"/>
  <c r="H803" i="20"/>
  <c r="X819" i="20"/>
  <c r="H819" i="20"/>
  <c r="X835" i="20"/>
  <c r="H835" i="20"/>
  <c r="H796" i="20"/>
  <c r="X796" i="20"/>
  <c r="H812" i="20"/>
  <c r="X812" i="20"/>
  <c r="H828" i="20"/>
  <c r="X828" i="20"/>
  <c r="X845" i="20"/>
  <c r="H845" i="20"/>
  <c r="X861" i="20"/>
  <c r="H861" i="20"/>
  <c r="X877" i="20"/>
  <c r="H877" i="20"/>
  <c r="H894" i="20"/>
  <c r="X894" i="20"/>
  <c r="H910" i="20"/>
  <c r="X910" i="20"/>
  <c r="H955" i="20"/>
  <c r="X955" i="20"/>
  <c r="X846" i="20"/>
  <c r="H846" i="20"/>
  <c r="X862" i="20"/>
  <c r="H862" i="20"/>
  <c r="X878" i="20"/>
  <c r="H878" i="20"/>
  <c r="H855" i="20"/>
  <c r="X855" i="20"/>
  <c r="H871" i="20"/>
  <c r="X871" i="20"/>
  <c r="H959" i="20"/>
  <c r="X959" i="20"/>
  <c r="X891" i="20"/>
  <c r="H891" i="20"/>
  <c r="X907" i="20"/>
  <c r="H907" i="20"/>
  <c r="X923" i="20"/>
  <c r="H923" i="20"/>
  <c r="X896" i="20"/>
  <c r="H896" i="20"/>
  <c r="X912" i="20"/>
  <c r="H912" i="20"/>
  <c r="H929" i="20"/>
  <c r="X929" i="20"/>
  <c r="H945" i="20"/>
  <c r="X945" i="20"/>
  <c r="H885" i="20"/>
  <c r="X885" i="20"/>
  <c r="H901" i="20"/>
  <c r="X901" i="20"/>
  <c r="H917" i="20"/>
  <c r="X917" i="20"/>
  <c r="X930" i="20"/>
  <c r="H930" i="20"/>
  <c r="X946" i="20"/>
  <c r="H946" i="20"/>
  <c r="X935" i="20"/>
  <c r="H935" i="20"/>
  <c r="X951" i="20"/>
  <c r="H951" i="20"/>
  <c r="H940" i="20"/>
  <c r="X940" i="20"/>
  <c r="X956" i="20"/>
  <c r="H956" i="20"/>
  <c r="X972" i="20"/>
  <c r="H972" i="20"/>
  <c r="H987" i="20"/>
  <c r="X987" i="20"/>
  <c r="X957" i="20"/>
  <c r="H957" i="20"/>
  <c r="H954" i="20"/>
  <c r="X954" i="20"/>
  <c r="H970" i="20"/>
  <c r="X970" i="20"/>
  <c r="X988" i="20"/>
  <c r="H988" i="20"/>
  <c r="X973" i="20"/>
  <c r="H973" i="20"/>
  <c r="X989" i="20"/>
  <c r="H989" i="20"/>
  <c r="H978" i="20"/>
  <c r="X978" i="20"/>
  <c r="H994" i="20"/>
  <c r="X994" i="20"/>
  <c r="X59" i="20"/>
  <c r="H59" i="20"/>
  <c r="X43" i="20"/>
  <c r="H43" i="20"/>
  <c r="X27" i="20"/>
  <c r="H27" i="20"/>
  <c r="X58" i="20"/>
  <c r="H58" i="20"/>
  <c r="X42" i="20"/>
  <c r="H42" i="20"/>
  <c r="X26" i="20"/>
  <c r="H26" i="20"/>
  <c r="X65" i="20"/>
  <c r="H65" i="20"/>
  <c r="H61" i="20"/>
  <c r="X61" i="20"/>
  <c r="H45" i="20"/>
  <c r="X45" i="20"/>
  <c r="H29" i="20"/>
  <c r="X29" i="20"/>
  <c r="X63" i="20"/>
  <c r="S2" i="5" l="1"/>
  <c r="T2" i="4" s="1"/>
  <c r="R2" i="5"/>
  <c r="Q2" i="5"/>
  <c r="R2" i="4" s="1"/>
  <c r="P2" i="5"/>
  <c r="Q2" i="4" s="1"/>
  <c r="O2" i="5"/>
  <c r="P2" i="4" s="1"/>
  <c r="N2" i="5"/>
  <c r="O2" i="4" s="1"/>
  <c r="M2" i="5"/>
  <c r="N2" i="4" s="1"/>
  <c r="L2" i="5"/>
  <c r="M2" i="4" s="1"/>
  <c r="K2" i="5"/>
  <c r="L2" i="4" s="1"/>
  <c r="J2" i="5"/>
  <c r="K2" i="4" s="1"/>
  <c r="I2" i="5"/>
  <c r="J2" i="4" s="1"/>
  <c r="H2" i="5"/>
  <c r="I2" i="4" s="1"/>
  <c r="G2" i="5"/>
  <c r="H2" i="4" s="1"/>
  <c r="F2" i="5"/>
  <c r="G2" i="4" s="1"/>
  <c r="E2" i="5"/>
  <c r="F2" i="4" s="1"/>
  <c r="V106" i="4"/>
  <c r="V95" i="4"/>
  <c r="V84" i="4"/>
  <c r="V73" i="4"/>
  <c r="V62" i="4"/>
  <c r="V51" i="4"/>
  <c r="V40" i="4"/>
  <c r="V29" i="4"/>
  <c r="V18" i="4"/>
  <c r="V7" i="4"/>
  <c r="S2" i="4"/>
  <c r="A1" i="4"/>
  <c r="E34" i="3"/>
  <c r="D34" i="3"/>
  <c r="E33" i="3"/>
  <c r="D33" i="3"/>
  <c r="E32" i="3"/>
  <c r="D32" i="3"/>
  <c r="E31" i="3"/>
  <c r="D31" i="3"/>
  <c r="E30" i="3"/>
  <c r="D30" i="3"/>
  <c r="E29" i="3"/>
  <c r="D29" i="3"/>
  <c r="E28" i="3"/>
  <c r="D28" i="3"/>
  <c r="E27" i="3"/>
  <c r="D27" i="3"/>
  <c r="E26" i="3"/>
  <c r="D26" i="3"/>
  <c r="E25" i="3"/>
  <c r="D25" i="3"/>
  <c r="E24" i="3"/>
  <c r="D24" i="3"/>
  <c r="E23" i="3"/>
  <c r="D23" i="3"/>
  <c r="E22" i="3"/>
  <c r="D22" i="3"/>
  <c r="E21" i="3"/>
  <c r="D21" i="3"/>
  <c r="E20" i="3"/>
  <c r="D20" i="3"/>
  <c r="E16" i="3"/>
  <c r="D16" i="3"/>
  <c r="E15" i="3"/>
  <c r="D15" i="3"/>
  <c r="E14" i="3"/>
  <c r="D14" i="3"/>
  <c r="E13" i="3"/>
  <c r="D13" i="3"/>
  <c r="E12" i="3"/>
  <c r="D12" i="3"/>
  <c r="C7" i="3"/>
  <c r="A454" i="2"/>
  <c r="A456" i="2" s="1"/>
  <c r="A458" i="2" s="1"/>
  <c r="A453" i="2"/>
  <c r="A455" i="2" s="1"/>
  <c r="A457" i="2" s="1"/>
  <c r="A96" i="4"/>
  <c r="A7" i="4"/>
  <c r="A40" i="4"/>
  <c r="A107" i="4"/>
  <c r="A73" i="4"/>
  <c r="A74" i="4"/>
  <c r="A41" i="4"/>
  <c r="D40" i="4"/>
  <c r="B22" i="31" l="1"/>
  <c r="B22" i="32"/>
  <c r="B22" i="36"/>
  <c r="B22" i="35"/>
  <c r="B22" i="30"/>
  <c r="B22" i="33"/>
  <c r="B22" i="29"/>
  <c r="B22" i="34"/>
  <c r="B22" i="28"/>
  <c r="B24" i="21"/>
  <c r="C22" i="25"/>
  <c r="C23" i="25"/>
  <c r="B21" i="27"/>
  <c r="C24" i="25"/>
  <c r="C21" i="25"/>
  <c r="B22" i="21"/>
  <c r="C32" i="26"/>
  <c r="C33" i="26"/>
  <c r="B21" i="21"/>
  <c r="C34" i="26"/>
  <c r="C36" i="26"/>
  <c r="B23" i="21"/>
  <c r="B22" i="27"/>
  <c r="B23" i="27"/>
  <c r="B24" i="27"/>
  <c r="C31" i="26"/>
  <c r="A24" i="32"/>
  <c r="A24" i="36"/>
  <c r="A24" i="29"/>
  <c r="A24" i="30"/>
  <c r="A24" i="31"/>
  <c r="A24" i="33"/>
  <c r="A24" i="35"/>
  <c r="A24" i="28"/>
  <c r="A24" i="34"/>
  <c r="B24" i="30"/>
  <c r="B24" i="32"/>
  <c r="B24" i="31"/>
  <c r="B24" i="36"/>
  <c r="B24" i="29"/>
  <c r="B24" i="34"/>
  <c r="B24" i="33"/>
  <c r="B24" i="35"/>
  <c r="B24" i="28"/>
  <c r="A20" i="30"/>
  <c r="A20" i="35"/>
  <c r="A20" i="31"/>
  <c r="A20" i="28"/>
  <c r="A20" i="34"/>
  <c r="A20" i="32"/>
  <c r="A20" i="36"/>
  <c r="A20" i="29"/>
  <c r="A20" i="33"/>
  <c r="A22" i="35"/>
  <c r="A22" i="31"/>
  <c r="A22" i="34"/>
  <c r="A22" i="32"/>
  <c r="A22" i="36"/>
  <c r="A22" i="29"/>
  <c r="A22" i="33"/>
  <c r="A22" i="28"/>
  <c r="A22" i="30"/>
  <c r="B20" i="30"/>
  <c r="B20" i="34"/>
  <c r="B20" i="35"/>
  <c r="B20" i="31"/>
  <c r="B20" i="32"/>
  <c r="B20" i="36"/>
  <c r="B20" i="29"/>
  <c r="B20" i="33"/>
  <c r="B20" i="28"/>
  <c r="B25" i="27"/>
  <c r="C35" i="26"/>
  <c r="B26" i="27"/>
  <c r="C25" i="25"/>
  <c r="B25" i="21"/>
  <c r="B28" i="34"/>
  <c r="B28" i="31"/>
  <c r="B28" i="30"/>
  <c r="B28" i="29"/>
  <c r="B28" i="35"/>
  <c r="B28" i="32"/>
  <c r="B28" i="28"/>
  <c r="B28" i="36"/>
  <c r="B28" i="33"/>
  <c r="A28" i="36"/>
  <c r="A28" i="32"/>
  <c r="A28" i="31"/>
  <c r="A28" i="30"/>
  <c r="A28" i="33"/>
  <c r="A28" i="29"/>
  <c r="A28" i="28"/>
  <c r="A28" i="35"/>
  <c r="A28" i="34"/>
  <c r="B26" i="35"/>
  <c r="B26" i="36"/>
  <c r="B26" i="34"/>
  <c r="B26" i="30"/>
  <c r="B26" i="29"/>
  <c r="B26" i="32"/>
  <c r="B26" i="28"/>
  <c r="B26" i="33"/>
  <c r="B26" i="31"/>
  <c r="B48" i="33"/>
  <c r="B48" i="31"/>
  <c r="B48" i="34"/>
  <c r="B48" i="36"/>
  <c r="B48" i="32"/>
  <c r="B48" i="35"/>
  <c r="B48" i="30"/>
  <c r="B49" i="33"/>
  <c r="B49" i="30"/>
  <c r="B49" i="36"/>
  <c r="B49" i="34"/>
  <c r="B49" i="31"/>
  <c r="B48" i="28"/>
  <c r="B48" i="29"/>
  <c r="B49" i="32"/>
  <c r="B49" i="35"/>
  <c r="B50" i="30"/>
  <c r="B50" i="36"/>
  <c r="B50" i="31"/>
  <c r="B50" i="32"/>
  <c r="B50" i="34"/>
  <c r="B49" i="29"/>
  <c r="B50" i="35"/>
  <c r="B50" i="33"/>
  <c r="B49" i="28"/>
  <c r="B50" i="29"/>
  <c r="B51" i="36"/>
  <c r="B51" i="35"/>
  <c r="B51" i="33"/>
  <c r="B51" i="32"/>
  <c r="B51" i="31"/>
  <c r="B51" i="30"/>
  <c r="B51" i="34"/>
  <c r="B50" i="28"/>
  <c r="B52" i="36"/>
  <c r="B52" i="34"/>
  <c r="B52" i="35"/>
  <c r="B52" i="31"/>
  <c r="B51" i="29"/>
  <c r="B52" i="33"/>
  <c r="B52" i="32"/>
  <c r="B51" i="28"/>
  <c r="B52" i="30"/>
  <c r="B53" i="32"/>
  <c r="B53" i="36"/>
  <c r="B53" i="30"/>
  <c r="B53" i="33"/>
  <c r="B52" i="29"/>
  <c r="B53" i="35"/>
  <c r="B53" i="31"/>
  <c r="B53" i="34"/>
  <c r="B52" i="28"/>
  <c r="B54" i="32"/>
  <c r="B54" i="36"/>
  <c r="B53" i="28"/>
  <c r="B54" i="34"/>
  <c r="B54" i="30"/>
  <c r="B54" i="35"/>
  <c r="B54" i="31"/>
  <c r="B54" i="33"/>
  <c r="B53" i="29"/>
  <c r="B55" i="30"/>
  <c r="B55" i="36"/>
  <c r="B55" i="33"/>
  <c r="B55" i="34"/>
  <c r="B54" i="28"/>
  <c r="B55" i="32"/>
  <c r="B54" i="29"/>
  <c r="B55" i="35"/>
  <c r="B55" i="31"/>
  <c r="B56" i="36"/>
  <c r="B56" i="32"/>
  <c r="B56" i="30"/>
  <c r="B56" i="34"/>
  <c r="B55" i="28"/>
  <c r="B56" i="33"/>
  <c r="B56" i="31"/>
  <c r="B55" i="29"/>
  <c r="B56" i="35"/>
  <c r="B56" i="28"/>
  <c r="B57" i="32"/>
  <c r="B57" i="31"/>
  <c r="B57" i="34"/>
  <c r="B57" i="30"/>
  <c r="B57" i="36"/>
  <c r="B56" i="29"/>
  <c r="B57" i="35"/>
  <c r="B57" i="33"/>
  <c r="B58" i="36"/>
  <c r="B58" i="32"/>
  <c r="B58" i="35"/>
  <c r="B58" i="34"/>
  <c r="B58" i="33"/>
  <c r="B58" i="31"/>
  <c r="B57" i="28"/>
  <c r="B57" i="29"/>
  <c r="B58" i="30"/>
  <c r="B62" i="33"/>
  <c r="B58" i="28"/>
  <c r="B62" i="32"/>
  <c r="B58" i="29"/>
  <c r="B62" i="35"/>
  <c r="B62" i="30"/>
  <c r="B62" i="34"/>
  <c r="B62" i="31"/>
  <c r="B62" i="36"/>
  <c r="B63" i="32"/>
  <c r="B63" i="30"/>
  <c r="B62" i="29"/>
  <c r="B63" i="34"/>
  <c r="B63" i="35"/>
  <c r="B62" i="28"/>
  <c r="B63" i="31"/>
  <c r="B63" i="33"/>
  <c r="B63" i="36"/>
  <c r="B64" i="35"/>
  <c r="B64" i="33"/>
  <c r="B64" i="36"/>
  <c r="B63" i="28"/>
  <c r="B64" i="30"/>
  <c r="B64" i="32"/>
  <c r="B64" i="34"/>
  <c r="B64" i="31"/>
  <c r="B63" i="29"/>
  <c r="B65" i="36"/>
  <c r="B65" i="30"/>
  <c r="B65" i="32"/>
  <c r="B64" i="29"/>
  <c r="B64" i="28"/>
  <c r="B65" i="34"/>
  <c r="B65" i="35"/>
  <c r="B65" i="33"/>
  <c r="B65" i="31"/>
  <c r="B66" i="34"/>
  <c r="B66" i="32"/>
  <c r="B65" i="28"/>
  <c r="B66" i="30"/>
  <c r="B66" i="36"/>
  <c r="B66" i="35"/>
  <c r="B65" i="29"/>
  <c r="B66" i="31"/>
  <c r="B66" i="33"/>
  <c r="B67" i="36"/>
  <c r="B67" i="30"/>
  <c r="B67" i="32"/>
  <c r="B67" i="35"/>
  <c r="B66" i="28"/>
  <c r="B67" i="33"/>
  <c r="B67" i="34"/>
  <c r="B66" i="29"/>
  <c r="B67" i="31"/>
  <c r="B68" i="34"/>
  <c r="B68" i="32"/>
  <c r="B67" i="28"/>
  <c r="B68" i="30"/>
  <c r="B68" i="36"/>
  <c r="B68" i="33"/>
  <c r="B68" i="31"/>
  <c r="B67" i="29"/>
  <c r="B68" i="35"/>
  <c r="B69" i="36"/>
  <c r="B69" i="30"/>
  <c r="B69" i="32"/>
  <c r="B69" i="33"/>
  <c r="B68" i="28"/>
  <c r="B69" i="34"/>
  <c r="B69" i="35"/>
  <c r="B68" i="29"/>
  <c r="B69" i="31"/>
  <c r="B70" i="34"/>
  <c r="B70" i="32"/>
  <c r="B69" i="28"/>
  <c r="B70" i="30"/>
  <c r="B70" i="36"/>
  <c r="B70" i="33"/>
  <c r="B70" i="31"/>
  <c r="B69" i="29"/>
  <c r="B70" i="35"/>
  <c r="B71" i="36"/>
  <c r="B71" i="30"/>
  <c r="B71" i="32"/>
  <c r="B71" i="33"/>
  <c r="B70" i="28"/>
  <c r="B70" i="29"/>
  <c r="B71" i="34"/>
  <c r="B71" i="35"/>
  <c r="B71" i="31"/>
  <c r="B72" i="34"/>
  <c r="B72" i="32"/>
  <c r="B71" i="28"/>
  <c r="B72" i="30"/>
  <c r="B72" i="36"/>
  <c r="B72" i="31"/>
  <c r="B71" i="29"/>
  <c r="B72" i="33"/>
  <c r="B72" i="35"/>
  <c r="B73" i="33"/>
  <c r="B73" i="32"/>
  <c r="B73" i="36"/>
  <c r="B73" i="34"/>
  <c r="B72" i="28"/>
  <c r="B73" i="31"/>
  <c r="B73" i="35"/>
  <c r="B72" i="29"/>
  <c r="B73" i="30"/>
  <c r="B77" i="32"/>
  <c r="B73" i="28"/>
  <c r="B73" i="29"/>
  <c r="B77" i="34"/>
  <c r="B77" i="30"/>
  <c r="B77" i="33"/>
  <c r="B77" i="35"/>
  <c r="B77" i="31"/>
  <c r="B77" i="36"/>
  <c r="B78" i="34"/>
  <c r="B78" i="36"/>
  <c r="B78" i="35"/>
  <c r="B77" i="29"/>
  <c r="B78" i="30"/>
  <c r="B77" i="28"/>
  <c r="B78" i="31"/>
  <c r="B78" i="33"/>
  <c r="B78" i="32"/>
  <c r="B79" i="34"/>
  <c r="B79" i="32"/>
  <c r="B79" i="35"/>
  <c r="B78" i="28"/>
  <c r="B79" i="33"/>
  <c r="B79" i="31"/>
  <c r="B78" i="29"/>
  <c r="B79" i="36"/>
  <c r="B79" i="30"/>
  <c r="B80" i="32"/>
  <c r="B80" i="33"/>
  <c r="B80" i="34"/>
  <c r="B80" i="30"/>
  <c r="B79" i="28"/>
  <c r="B79" i="29"/>
  <c r="B80" i="36"/>
  <c r="B80" i="35"/>
  <c r="B80" i="31"/>
  <c r="B81" i="36"/>
  <c r="B80" i="28"/>
  <c r="B81" i="32"/>
  <c r="B81" i="33"/>
  <c r="B81" i="30"/>
  <c r="B80" i="29"/>
  <c r="B81" i="34"/>
  <c r="B81" i="35"/>
  <c r="B81" i="31"/>
  <c r="B82" i="34"/>
  <c r="B82" i="32"/>
  <c r="B81" i="28"/>
  <c r="B82" i="31"/>
  <c r="B82" i="36"/>
  <c r="B82" i="30"/>
  <c r="B82" i="35"/>
  <c r="B82" i="33"/>
  <c r="B81" i="29"/>
  <c r="B83" i="36"/>
  <c r="B83" i="34"/>
  <c r="B82" i="28"/>
  <c r="B82" i="29"/>
  <c r="B83" i="30"/>
  <c r="B83" i="31"/>
  <c r="B83" i="33"/>
  <c r="B83" i="35"/>
  <c r="B83" i="32"/>
  <c r="B84" i="30"/>
  <c r="B83" i="28"/>
  <c r="B84" i="36"/>
  <c r="B84" i="32"/>
  <c r="B84" i="34"/>
  <c r="B84" i="31"/>
  <c r="B84" i="35"/>
  <c r="B84" i="33"/>
  <c r="B83" i="29"/>
  <c r="B85" i="36"/>
  <c r="B85" i="34"/>
  <c r="B84" i="29"/>
  <c r="B85" i="30"/>
  <c r="B85" i="31"/>
  <c r="B84" i="28"/>
  <c r="B85" i="35"/>
  <c r="B85" i="33"/>
  <c r="B85" i="32"/>
  <c r="B86" i="30"/>
  <c r="B86" i="32"/>
  <c r="B86" i="36"/>
  <c r="B85" i="28"/>
  <c r="B86" i="34"/>
  <c r="B85" i="29"/>
  <c r="B86" i="35"/>
  <c r="B86" i="33"/>
  <c r="B86" i="31"/>
  <c r="B87" i="32"/>
  <c r="B86" i="28"/>
  <c r="B87" i="36"/>
  <c r="B87" i="34"/>
  <c r="B87" i="30"/>
  <c r="B87" i="35"/>
  <c r="B87" i="31"/>
  <c r="B87" i="33"/>
  <c r="B86" i="29"/>
  <c r="B88" i="35"/>
  <c r="B88" i="32"/>
  <c r="B88" i="33"/>
  <c r="B88" i="34"/>
  <c r="B88" i="36"/>
  <c r="B87" i="28"/>
  <c r="B88" i="31"/>
  <c r="B88" i="30"/>
  <c r="B87" i="29"/>
  <c r="B92" i="35"/>
  <c r="B92" i="36"/>
  <c r="B88" i="29"/>
  <c r="B92" i="32"/>
  <c r="B88" i="28"/>
  <c r="B92" i="31"/>
  <c r="B92" i="30"/>
  <c r="B92" i="33"/>
  <c r="B92" i="34"/>
  <c r="B93" i="36"/>
  <c r="B93" i="35"/>
  <c r="B93" i="30"/>
  <c r="B92" i="28"/>
  <c r="B92" i="29"/>
  <c r="B93" i="32"/>
  <c r="B93" i="31"/>
  <c r="B93" i="34"/>
  <c r="B93" i="33"/>
  <c r="B93" i="29"/>
  <c r="B94" i="30"/>
  <c r="B94" i="31"/>
  <c r="B94" i="34"/>
  <c r="B94" i="35"/>
  <c r="B94" i="32"/>
  <c r="B94" i="33"/>
  <c r="B94" i="36"/>
  <c r="B93" i="28"/>
  <c r="B94" i="29"/>
  <c r="B95" i="35"/>
  <c r="B95" i="34"/>
  <c r="B95" i="30"/>
  <c r="B95" i="36"/>
  <c r="B95" i="32"/>
  <c r="B94" i="28"/>
  <c r="B95" i="31"/>
  <c r="B95" i="33"/>
  <c r="B95" i="28"/>
  <c r="B96" i="34"/>
  <c r="B96" i="36"/>
  <c r="B96" i="32"/>
  <c r="B96" i="33"/>
  <c r="B95" i="29"/>
  <c r="B96" i="35"/>
  <c r="B96" i="30"/>
  <c r="B96" i="31"/>
  <c r="B97" i="36"/>
  <c r="B97" i="34"/>
  <c r="B97" i="30"/>
  <c r="B97" i="32"/>
  <c r="B97" i="33"/>
  <c r="B96" i="28"/>
  <c r="B97" i="31"/>
  <c r="B96" i="29"/>
  <c r="B97" i="35"/>
  <c r="B97" i="28"/>
  <c r="B98" i="32"/>
  <c r="B98" i="34"/>
  <c r="B98" i="35"/>
  <c r="B98" i="36"/>
  <c r="B98" i="31"/>
  <c r="B98" i="33"/>
  <c r="B97" i="29"/>
  <c r="B98" i="30"/>
  <c r="B99" i="36"/>
  <c r="B99" i="30"/>
  <c r="B99" i="33"/>
  <c r="B99" i="34"/>
  <c r="B98" i="29"/>
  <c r="B99" i="32"/>
  <c r="B99" i="31"/>
  <c r="B98" i="28"/>
  <c r="B99" i="35"/>
  <c r="B99" i="28"/>
  <c r="B100" i="32"/>
  <c r="B100" i="34"/>
  <c r="B100" i="30"/>
  <c r="B100" i="36"/>
  <c r="B100" i="33"/>
  <c r="B100" i="31"/>
  <c r="B99" i="29"/>
  <c r="B100" i="35"/>
  <c r="B101" i="36"/>
  <c r="B101" i="30"/>
  <c r="B101" i="34"/>
  <c r="B100" i="29"/>
  <c r="B101" i="32"/>
  <c r="B100" i="28"/>
  <c r="B101" i="35"/>
  <c r="B101" i="33"/>
  <c r="B101" i="31"/>
  <c r="B101" i="28"/>
  <c r="B102" i="32"/>
  <c r="B102" i="34"/>
  <c r="B102" i="30"/>
  <c r="B102" i="36"/>
  <c r="B102" i="33"/>
  <c r="B102" i="31"/>
  <c r="B101" i="29"/>
  <c r="B102" i="35"/>
  <c r="B103" i="32"/>
  <c r="B102" i="28"/>
  <c r="B103" i="36"/>
  <c r="B103" i="31"/>
  <c r="B103" i="30"/>
  <c r="B103" i="33"/>
  <c r="B102" i="29"/>
  <c r="B103" i="35"/>
  <c r="B103" i="34"/>
  <c r="B107" i="33"/>
  <c r="B107" i="32"/>
  <c r="B103" i="28"/>
  <c r="B107" i="34"/>
  <c r="B103" i="29"/>
  <c r="B107" i="31"/>
  <c r="B107" i="35"/>
  <c r="B107" i="36"/>
  <c r="B107" i="30"/>
  <c r="B108" i="33"/>
  <c r="B108" i="30"/>
  <c r="B107" i="29"/>
  <c r="B108" i="32"/>
  <c r="B107" i="28"/>
  <c r="B108" i="35"/>
  <c r="B108" i="34"/>
  <c r="B108" i="36"/>
  <c r="B108" i="31"/>
  <c r="B108" i="29"/>
  <c r="B109" i="32"/>
  <c r="B109" i="35"/>
  <c r="B108" i="28"/>
  <c r="B109" i="33"/>
  <c r="B109" i="36"/>
  <c r="B109" i="31"/>
  <c r="B109" i="30"/>
  <c r="B109" i="34"/>
  <c r="B110" i="36"/>
  <c r="B109" i="28"/>
  <c r="B110" i="34"/>
  <c r="B110" i="33"/>
  <c r="B110" i="32"/>
  <c r="B110" i="30"/>
  <c r="B109" i="29"/>
  <c r="B110" i="31"/>
  <c r="B110" i="35"/>
  <c r="B111" i="32"/>
  <c r="B111" i="34"/>
  <c r="B110" i="28"/>
  <c r="B111" i="30"/>
  <c r="B111" i="36"/>
  <c r="B111" i="33"/>
  <c r="B111" i="31"/>
  <c r="B111" i="35"/>
  <c r="B110" i="29"/>
  <c r="B112" i="36"/>
  <c r="B112" i="30"/>
  <c r="B112" i="34"/>
  <c r="B112" i="35"/>
  <c r="B111" i="28"/>
  <c r="B112" i="32"/>
  <c r="B111" i="29"/>
  <c r="B112" i="33"/>
  <c r="B112" i="31"/>
  <c r="B113" i="32"/>
  <c r="B113" i="34"/>
  <c r="B112" i="28"/>
  <c r="B113" i="30"/>
  <c r="B113" i="36"/>
  <c r="B113" i="33"/>
  <c r="B113" i="31"/>
  <c r="B113" i="35"/>
  <c r="B112" i="29"/>
  <c r="B114" i="36"/>
  <c r="B114" i="30"/>
  <c r="B114" i="34"/>
  <c r="B114" i="35"/>
  <c r="B113" i="28"/>
  <c r="B114" i="33"/>
  <c r="B114" i="32"/>
  <c r="B113" i="29"/>
  <c r="B114" i="31"/>
  <c r="B115" i="32"/>
  <c r="B115" i="34"/>
  <c r="B114" i="28"/>
  <c r="B115" i="30"/>
  <c r="B115" i="36"/>
  <c r="B114" i="29"/>
  <c r="B115" i="31"/>
  <c r="B115" i="33"/>
  <c r="B115" i="35"/>
  <c r="B116" i="36"/>
  <c r="B116" i="30"/>
  <c r="B116" i="34"/>
  <c r="B116" i="33"/>
  <c r="B115" i="28"/>
  <c r="B116" i="32"/>
  <c r="B116" i="35"/>
  <c r="B116" i="31"/>
  <c r="B115" i="29"/>
  <c r="B117" i="32"/>
  <c r="B117" i="34"/>
  <c r="B116" i="28"/>
  <c r="B117" i="30"/>
  <c r="B117" i="36"/>
  <c r="B117" i="31"/>
  <c r="B116" i="29"/>
  <c r="B117" i="33"/>
  <c r="B117" i="35"/>
  <c r="B118" i="33"/>
  <c r="B118" i="32"/>
  <c r="B118" i="36"/>
  <c r="B117" i="29"/>
  <c r="B117" i="28"/>
  <c r="B118" i="34"/>
  <c r="B118" i="31"/>
  <c r="B118" i="30"/>
  <c r="B118" i="35"/>
  <c r="B118" i="29"/>
  <c r="B122" i="33"/>
  <c r="B122" i="30"/>
  <c r="B122" i="35"/>
  <c r="B122" i="34"/>
  <c r="B118" i="28"/>
  <c r="B122" i="32"/>
  <c r="B122" i="36"/>
  <c r="B122" i="31"/>
  <c r="B123" i="34"/>
  <c r="B123" i="30"/>
  <c r="B122" i="29"/>
  <c r="B123" i="33"/>
  <c r="B122" i="28"/>
  <c r="B123" i="35"/>
  <c r="B123" i="36"/>
  <c r="B123" i="31"/>
  <c r="B123" i="32"/>
  <c r="B124" i="30"/>
  <c r="B123" i="28"/>
  <c r="B124" i="35"/>
  <c r="B123" i="29"/>
  <c r="B124" i="31"/>
  <c r="B124" i="33"/>
  <c r="B124" i="36"/>
  <c r="B124" i="32"/>
  <c r="B124" i="34"/>
  <c r="B125" i="36"/>
  <c r="B125" i="32"/>
  <c r="B125" i="30"/>
  <c r="B125" i="34"/>
  <c r="B125" i="33"/>
  <c r="B124" i="28"/>
  <c r="B125" i="35"/>
  <c r="B125" i="31"/>
  <c r="B124" i="29"/>
  <c r="B126" i="34"/>
  <c r="B126" i="32"/>
  <c r="B126" i="33"/>
  <c r="B125" i="28"/>
  <c r="B126" i="36"/>
  <c r="B126" i="30"/>
  <c r="B126" i="31"/>
  <c r="B125" i="29"/>
  <c r="B126" i="35"/>
  <c r="B127" i="36"/>
  <c r="B127" i="30"/>
  <c r="B127" i="32"/>
  <c r="B126" i="29"/>
  <c r="B126" i="28"/>
  <c r="B127" i="31"/>
  <c r="B127" i="34"/>
  <c r="B127" i="35"/>
  <c r="B127" i="33"/>
  <c r="B128" i="34"/>
  <c r="B128" i="32"/>
  <c r="B127" i="28"/>
  <c r="B128" i="36"/>
  <c r="B128" i="30"/>
  <c r="B128" i="31"/>
  <c r="B128" i="33"/>
  <c r="B127" i="29"/>
  <c r="B128" i="35"/>
  <c r="B129" i="36"/>
  <c r="B129" i="30"/>
  <c r="B128" i="28"/>
  <c r="B128" i="29"/>
  <c r="B129" i="32"/>
  <c r="B129" i="31"/>
  <c r="B129" i="34"/>
  <c r="B129" i="35"/>
  <c r="B129" i="33"/>
  <c r="B130" i="34"/>
  <c r="B130" i="32"/>
  <c r="B130" i="33"/>
  <c r="B129" i="28"/>
  <c r="B130" i="30"/>
  <c r="B130" i="36"/>
  <c r="B129" i="29"/>
  <c r="B130" i="31"/>
  <c r="B130" i="35"/>
  <c r="B131" i="36"/>
  <c r="B131" i="30"/>
  <c r="B130" i="29"/>
  <c r="B131" i="32"/>
  <c r="B130" i="28"/>
  <c r="B131" i="34"/>
  <c r="B131" i="33"/>
  <c r="B131" i="35"/>
  <c r="B131" i="31"/>
  <c r="B132" i="34"/>
  <c r="B132" i="30"/>
  <c r="B131" i="28"/>
  <c r="B132" i="32"/>
  <c r="B132" i="36"/>
  <c r="B132" i="31"/>
  <c r="B131" i="29"/>
  <c r="B132" i="33"/>
  <c r="B132" i="35"/>
  <c r="B133" i="36"/>
  <c r="B133" i="31"/>
  <c r="B132" i="29"/>
  <c r="B132" i="28"/>
  <c r="B133" i="32"/>
  <c r="B133" i="35"/>
  <c r="B133" i="34"/>
  <c r="B133" i="30"/>
  <c r="B133" i="33"/>
  <c r="B133" i="29"/>
  <c r="B137" i="32"/>
  <c r="B137" i="35"/>
  <c r="B137" i="33"/>
  <c r="B133" i="28"/>
  <c r="B137" i="36"/>
  <c r="B137" i="30"/>
  <c r="B137" i="31"/>
  <c r="B137" i="34"/>
  <c r="B138" i="30"/>
  <c r="B137" i="29"/>
  <c r="B138" i="34"/>
  <c r="B138" i="31"/>
  <c r="B138" i="35"/>
  <c r="B138" i="32"/>
  <c r="B137" i="28"/>
  <c r="B138" i="36"/>
  <c r="B138" i="33"/>
  <c r="B139" i="30"/>
  <c r="B139" i="31"/>
  <c r="B139" i="32"/>
  <c r="B139" i="35"/>
  <c r="B139" i="33"/>
  <c r="B139" i="36"/>
  <c r="B138" i="29"/>
  <c r="B138" i="28"/>
  <c r="B139" i="34"/>
  <c r="B140" i="31"/>
  <c r="B140" i="32"/>
  <c r="B140" i="36"/>
  <c r="B140" i="30"/>
  <c r="B140" i="35"/>
  <c r="B140" i="34"/>
  <c r="B140" i="33"/>
  <c r="B139" i="28"/>
  <c r="B139" i="29"/>
  <c r="B140" i="28"/>
  <c r="B141" i="34"/>
  <c r="B141" i="36"/>
  <c r="B141" i="32"/>
  <c r="B141" i="30"/>
  <c r="B141" i="35"/>
  <c r="B141" i="31"/>
  <c r="B140" i="29"/>
  <c r="B141" i="33"/>
  <c r="B142" i="30"/>
  <c r="B142" i="32"/>
  <c r="B142" i="36"/>
  <c r="B142" i="31"/>
  <c r="B142" i="34"/>
  <c r="B141" i="28"/>
  <c r="B142" i="33"/>
  <c r="B141" i="29"/>
  <c r="B142" i="35"/>
  <c r="B142" i="28"/>
  <c r="B143" i="34"/>
  <c r="B143" i="36"/>
  <c r="B143" i="32"/>
  <c r="B143" i="30"/>
  <c r="B143" i="35"/>
  <c r="B143" i="31"/>
  <c r="B142" i="29"/>
  <c r="B143" i="33"/>
  <c r="B144" i="30"/>
  <c r="B144" i="32"/>
  <c r="B144" i="36"/>
  <c r="B144" i="31"/>
  <c r="B144" i="34"/>
  <c r="B143" i="28"/>
  <c r="B144" i="33"/>
  <c r="B143" i="29"/>
  <c r="B144" i="35"/>
  <c r="B144" i="28"/>
  <c r="B145" i="34"/>
  <c r="B145" i="36"/>
  <c r="B145" i="32"/>
  <c r="B145" i="30"/>
  <c r="B145" i="35"/>
  <c r="B145" i="31"/>
  <c r="B144" i="29"/>
  <c r="B145" i="33"/>
  <c r="B146" i="30"/>
  <c r="B146" i="32"/>
  <c r="B146" i="36"/>
  <c r="B146" i="31"/>
  <c r="B146" i="34"/>
  <c r="B145" i="28"/>
  <c r="B146" i="33"/>
  <c r="B145" i="29"/>
  <c r="B146" i="35"/>
  <c r="B146" i="28"/>
  <c r="B147" i="34"/>
  <c r="B146" i="29"/>
  <c r="B147" i="36"/>
  <c r="B147" i="32"/>
  <c r="B147" i="31"/>
  <c r="B147" i="30"/>
  <c r="B147" i="35"/>
  <c r="B147" i="33"/>
  <c r="B148" i="33"/>
  <c r="B148" i="30"/>
  <c r="B148" i="32"/>
  <c r="B148" i="34"/>
  <c r="B147" i="29"/>
  <c r="B148" i="36"/>
  <c r="B148" i="31"/>
  <c r="B147" i="28"/>
  <c r="B148" i="35"/>
  <c r="B148" i="28"/>
  <c r="B148" i="29"/>
  <c r="A26" i="30"/>
  <c r="A26" i="36"/>
  <c r="A26" i="35"/>
  <c r="A26" i="33"/>
  <c r="A26" i="32"/>
  <c r="A26" i="29"/>
  <c r="A26" i="34"/>
  <c r="A26" i="31"/>
  <c r="A26" i="28"/>
  <c r="V52" i="4"/>
  <c r="V53" i="4" s="1"/>
  <c r="V74" i="4"/>
  <c r="V19" i="4"/>
  <c r="V107" i="4"/>
  <c r="V96" i="4"/>
  <c r="V97" i="4" s="1"/>
  <c r="V41" i="4"/>
  <c r="V42" i="4" s="1"/>
  <c r="A22" i="6"/>
  <c r="I6" i="20"/>
  <c r="A26" i="6"/>
  <c r="I8" i="20"/>
  <c r="J6" i="20"/>
  <c r="B22" i="6"/>
  <c r="J8" i="20"/>
  <c r="B26" i="6"/>
  <c r="I9" i="20"/>
  <c r="A28" i="6"/>
  <c r="I5" i="20"/>
  <c r="A20" i="6"/>
  <c r="I7" i="20"/>
  <c r="A24" i="6"/>
  <c r="J5" i="20"/>
  <c r="B20" i="6"/>
  <c r="B47" i="6"/>
  <c r="B48" i="6"/>
  <c r="B49" i="6"/>
  <c r="B50" i="6"/>
  <c r="B51" i="6"/>
  <c r="B52" i="6"/>
  <c r="B53" i="6"/>
  <c r="B54" i="6"/>
  <c r="B55" i="6"/>
  <c r="B56" i="6"/>
  <c r="B57" i="6"/>
  <c r="B58" i="6"/>
  <c r="B62" i="6"/>
  <c r="B63" i="6"/>
  <c r="B64" i="6"/>
  <c r="B65" i="6"/>
  <c r="B66" i="6"/>
  <c r="B67" i="6"/>
  <c r="B68" i="6"/>
  <c r="B69" i="6"/>
  <c r="B70" i="6"/>
  <c r="B71" i="6"/>
  <c r="B72" i="6"/>
  <c r="B73" i="6"/>
  <c r="B77" i="6"/>
  <c r="B78" i="6"/>
  <c r="B79" i="6"/>
  <c r="B80" i="6"/>
  <c r="B81" i="6"/>
  <c r="B82" i="6"/>
  <c r="B83" i="6"/>
  <c r="B84" i="6"/>
  <c r="B85" i="6"/>
  <c r="B86" i="6"/>
  <c r="B87" i="6"/>
  <c r="B88" i="6"/>
  <c r="B92" i="6"/>
  <c r="B93" i="6"/>
  <c r="B94" i="6"/>
  <c r="B95" i="6"/>
  <c r="B96" i="6"/>
  <c r="B97" i="6"/>
  <c r="B98" i="6"/>
  <c r="B99" i="6"/>
  <c r="B100" i="6"/>
  <c r="B101" i="6"/>
  <c r="B102" i="6"/>
  <c r="B103" i="6"/>
  <c r="B107" i="6"/>
  <c r="B108" i="6"/>
  <c r="B109" i="6"/>
  <c r="B110" i="6"/>
  <c r="B111" i="6"/>
  <c r="B112" i="6"/>
  <c r="B113" i="6"/>
  <c r="B114" i="6"/>
  <c r="B115" i="6"/>
  <c r="B116" i="6"/>
  <c r="B117" i="6"/>
  <c r="B118" i="6"/>
  <c r="B122" i="6"/>
  <c r="B123" i="6"/>
  <c r="B124" i="6"/>
  <c r="B125" i="6"/>
  <c r="B126" i="6"/>
  <c r="B127" i="6"/>
  <c r="B128" i="6"/>
  <c r="B129" i="6"/>
  <c r="B130" i="6"/>
  <c r="B131" i="6"/>
  <c r="B132" i="6"/>
  <c r="B133" i="6"/>
  <c r="B137" i="6"/>
  <c r="B138" i="6"/>
  <c r="B139" i="6"/>
  <c r="B140" i="6"/>
  <c r="B141" i="6"/>
  <c r="B142" i="6"/>
  <c r="B143" i="6"/>
  <c r="B144" i="6"/>
  <c r="B145" i="6"/>
  <c r="B146" i="6"/>
  <c r="B147" i="6"/>
  <c r="B148" i="6"/>
  <c r="B24" i="6"/>
  <c r="J7" i="20"/>
  <c r="J9" i="20"/>
  <c r="B28" i="6"/>
  <c r="V8" i="4"/>
  <c r="V75" i="4"/>
  <c r="G15" i="3"/>
  <c r="G13" i="3"/>
  <c r="F16" i="3"/>
  <c r="F14" i="3"/>
  <c r="F12" i="3"/>
  <c r="G12" i="3"/>
  <c r="G14" i="3"/>
  <c r="G16" i="3"/>
  <c r="E2" i="4"/>
  <c r="F13" i="3"/>
  <c r="F15" i="3"/>
  <c r="D2" i="5"/>
  <c r="V30" i="4"/>
  <c r="V76" i="4"/>
  <c r="V85" i="4"/>
  <c r="V63" i="4"/>
  <c r="P29" i="4"/>
  <c r="D29" i="4"/>
  <c r="J106" i="4"/>
  <c r="G95" i="4"/>
  <c r="O29" i="4"/>
  <c r="A97" i="4"/>
  <c r="K95" i="4"/>
  <c r="I40" i="4"/>
  <c r="K84" i="4"/>
  <c r="M18" i="4"/>
  <c r="F73" i="4"/>
  <c r="D51" i="4"/>
  <c r="O62" i="4"/>
  <c r="D73" i="4"/>
  <c r="L18" i="4"/>
  <c r="G40" i="4"/>
  <c r="T18" i="4"/>
  <c r="M106" i="4"/>
  <c r="L51" i="4"/>
  <c r="H18" i="4"/>
  <c r="G51" i="4"/>
  <c r="G62" i="4"/>
  <c r="R73" i="4"/>
  <c r="A75" i="4"/>
  <c r="Q95" i="4"/>
  <c r="O95" i="4"/>
  <c r="K29" i="4"/>
  <c r="R51" i="4"/>
  <c r="A108" i="4"/>
  <c r="R7" i="4"/>
  <c r="Q29" i="4"/>
  <c r="M95" i="4"/>
  <c r="I29" i="4"/>
  <c r="N40" i="4"/>
  <c r="N7" i="4"/>
  <c r="M62" i="4"/>
  <c r="P18" i="4"/>
  <c r="A76" i="4"/>
  <c r="L7" i="4"/>
  <c r="D74" i="4"/>
  <c r="H73" i="4"/>
  <c r="O106" i="4"/>
  <c r="M7" i="4"/>
  <c r="P62" i="4"/>
  <c r="A18" i="4"/>
  <c r="L106" i="4"/>
  <c r="R84" i="4"/>
  <c r="A95" i="4"/>
  <c r="P95" i="4"/>
  <c r="A8" i="4"/>
  <c r="F84" i="4"/>
  <c r="A29" i="4"/>
  <c r="D52" i="4"/>
  <c r="R29" i="4"/>
  <c r="O73" i="4"/>
  <c r="F7" i="4"/>
  <c r="P106" i="4"/>
  <c r="N95" i="4"/>
  <c r="P51" i="4"/>
  <c r="H62" i="4"/>
  <c r="H84" i="4"/>
  <c r="K40" i="4"/>
  <c r="L95" i="4"/>
  <c r="J84" i="4"/>
  <c r="T51" i="4"/>
  <c r="S84" i="4"/>
  <c r="F40" i="4"/>
  <c r="T29" i="4"/>
  <c r="J29" i="4"/>
  <c r="G18" i="4"/>
  <c r="M29" i="4"/>
  <c r="T62" i="4"/>
  <c r="K106" i="4"/>
  <c r="D8" i="4"/>
  <c r="A53" i="4"/>
  <c r="F29" i="4"/>
  <c r="F62" i="4"/>
  <c r="R18" i="4"/>
  <c r="G106" i="4"/>
  <c r="F51" i="4"/>
  <c r="I18" i="4"/>
  <c r="S95" i="4"/>
  <c r="G29" i="4"/>
  <c r="S40" i="4"/>
  <c r="H29" i="4"/>
  <c r="Q62" i="4"/>
  <c r="N51" i="4"/>
  <c r="T84" i="4"/>
  <c r="I73" i="4"/>
  <c r="H40" i="4"/>
  <c r="P7" i="4"/>
  <c r="S73" i="4"/>
  <c r="S29" i="4"/>
  <c r="D107" i="4"/>
  <c r="L62" i="4"/>
  <c r="T95" i="4"/>
  <c r="A84" i="4"/>
  <c r="Q51" i="4"/>
  <c r="I84" i="4"/>
  <c r="D7" i="4"/>
  <c r="N18" i="4"/>
  <c r="T40" i="4"/>
  <c r="T106" i="4"/>
  <c r="A63" i="4"/>
  <c r="A52" i="4"/>
  <c r="J62" i="4"/>
  <c r="M73" i="4"/>
  <c r="Q18" i="4"/>
  <c r="A85" i="4"/>
  <c r="J18" i="4"/>
  <c r="O40" i="4"/>
  <c r="R106" i="4"/>
  <c r="G73" i="4"/>
  <c r="G84" i="4"/>
  <c r="H95" i="4"/>
  <c r="L73" i="4"/>
  <c r="I7" i="4"/>
  <c r="K73" i="4"/>
  <c r="I106" i="4"/>
  <c r="R40" i="4"/>
  <c r="M51" i="4"/>
  <c r="K7" i="4"/>
  <c r="H106" i="4"/>
  <c r="K51" i="4"/>
  <c r="F95" i="4"/>
  <c r="R62" i="4"/>
  <c r="P84" i="4"/>
  <c r="J51" i="4"/>
  <c r="J40" i="4"/>
  <c r="Q106" i="4"/>
  <c r="K62" i="4"/>
  <c r="Q73" i="4"/>
  <c r="L40" i="4"/>
  <c r="M40" i="4"/>
  <c r="N29" i="4"/>
  <c r="A19" i="4"/>
  <c r="N62" i="4"/>
  <c r="A62" i="4"/>
  <c r="S18" i="4"/>
  <c r="A30" i="4"/>
  <c r="I51" i="4"/>
  <c r="O18" i="4"/>
  <c r="J7" i="4"/>
  <c r="S7" i="4"/>
  <c r="R95" i="4"/>
  <c r="D106" i="4"/>
  <c r="J95" i="4"/>
  <c r="K18" i="4"/>
  <c r="O84" i="4"/>
  <c r="N106" i="4"/>
  <c r="I62" i="4"/>
  <c r="O7" i="4"/>
  <c r="F18" i="4"/>
  <c r="A106" i="4"/>
  <c r="Q40" i="4"/>
  <c r="F106" i="4"/>
  <c r="T7" i="4"/>
  <c r="I95" i="4"/>
  <c r="D62" i="4"/>
  <c r="S106" i="4"/>
  <c r="A51" i="4"/>
  <c r="N73" i="4"/>
  <c r="H51" i="4"/>
  <c r="J73" i="4"/>
  <c r="L84" i="4"/>
  <c r="O51" i="4"/>
  <c r="P40" i="4"/>
  <c r="T73" i="4"/>
  <c r="D96" i="4"/>
  <c r="P73" i="4"/>
  <c r="A9" i="4"/>
  <c r="S51" i="4"/>
  <c r="D84" i="4"/>
  <c r="Q84" i="4"/>
  <c r="D95" i="4"/>
  <c r="M84" i="4"/>
  <c r="D18" i="4"/>
  <c r="L29" i="4"/>
  <c r="S62" i="4"/>
  <c r="N84" i="4"/>
  <c r="H7" i="4"/>
  <c r="Q7" i="4"/>
  <c r="G7" i="4"/>
  <c r="D36" i="36" l="1"/>
  <c r="D39" i="28"/>
  <c r="D39" i="34"/>
  <c r="D38" i="36"/>
  <c r="D35" i="30"/>
  <c r="D35" i="35"/>
  <c r="D35" i="32"/>
  <c r="D39" i="32"/>
  <c r="F39" i="32" s="1"/>
  <c r="G39" i="32" s="1"/>
  <c r="D39" i="33"/>
  <c r="D35" i="36"/>
  <c r="D35" i="34"/>
  <c r="I20" i="20"/>
  <c r="D35" i="31"/>
  <c r="D35" i="33"/>
  <c r="D36" i="28"/>
  <c r="D37" i="28"/>
  <c r="E37" i="28" s="1"/>
  <c r="A7" i="25"/>
  <c r="G27" i="24" s="1"/>
  <c r="A9" i="25"/>
  <c r="G35" i="24" s="1"/>
  <c r="A11" i="25"/>
  <c r="G43" i="24" s="1"/>
  <c r="G42" i="24" s="1"/>
  <c r="A13" i="25"/>
  <c r="G51" i="24" s="1"/>
  <c r="G50" i="24" s="1"/>
  <c r="A5" i="25"/>
  <c r="G19" i="24" s="1"/>
  <c r="D40" i="33"/>
  <c r="E40" i="33" s="1"/>
  <c r="D36" i="29"/>
  <c r="E36" i="29" s="1"/>
  <c r="D37" i="29"/>
  <c r="I37" i="29" s="1"/>
  <c r="D38" i="35"/>
  <c r="D38" i="29"/>
  <c r="D36" i="31"/>
  <c r="D37" i="36"/>
  <c r="D36" i="34"/>
  <c r="D39" i="29"/>
  <c r="D36" i="30"/>
  <c r="D36" i="35"/>
  <c r="D35" i="29"/>
  <c r="D38" i="28"/>
  <c r="F38" i="28" s="1"/>
  <c r="G38" i="28" s="1"/>
  <c r="D37" i="31"/>
  <c r="F37" i="31" s="1"/>
  <c r="G37" i="31" s="1"/>
  <c r="D38" i="34"/>
  <c r="D37" i="35"/>
  <c r="E37" i="35" s="1"/>
  <c r="D40" i="36"/>
  <c r="I40" i="36" s="1"/>
  <c r="D38" i="33"/>
  <c r="F38" i="33" s="1"/>
  <c r="G38" i="33" s="1"/>
  <c r="D37" i="33"/>
  <c r="I37" i="33" s="1"/>
  <c r="D35" i="28"/>
  <c r="I35" i="28" s="1"/>
  <c r="D39" i="30"/>
  <c r="I39" i="30" s="1"/>
  <c r="D38" i="30"/>
  <c r="I38" i="30" s="1"/>
  <c r="D37" i="30"/>
  <c r="I37" i="30" s="1"/>
  <c r="D36" i="32"/>
  <c r="F36" i="32" s="1"/>
  <c r="G36" i="32" s="1"/>
  <c r="D38" i="31"/>
  <c r="E38" i="31" s="1"/>
  <c r="D37" i="34"/>
  <c r="A9" i="26"/>
  <c r="G29" i="24" s="1"/>
  <c r="A5" i="26"/>
  <c r="G21" i="24" s="1"/>
  <c r="A13" i="26"/>
  <c r="G37" i="24" s="1"/>
  <c r="A21" i="26"/>
  <c r="G53" i="24" s="1"/>
  <c r="A17" i="26"/>
  <c r="G45" i="24" s="1"/>
  <c r="D39" i="35"/>
  <c r="D36" i="33"/>
  <c r="D39" i="31"/>
  <c r="D38" i="32"/>
  <c r="I38" i="32" s="1"/>
  <c r="D39" i="36"/>
  <c r="I39" i="36" s="1"/>
  <c r="D37" i="32"/>
  <c r="I37" i="32" s="1"/>
  <c r="D40" i="30"/>
  <c r="D40" i="34"/>
  <c r="F40" i="34" s="1"/>
  <c r="G40" i="34" s="1"/>
  <c r="D40" i="32"/>
  <c r="E40" i="32" s="1"/>
  <c r="D40" i="31"/>
  <c r="F40" i="31" s="1"/>
  <c r="G40" i="31" s="1"/>
  <c r="D40" i="28"/>
  <c r="I40" i="28" s="1"/>
  <c r="D40" i="35"/>
  <c r="F40" i="35" s="1"/>
  <c r="G40" i="35" s="1"/>
  <c r="D40" i="29"/>
  <c r="F40" i="29" s="1"/>
  <c r="G40" i="29" s="1"/>
  <c r="D41" i="32"/>
  <c r="I39" i="32"/>
  <c r="I38" i="29"/>
  <c r="F38" i="29"/>
  <c r="G38" i="29" s="1"/>
  <c r="E38" i="29"/>
  <c r="E36" i="30"/>
  <c r="F36" i="30"/>
  <c r="G36" i="30" s="1"/>
  <c r="I36" i="30"/>
  <c r="I35" i="30"/>
  <c r="E35" i="30"/>
  <c r="F35" i="30"/>
  <c r="G35" i="30" s="1"/>
  <c r="F20" i="33"/>
  <c r="G26" i="33"/>
  <c r="C20" i="33"/>
  <c r="H24" i="33"/>
  <c r="F24" i="33"/>
  <c r="G28" i="33"/>
  <c r="H28" i="33"/>
  <c r="C24" i="33"/>
  <c r="G24" i="33"/>
  <c r="F26" i="33"/>
  <c r="D28" i="33"/>
  <c r="D22" i="33"/>
  <c r="G20" i="33"/>
  <c r="F22" i="33"/>
  <c r="G22" i="33"/>
  <c r="H26" i="33"/>
  <c r="H20" i="33"/>
  <c r="C28" i="33"/>
  <c r="C22" i="33"/>
  <c r="F28" i="33"/>
  <c r="C26" i="33"/>
  <c r="D24" i="33"/>
  <c r="D26" i="33"/>
  <c r="D20" i="33"/>
  <c r="H22" i="33"/>
  <c r="D41" i="34"/>
  <c r="F39" i="33"/>
  <c r="G39" i="33" s="1"/>
  <c r="I39" i="33"/>
  <c r="E39" i="33"/>
  <c r="I38" i="28"/>
  <c r="E37" i="36"/>
  <c r="I37" i="36"/>
  <c r="F37" i="36"/>
  <c r="G37" i="36" s="1"/>
  <c r="E36" i="35"/>
  <c r="F36" i="35"/>
  <c r="G36" i="35" s="1"/>
  <c r="I36" i="35"/>
  <c r="I35" i="29"/>
  <c r="F35" i="29"/>
  <c r="G35" i="29" s="1"/>
  <c r="E35" i="29"/>
  <c r="I35" i="35"/>
  <c r="E35" i="35"/>
  <c r="F35" i="35"/>
  <c r="G35" i="35" s="1"/>
  <c r="G28" i="28"/>
  <c r="G24" i="28"/>
  <c r="C20" i="28"/>
  <c r="D26" i="28"/>
  <c r="D28" i="28"/>
  <c r="D24" i="28"/>
  <c r="C26" i="28"/>
  <c r="F26" i="28"/>
  <c r="H24" i="28"/>
  <c r="H28" i="28"/>
  <c r="C28" i="28"/>
  <c r="H26" i="28"/>
  <c r="F24" i="28"/>
  <c r="F20" i="28"/>
  <c r="D22" i="28"/>
  <c r="F22" i="28"/>
  <c r="G22" i="28"/>
  <c r="C22" i="28"/>
  <c r="E22" i="28" s="1"/>
  <c r="F28" i="28"/>
  <c r="H22" i="28"/>
  <c r="H20" i="28"/>
  <c r="D20" i="28"/>
  <c r="C24" i="28"/>
  <c r="G20" i="28"/>
  <c r="G26" i="28"/>
  <c r="D41" i="28"/>
  <c r="D41" i="31"/>
  <c r="E37" i="31"/>
  <c r="I35" i="32"/>
  <c r="E35" i="32"/>
  <c r="F35" i="32"/>
  <c r="G35" i="32" s="1"/>
  <c r="D22" i="32"/>
  <c r="G24" i="32"/>
  <c r="D24" i="32"/>
  <c r="H24" i="32"/>
  <c r="H20" i="32"/>
  <c r="C22" i="32"/>
  <c r="F24" i="32"/>
  <c r="F22" i="32"/>
  <c r="G22" i="32"/>
  <c r="F26" i="32"/>
  <c r="H26" i="32"/>
  <c r="H22" i="32"/>
  <c r="F28" i="32"/>
  <c r="C20" i="32"/>
  <c r="G20" i="32"/>
  <c r="F20" i="32"/>
  <c r="C26" i="32"/>
  <c r="G26" i="32"/>
  <c r="C28" i="32"/>
  <c r="D20" i="32"/>
  <c r="C24" i="32"/>
  <c r="D26" i="32"/>
  <c r="D28" i="32"/>
  <c r="H28" i="32"/>
  <c r="G28" i="32"/>
  <c r="D41" i="30"/>
  <c r="F40" i="30"/>
  <c r="G40" i="30" s="1"/>
  <c r="I40" i="30"/>
  <c r="E40" i="30"/>
  <c r="E39" i="35"/>
  <c r="I39" i="35"/>
  <c r="F39" i="35"/>
  <c r="G39" i="35" s="1"/>
  <c r="I37" i="28"/>
  <c r="I35" i="36"/>
  <c r="E35" i="36"/>
  <c r="F35" i="36"/>
  <c r="G35" i="36" s="1"/>
  <c r="D22" i="29"/>
  <c r="C22" i="29"/>
  <c r="D20" i="29"/>
  <c r="H28" i="29"/>
  <c r="H26" i="29"/>
  <c r="H22" i="29"/>
  <c r="D24" i="29"/>
  <c r="H20" i="29"/>
  <c r="F26" i="29"/>
  <c r="C24" i="29"/>
  <c r="C26" i="29"/>
  <c r="G24" i="29"/>
  <c r="D26" i="29"/>
  <c r="G26" i="29"/>
  <c r="F22" i="29"/>
  <c r="G20" i="29"/>
  <c r="C28" i="29"/>
  <c r="F24" i="29"/>
  <c r="G28" i="29"/>
  <c r="H24" i="29"/>
  <c r="D28" i="29"/>
  <c r="G22" i="29"/>
  <c r="F28" i="29"/>
  <c r="F20" i="29"/>
  <c r="C20" i="29"/>
  <c r="D41" i="36"/>
  <c r="I40" i="34"/>
  <c r="E40" i="34"/>
  <c r="F39" i="28"/>
  <c r="G39" i="28" s="1"/>
  <c r="I39" i="28"/>
  <c r="E39" i="28"/>
  <c r="I39" i="31"/>
  <c r="F39" i="31"/>
  <c r="G39" i="31" s="1"/>
  <c r="E39" i="31"/>
  <c r="E38" i="36"/>
  <c r="I38" i="36"/>
  <c r="F38" i="36"/>
  <c r="G38" i="36" s="1"/>
  <c r="I35" i="34"/>
  <c r="F35" i="34"/>
  <c r="G35" i="34" s="1"/>
  <c r="E35" i="34"/>
  <c r="F20" i="30"/>
  <c r="G24" i="30"/>
  <c r="D22" i="30"/>
  <c r="H24" i="30"/>
  <c r="D28" i="30"/>
  <c r="F24" i="30"/>
  <c r="F28" i="30"/>
  <c r="G28" i="30"/>
  <c r="H22" i="30"/>
  <c r="C24" i="30"/>
  <c r="F22" i="30"/>
  <c r="G26" i="30"/>
  <c r="H26" i="30"/>
  <c r="C28" i="30"/>
  <c r="E28" i="30" s="1"/>
  <c r="C20" i="30"/>
  <c r="C26" i="30"/>
  <c r="G20" i="30"/>
  <c r="F26" i="30"/>
  <c r="H28" i="30"/>
  <c r="G22" i="30"/>
  <c r="C22" i="30"/>
  <c r="H20" i="30"/>
  <c r="D20" i="30"/>
  <c r="D24" i="30"/>
  <c r="D26" i="30"/>
  <c r="I38" i="34"/>
  <c r="F38" i="34"/>
  <c r="G38" i="34" s="1"/>
  <c r="E38" i="34"/>
  <c r="I38" i="35"/>
  <c r="E38" i="35"/>
  <c r="F38" i="35"/>
  <c r="G38" i="35" s="1"/>
  <c r="I36" i="36"/>
  <c r="F36" i="36"/>
  <c r="G36" i="36" s="1"/>
  <c r="E36" i="36"/>
  <c r="F36" i="33"/>
  <c r="G36" i="33" s="1"/>
  <c r="I36" i="33"/>
  <c r="E36" i="33"/>
  <c r="I35" i="31"/>
  <c r="F35" i="31"/>
  <c r="G35" i="31" s="1"/>
  <c r="E35" i="31"/>
  <c r="H20" i="34"/>
  <c r="C22" i="34"/>
  <c r="F20" i="34"/>
  <c r="D22" i="34"/>
  <c r="D20" i="34"/>
  <c r="C24" i="34"/>
  <c r="F28" i="34"/>
  <c r="D24" i="34"/>
  <c r="F24" i="34"/>
  <c r="D28" i="34"/>
  <c r="G22" i="34"/>
  <c r="F22" i="34"/>
  <c r="G26" i="34"/>
  <c r="C26" i="34"/>
  <c r="G20" i="34"/>
  <c r="C20" i="34"/>
  <c r="D26" i="34"/>
  <c r="G28" i="34"/>
  <c r="F26" i="34"/>
  <c r="H26" i="34"/>
  <c r="H24" i="34"/>
  <c r="G24" i="34"/>
  <c r="H22" i="34"/>
  <c r="H28" i="34"/>
  <c r="C28" i="34"/>
  <c r="D41" i="33"/>
  <c r="I39" i="29"/>
  <c r="F39" i="29"/>
  <c r="G39" i="29" s="1"/>
  <c r="E39" i="29"/>
  <c r="I39" i="34"/>
  <c r="E39" i="34"/>
  <c r="F39" i="34"/>
  <c r="G39" i="34" s="1"/>
  <c r="E38" i="33"/>
  <c r="I37" i="34"/>
  <c r="F37" i="34"/>
  <c r="G37" i="34" s="1"/>
  <c r="E37" i="34"/>
  <c r="H37" i="34" s="1"/>
  <c r="E36" i="31"/>
  <c r="I36" i="31"/>
  <c r="F36" i="31"/>
  <c r="G36" i="31" s="1"/>
  <c r="I35" i="33"/>
  <c r="F35" i="33"/>
  <c r="G35" i="33" s="1"/>
  <c r="E35" i="33"/>
  <c r="H26" i="36"/>
  <c r="D24" i="36"/>
  <c r="H20" i="36"/>
  <c r="F26" i="36"/>
  <c r="H22" i="36"/>
  <c r="G28" i="36"/>
  <c r="D28" i="36"/>
  <c r="G20" i="36"/>
  <c r="C20" i="36"/>
  <c r="G24" i="36"/>
  <c r="D22" i="36"/>
  <c r="G22" i="36"/>
  <c r="H24" i="36"/>
  <c r="F24" i="36"/>
  <c r="G26" i="36"/>
  <c r="C28" i="36"/>
  <c r="D20" i="36"/>
  <c r="D26" i="36"/>
  <c r="C26" i="36"/>
  <c r="F20" i="36"/>
  <c r="F22" i="36"/>
  <c r="F28" i="36"/>
  <c r="H28" i="36"/>
  <c r="C22" i="36"/>
  <c r="C24" i="36"/>
  <c r="D41" i="29"/>
  <c r="D41" i="35"/>
  <c r="I36" i="28"/>
  <c r="F36" i="28"/>
  <c r="G36" i="28" s="1"/>
  <c r="E36" i="28"/>
  <c r="F36" i="34"/>
  <c r="G36" i="34" s="1"/>
  <c r="I36" i="34"/>
  <c r="E36" i="34"/>
  <c r="D22" i="31"/>
  <c r="C26" i="31"/>
  <c r="C28" i="31"/>
  <c r="C20" i="31"/>
  <c r="G26" i="31"/>
  <c r="G24" i="31"/>
  <c r="C22" i="31"/>
  <c r="F22" i="31"/>
  <c r="G28" i="31"/>
  <c r="F20" i="31"/>
  <c r="G20" i="31"/>
  <c r="D24" i="31"/>
  <c r="H24" i="31"/>
  <c r="F28" i="31"/>
  <c r="D26" i="31"/>
  <c r="C24" i="31"/>
  <c r="H20" i="31"/>
  <c r="D28" i="31"/>
  <c r="D20" i="31"/>
  <c r="H28" i="31"/>
  <c r="F26" i="31"/>
  <c r="H22" i="31"/>
  <c r="F24" i="31"/>
  <c r="H26" i="31"/>
  <c r="G22" i="31"/>
  <c r="C26" i="35"/>
  <c r="C28" i="35"/>
  <c r="H28" i="35"/>
  <c r="F20" i="35"/>
  <c r="D26" i="35"/>
  <c r="D28" i="35"/>
  <c r="F24" i="35"/>
  <c r="G26" i="35"/>
  <c r="G24" i="35"/>
  <c r="H24" i="35"/>
  <c r="C20" i="35"/>
  <c r="D24" i="35"/>
  <c r="F28" i="35"/>
  <c r="C24" i="35"/>
  <c r="F26" i="35"/>
  <c r="G28" i="35"/>
  <c r="D22" i="35"/>
  <c r="D20" i="35"/>
  <c r="G22" i="35"/>
  <c r="H20" i="35"/>
  <c r="C22" i="35"/>
  <c r="H26" i="35"/>
  <c r="G20" i="35"/>
  <c r="F22" i="35"/>
  <c r="H22" i="35"/>
  <c r="J11" i="21"/>
  <c r="D5" i="21"/>
  <c r="F6" i="21" s="1"/>
  <c r="J5" i="25"/>
  <c r="L9" i="25"/>
  <c r="L7" i="25"/>
  <c r="S13" i="25"/>
  <c r="X11" i="25"/>
  <c r="W7" i="25"/>
  <c r="Q9" i="25"/>
  <c r="L11" i="25"/>
  <c r="L13" i="25"/>
  <c r="M13" i="25"/>
  <c r="N13" i="25"/>
  <c r="J9" i="25"/>
  <c r="X9" i="25"/>
  <c r="M11" i="25"/>
  <c r="X7" i="25"/>
  <c r="R9" i="25"/>
  <c r="V13" i="25"/>
  <c r="E13" i="25"/>
  <c r="T5" i="25"/>
  <c r="K9" i="25"/>
  <c r="P7" i="25"/>
  <c r="U5" i="25"/>
  <c r="J11" i="25"/>
  <c r="W5" i="25"/>
  <c r="L5" i="25"/>
  <c r="V7" i="25"/>
  <c r="V11" i="25"/>
  <c r="P5" i="25"/>
  <c r="J7" i="25"/>
  <c r="O5" i="25"/>
  <c r="S9" i="25"/>
  <c r="S11" i="25"/>
  <c r="E5" i="25"/>
  <c r="X5" i="25"/>
  <c r="U7" i="25"/>
  <c r="W9" i="25"/>
  <c r="K5" i="25"/>
  <c r="K7" i="25"/>
  <c r="W13" i="25"/>
  <c r="N11" i="25"/>
  <c r="R5" i="25"/>
  <c r="T11" i="25"/>
  <c r="V5" i="25"/>
  <c r="R7" i="25"/>
  <c r="S7" i="25"/>
  <c r="P9" i="25"/>
  <c r="P13" i="25"/>
  <c r="M5" i="25"/>
  <c r="T9" i="25"/>
  <c r="Q5" i="25"/>
  <c r="M7" i="25"/>
  <c r="S5" i="25"/>
  <c r="O13" i="25"/>
  <c r="Q7" i="25"/>
  <c r="M9" i="25"/>
  <c r="N9" i="25"/>
  <c r="P11" i="25"/>
  <c r="E7" i="25"/>
  <c r="O11" i="25"/>
  <c r="U9" i="25"/>
  <c r="E9" i="25"/>
  <c r="N7" i="25"/>
  <c r="U13" i="25"/>
  <c r="U11" i="25"/>
  <c r="E11" i="25"/>
  <c r="W11" i="25"/>
  <c r="K11" i="25"/>
  <c r="J13" i="25"/>
  <c r="R13" i="25"/>
  <c r="T13" i="25"/>
  <c r="X13" i="25"/>
  <c r="K13" i="25"/>
  <c r="Q11" i="25"/>
  <c r="R11" i="25"/>
  <c r="O7" i="25"/>
  <c r="N5" i="25"/>
  <c r="Q13" i="25"/>
  <c r="T7" i="25"/>
  <c r="O9" i="25"/>
  <c r="V9" i="25"/>
  <c r="D9" i="27"/>
  <c r="M9" i="27"/>
  <c r="L7" i="27"/>
  <c r="S13" i="27"/>
  <c r="Q5" i="27"/>
  <c r="K13" i="27"/>
  <c r="U9" i="27"/>
  <c r="P11" i="27"/>
  <c r="P9" i="27"/>
  <c r="D13" i="27"/>
  <c r="R9" i="27"/>
  <c r="N11" i="27"/>
  <c r="O11" i="27"/>
  <c r="S11" i="27"/>
  <c r="O13" i="27"/>
  <c r="P13" i="27"/>
  <c r="R5" i="27"/>
  <c r="Q9" i="27"/>
  <c r="W11" i="27"/>
  <c r="K11" i="27"/>
  <c r="U13" i="27"/>
  <c r="M11" i="27"/>
  <c r="I13" i="27"/>
  <c r="J13" i="27"/>
  <c r="N13" i="27"/>
  <c r="V9" i="27"/>
  <c r="V11" i="27"/>
  <c r="K5" i="27"/>
  <c r="I7" i="27"/>
  <c r="T13" i="27"/>
  <c r="M7" i="27"/>
  <c r="V13" i="27"/>
  <c r="W13" i="27"/>
  <c r="L13" i="27"/>
  <c r="W9" i="27"/>
  <c r="R11" i="27"/>
  <c r="J5" i="27"/>
  <c r="T7" i="27"/>
  <c r="J7" i="27"/>
  <c r="R7" i="27"/>
  <c r="S5" i="27"/>
  <c r="N7" i="27"/>
  <c r="Q11" i="27"/>
  <c r="M13" i="27"/>
  <c r="D5" i="27"/>
  <c r="V5" i="27"/>
  <c r="S7" i="27"/>
  <c r="O9" i="27"/>
  <c r="D11" i="27"/>
  <c r="I9" i="27"/>
  <c r="M5" i="27"/>
  <c r="W5" i="27"/>
  <c r="Q13" i="27"/>
  <c r="I5" i="27"/>
  <c r="T5" i="27"/>
  <c r="U5" i="27"/>
  <c r="Q7" i="27"/>
  <c r="N9" i="27"/>
  <c r="J11" i="27"/>
  <c r="J9" i="27"/>
  <c r="L5" i="27"/>
  <c r="V7" i="27"/>
  <c r="N5" i="27"/>
  <c r="O5" i="27"/>
  <c r="P5" i="27"/>
  <c r="O7" i="27"/>
  <c r="P7" i="27"/>
  <c r="L9" i="27"/>
  <c r="I11" i="27"/>
  <c r="D7" i="27"/>
  <c r="K9" i="27"/>
  <c r="U7" i="27"/>
  <c r="L11" i="27"/>
  <c r="W7" i="27"/>
  <c r="S9" i="27"/>
  <c r="T9" i="27"/>
  <c r="T11" i="27"/>
  <c r="U11" i="27"/>
  <c r="R13" i="27"/>
  <c r="K7" i="27"/>
  <c r="Q17" i="26"/>
  <c r="Y21" i="26"/>
  <c r="U5" i="26"/>
  <c r="U9" i="26"/>
  <c r="N17" i="26"/>
  <c r="V21" i="26"/>
  <c r="R9" i="26"/>
  <c r="R13" i="26"/>
  <c r="X13" i="26"/>
  <c r="Q21" i="26"/>
  <c r="M5" i="26"/>
  <c r="M9" i="26"/>
  <c r="U13" i="26"/>
  <c r="N21" i="26"/>
  <c r="Y13" i="26"/>
  <c r="Y5" i="26"/>
  <c r="P13" i="26"/>
  <c r="X17" i="26"/>
  <c r="X21" i="26"/>
  <c r="T5" i="26"/>
  <c r="M13" i="26"/>
  <c r="U17" i="26"/>
  <c r="U21" i="26"/>
  <c r="Q5" i="26"/>
  <c r="W9" i="26"/>
  <c r="P17" i="26"/>
  <c r="P21" i="26"/>
  <c r="L5" i="26"/>
  <c r="T9" i="26"/>
  <c r="M17" i="26"/>
  <c r="M21" i="26"/>
  <c r="R17" i="26"/>
  <c r="Z21" i="26"/>
  <c r="O9" i="26"/>
  <c r="W13" i="26"/>
  <c r="W17" i="26"/>
  <c r="P9" i="26"/>
  <c r="L9" i="26"/>
  <c r="T13" i="26"/>
  <c r="T17" i="26"/>
  <c r="O5" i="26"/>
  <c r="X5" i="26"/>
  <c r="L17" i="26"/>
  <c r="P5" i="26"/>
  <c r="Q9" i="26"/>
  <c r="F14" i="26"/>
  <c r="V5" i="26"/>
  <c r="O13" i="26"/>
  <c r="O17" i="26"/>
  <c r="W21" i="26"/>
  <c r="S5" i="26"/>
  <c r="L13" i="26"/>
  <c r="T21" i="26"/>
  <c r="Z17" i="26"/>
  <c r="R21" i="26"/>
  <c r="N5" i="26"/>
  <c r="V9" i="26"/>
  <c r="V13" i="26"/>
  <c r="O21" i="26"/>
  <c r="S21" i="26"/>
  <c r="S9" i="26"/>
  <c r="S13" i="26"/>
  <c r="L21" i="26"/>
  <c r="Y17" i="26"/>
  <c r="X9" i="26"/>
  <c r="N9" i="26"/>
  <c r="N13" i="26"/>
  <c r="V17" i="26"/>
  <c r="Q13" i="26"/>
  <c r="Z5" i="26"/>
  <c r="Z9" i="26"/>
  <c r="S17" i="26"/>
  <c r="W5" i="26"/>
  <c r="R5" i="26"/>
  <c r="Z13" i="26"/>
  <c r="Y9" i="26"/>
  <c r="G9" i="26"/>
  <c r="F17" i="26"/>
  <c r="F5" i="26"/>
  <c r="G5" i="26"/>
  <c r="F15" i="26"/>
  <c r="F13" i="26"/>
  <c r="F19" i="26"/>
  <c r="F10" i="26"/>
  <c r="F11" i="26"/>
  <c r="G21" i="26"/>
  <c r="F9" i="26"/>
  <c r="G13" i="26"/>
  <c r="F7" i="26"/>
  <c r="G17" i="26"/>
  <c r="F21" i="26"/>
  <c r="F6" i="26"/>
  <c r="F18" i="26"/>
  <c r="F23" i="26"/>
  <c r="F22" i="26"/>
  <c r="L25" i="20"/>
  <c r="T25" i="20" s="1"/>
  <c r="L24" i="20"/>
  <c r="T24" i="20" s="1"/>
  <c r="J25" i="20"/>
  <c r="P25" i="20" s="1"/>
  <c r="J24" i="20"/>
  <c r="P24" i="20" s="1"/>
  <c r="K24" i="20"/>
  <c r="R24" i="20" s="1"/>
  <c r="K25" i="20"/>
  <c r="R25" i="20" s="1"/>
  <c r="I25" i="20"/>
  <c r="N25" i="20" s="1"/>
  <c r="I24" i="20"/>
  <c r="N24" i="20" s="1"/>
  <c r="M25" i="20"/>
  <c r="V25" i="20" s="1"/>
  <c r="M24" i="20"/>
  <c r="V24" i="20" s="1"/>
  <c r="J5" i="21"/>
  <c r="N5" i="21"/>
  <c r="R5" i="21"/>
  <c r="V5" i="21"/>
  <c r="J7" i="21"/>
  <c r="N7" i="21"/>
  <c r="R7" i="21"/>
  <c r="V7" i="21"/>
  <c r="J9" i="21"/>
  <c r="N9" i="21"/>
  <c r="R9" i="21"/>
  <c r="V9" i="21"/>
  <c r="N11" i="21"/>
  <c r="R11" i="21"/>
  <c r="V11" i="21"/>
  <c r="J13" i="21"/>
  <c r="N13" i="21"/>
  <c r="R13" i="21"/>
  <c r="V13" i="21"/>
  <c r="D13" i="21"/>
  <c r="S11" i="21"/>
  <c r="S13" i="21"/>
  <c r="D11" i="21"/>
  <c r="F12" i="21" s="1"/>
  <c r="K5" i="21"/>
  <c r="O5" i="21"/>
  <c r="S5" i="21"/>
  <c r="W5" i="21"/>
  <c r="K7" i="21"/>
  <c r="O7" i="21"/>
  <c r="S7" i="21"/>
  <c r="W7" i="21"/>
  <c r="K9" i="21"/>
  <c r="O9" i="21"/>
  <c r="S9" i="21"/>
  <c r="I9" i="21"/>
  <c r="L5" i="21"/>
  <c r="P5" i="21"/>
  <c r="T5" i="21"/>
  <c r="L7" i="21"/>
  <c r="P7" i="21"/>
  <c r="T7" i="21"/>
  <c r="L9" i="21"/>
  <c r="P9" i="21"/>
  <c r="T9" i="21"/>
  <c r="L11" i="21"/>
  <c r="P11" i="21"/>
  <c r="T11" i="21"/>
  <c r="L13" i="21"/>
  <c r="P13" i="21"/>
  <c r="T13" i="21"/>
  <c r="I5" i="21"/>
  <c r="D9" i="21"/>
  <c r="F10" i="21" s="1"/>
  <c r="O11" i="21"/>
  <c r="O13" i="21"/>
  <c r="I13" i="21"/>
  <c r="M5" i="21"/>
  <c r="Q5" i="21"/>
  <c r="U5" i="21"/>
  <c r="M7" i="21"/>
  <c r="Q7" i="21"/>
  <c r="U7" i="21"/>
  <c r="M9" i="21"/>
  <c r="Q9" i="21"/>
  <c r="U9" i="21"/>
  <c r="M11" i="21"/>
  <c r="Q11" i="21"/>
  <c r="U11" i="21"/>
  <c r="M13" i="21"/>
  <c r="Q13" i="21"/>
  <c r="U13" i="21"/>
  <c r="I7" i="21"/>
  <c r="I11" i="21"/>
  <c r="D7" i="21"/>
  <c r="F8" i="21" s="1"/>
  <c r="W9" i="21"/>
  <c r="K11" i="21"/>
  <c r="W11" i="21"/>
  <c r="K13" i="21"/>
  <c r="W13" i="21"/>
  <c r="D36" i="6"/>
  <c r="E36" i="6" s="1"/>
  <c r="D37" i="6"/>
  <c r="E37" i="6" s="1"/>
  <c r="D35" i="6"/>
  <c r="F35" i="6" s="1"/>
  <c r="G35" i="6" s="1"/>
  <c r="D39" i="6"/>
  <c r="F39" i="6" s="1"/>
  <c r="G39" i="6" s="1"/>
  <c r="D38" i="6"/>
  <c r="F38" i="6" s="1"/>
  <c r="G38" i="6" s="1"/>
  <c r="E95" i="4"/>
  <c r="V108" i="4"/>
  <c r="K9" i="20"/>
  <c r="K7" i="20"/>
  <c r="K5" i="20"/>
  <c r="K6" i="20"/>
  <c r="V9" i="4"/>
  <c r="V20" i="4"/>
  <c r="D28" i="6"/>
  <c r="D40" i="6"/>
  <c r="I40" i="6" s="1"/>
  <c r="D41" i="6"/>
  <c r="K22" i="20"/>
  <c r="R22" i="20" s="1"/>
  <c r="K20" i="20"/>
  <c r="R20" i="20" s="1"/>
  <c r="K21" i="20"/>
  <c r="R21" i="20" s="1"/>
  <c r="K23" i="20"/>
  <c r="R23" i="20" s="1"/>
  <c r="M20" i="20"/>
  <c r="V20" i="20" s="1"/>
  <c r="M21" i="20"/>
  <c r="V21" i="20" s="1"/>
  <c r="M22" i="20"/>
  <c r="V22" i="20" s="1"/>
  <c r="M23" i="20"/>
  <c r="V23" i="20" s="1"/>
  <c r="J22" i="20"/>
  <c r="P22" i="20" s="1"/>
  <c r="J20" i="20"/>
  <c r="P20" i="20" s="1"/>
  <c r="J21" i="20"/>
  <c r="P21" i="20" s="1"/>
  <c r="J23" i="20"/>
  <c r="P23" i="20" s="1"/>
  <c r="G22" i="6"/>
  <c r="F28" i="6"/>
  <c r="G28" i="6"/>
  <c r="F20" i="6"/>
  <c r="C24" i="6"/>
  <c r="G20" i="6"/>
  <c r="G24" i="6"/>
  <c r="H26" i="6"/>
  <c r="H24" i="6"/>
  <c r="H28" i="6"/>
  <c r="F22" i="6"/>
  <c r="F26" i="6"/>
  <c r="C28" i="6"/>
  <c r="D22" i="6"/>
  <c r="C26" i="6"/>
  <c r="H22" i="6"/>
  <c r="G26" i="6"/>
  <c r="C22" i="6"/>
  <c r="F24" i="6"/>
  <c r="D24" i="6"/>
  <c r="H20" i="6"/>
  <c r="C20" i="6"/>
  <c r="D20" i="6"/>
  <c r="D26" i="6"/>
  <c r="L23" i="20"/>
  <c r="T23" i="20" s="1"/>
  <c r="L21" i="20"/>
  <c r="T21" i="20" s="1"/>
  <c r="L20" i="20"/>
  <c r="T20" i="20" s="1"/>
  <c r="L22" i="20"/>
  <c r="T22" i="20" s="1"/>
  <c r="I21" i="20"/>
  <c r="N21" i="20" s="1"/>
  <c r="I22" i="20"/>
  <c r="N22" i="20" s="1"/>
  <c r="I23" i="20"/>
  <c r="N23" i="20" s="1"/>
  <c r="K8" i="20"/>
  <c r="C7" i="5"/>
  <c r="E62" i="4"/>
  <c r="E84" i="4"/>
  <c r="Q6" i="5"/>
  <c r="R6" i="5"/>
  <c r="E106" i="4"/>
  <c r="H6" i="5"/>
  <c r="E7" i="4"/>
  <c r="E29" i="4"/>
  <c r="R8" i="5"/>
  <c r="G7" i="5"/>
  <c r="P8" i="5"/>
  <c r="L8" i="5"/>
  <c r="S7" i="5"/>
  <c r="R7" i="5"/>
  <c r="M7" i="5"/>
  <c r="I7" i="5"/>
  <c r="C6" i="5"/>
  <c r="K8" i="5"/>
  <c r="O10" i="5"/>
  <c r="P6" i="5"/>
  <c r="G8" i="5"/>
  <c r="C8" i="5"/>
  <c r="J7" i="5"/>
  <c r="F10" i="5"/>
  <c r="K9" i="5"/>
  <c r="L6" i="5"/>
  <c r="G6" i="5"/>
  <c r="R9" i="5"/>
  <c r="F9" i="5"/>
  <c r="L10" i="5"/>
  <c r="N7" i="5"/>
  <c r="K7" i="5"/>
  <c r="L9" i="5"/>
  <c r="N10" i="5"/>
  <c r="E10" i="5"/>
  <c r="E8" i="5"/>
  <c r="M9" i="5"/>
  <c r="S10" i="5"/>
  <c r="E7" i="5"/>
  <c r="S6" i="5"/>
  <c r="I6" i="5"/>
  <c r="S8" i="5"/>
  <c r="H9" i="5"/>
  <c r="Q8" i="5"/>
  <c r="M8" i="5"/>
  <c r="J9" i="5"/>
  <c r="P10" i="5"/>
  <c r="E9" i="5"/>
  <c r="K10" i="5"/>
  <c r="M6" i="5"/>
  <c r="G10" i="5"/>
  <c r="I8" i="5"/>
  <c r="P7" i="5"/>
  <c r="L7" i="5"/>
  <c r="F7" i="5"/>
  <c r="J8" i="5"/>
  <c r="H10" i="5"/>
  <c r="N8" i="5"/>
  <c r="Q10" i="5"/>
  <c r="J10" i="5"/>
  <c r="I10" i="5"/>
  <c r="N9" i="5"/>
  <c r="Q7" i="5"/>
  <c r="N6" i="5"/>
  <c r="K6" i="5"/>
  <c r="E6" i="5"/>
  <c r="O8" i="5"/>
  <c r="Q9" i="5"/>
  <c r="F8" i="5"/>
  <c r="C10" i="5"/>
  <c r="P9" i="5"/>
  <c r="O9" i="5"/>
  <c r="C9" i="5"/>
  <c r="H7" i="5"/>
  <c r="R10" i="5"/>
  <c r="M10" i="5"/>
  <c r="S9" i="5"/>
  <c r="G9" i="5"/>
  <c r="I9" i="5"/>
  <c r="O7" i="5"/>
  <c r="H8" i="5"/>
  <c r="O6" i="5"/>
  <c r="J16" i="5"/>
  <c r="F12" i="5"/>
  <c r="L13" i="5"/>
  <c r="J14" i="5"/>
  <c r="R13" i="5"/>
  <c r="G15" i="5"/>
  <c r="E16" i="5"/>
  <c r="I12" i="5"/>
  <c r="L12" i="5"/>
  <c r="C16" i="5"/>
  <c r="I14" i="5"/>
  <c r="S15" i="5"/>
  <c r="Q16" i="5"/>
  <c r="M12" i="5"/>
  <c r="S13" i="5"/>
  <c r="J13" i="5"/>
  <c r="P14" i="5"/>
  <c r="N15" i="5"/>
  <c r="S16" i="5"/>
  <c r="L15" i="5"/>
  <c r="N14" i="5"/>
  <c r="Q12" i="5"/>
  <c r="K15" i="5"/>
  <c r="I16" i="5"/>
  <c r="E12" i="5"/>
  <c r="O16" i="5"/>
  <c r="S12" i="5"/>
  <c r="H14" i="5"/>
  <c r="F15" i="5"/>
  <c r="K16" i="5"/>
  <c r="N13" i="5"/>
  <c r="F14" i="5"/>
  <c r="R14" i="5"/>
  <c r="C15" i="5"/>
  <c r="R15" i="5"/>
  <c r="P16" i="5"/>
  <c r="G16" i="5"/>
  <c r="K12" i="5"/>
  <c r="Q13" i="5"/>
  <c r="O14" i="5"/>
  <c r="L16" i="5"/>
  <c r="H12" i="5"/>
  <c r="E14" i="5"/>
  <c r="C14" i="5"/>
  <c r="L14" i="5"/>
  <c r="J15" i="5"/>
  <c r="H16" i="5"/>
  <c r="P15" i="5"/>
  <c r="C12" i="5"/>
  <c r="I13" i="5"/>
  <c r="G14" i="5"/>
  <c r="M14" i="5"/>
  <c r="E15" i="5"/>
  <c r="F13" i="5"/>
  <c r="N12" i="5"/>
  <c r="G13" i="5"/>
  <c r="M13" i="5"/>
  <c r="S14" i="5"/>
  <c r="Q15" i="5"/>
  <c r="H15" i="5"/>
  <c r="N16" i="5"/>
  <c r="R12" i="5"/>
  <c r="P13" i="5"/>
  <c r="C13" i="5"/>
  <c r="K13" i="5"/>
  <c r="P12" i="5"/>
  <c r="O15" i="5"/>
  <c r="E13" i="5"/>
  <c r="K14" i="5"/>
  <c r="I15" i="5"/>
  <c r="Q14" i="5"/>
  <c r="F16" i="5"/>
  <c r="J12" i="5"/>
  <c r="H13" i="5"/>
  <c r="M15" i="5"/>
  <c r="G12" i="5"/>
  <c r="O12" i="5"/>
  <c r="M16" i="5"/>
  <c r="R16" i="5"/>
  <c r="O13" i="5"/>
  <c r="F6" i="5"/>
  <c r="E18" i="4"/>
  <c r="J6" i="5"/>
  <c r="E51" i="4"/>
  <c r="E73" i="4"/>
  <c r="E40" i="4"/>
  <c r="V77" i="4"/>
  <c r="V43" i="4"/>
  <c r="V109" i="4"/>
  <c r="V31" i="4"/>
  <c r="V21" i="4"/>
  <c r="V54" i="4"/>
  <c r="V64" i="4"/>
  <c r="V86" i="4"/>
  <c r="V10" i="4"/>
  <c r="V98" i="4"/>
  <c r="J53" i="4"/>
  <c r="N96" i="4"/>
  <c r="K96" i="4"/>
  <c r="L97" i="4"/>
  <c r="I74" i="4"/>
  <c r="K41" i="4"/>
  <c r="Q85" i="4"/>
  <c r="G41" i="4"/>
  <c r="A21" i="4"/>
  <c r="O42" i="4"/>
  <c r="L96" i="4"/>
  <c r="P85" i="4"/>
  <c r="S53" i="4"/>
  <c r="I85" i="4"/>
  <c r="P19" i="4"/>
  <c r="T76" i="4"/>
  <c r="A54" i="4"/>
  <c r="P30" i="4"/>
  <c r="F97" i="4"/>
  <c r="N41" i="4"/>
  <c r="S85" i="4"/>
  <c r="S107" i="4"/>
  <c r="A43" i="4"/>
  <c r="F41" i="4"/>
  <c r="K8" i="4"/>
  <c r="I30" i="4"/>
  <c r="H52" i="4"/>
  <c r="F19" i="4"/>
  <c r="D76" i="4"/>
  <c r="L41" i="4"/>
  <c r="S96" i="4"/>
  <c r="N19" i="4"/>
  <c r="F96" i="4"/>
  <c r="G75" i="4"/>
  <c r="D63" i="4"/>
  <c r="H30" i="4"/>
  <c r="N42" i="4"/>
  <c r="A20" i="4"/>
  <c r="D108" i="4"/>
  <c r="I52" i="4"/>
  <c r="D85" i="4"/>
  <c r="D20" i="4"/>
  <c r="T42" i="4"/>
  <c r="M96" i="4"/>
  <c r="R8" i="4"/>
  <c r="G53" i="4"/>
  <c r="K107" i="4"/>
  <c r="G19" i="4"/>
  <c r="T96" i="4"/>
  <c r="K97" i="4"/>
  <c r="O75" i="4"/>
  <c r="O53" i="4"/>
  <c r="T19" i="4"/>
  <c r="I8" i="4"/>
  <c r="J41" i="4"/>
  <c r="F42" i="4"/>
  <c r="T74" i="4"/>
  <c r="T41" i="4"/>
  <c r="F63" i="4"/>
  <c r="K85" i="4"/>
  <c r="O8" i="4"/>
  <c r="Q19" i="4"/>
  <c r="R42" i="4"/>
  <c r="M53" i="4"/>
  <c r="H74" i="4"/>
  <c r="S41" i="4"/>
  <c r="M42" i="4"/>
  <c r="A86" i="4"/>
  <c r="R76" i="4"/>
  <c r="I63" i="4"/>
  <c r="R107" i="4"/>
  <c r="S30" i="4"/>
  <c r="S75" i="4"/>
  <c r="F85" i="4"/>
  <c r="G107" i="4"/>
  <c r="S76" i="4"/>
  <c r="P107" i="4"/>
  <c r="T52" i="4"/>
  <c r="H41" i="4"/>
  <c r="F30" i="4"/>
  <c r="R85" i="4"/>
  <c r="A98" i="4"/>
  <c r="K63" i="4"/>
  <c r="O52" i="4"/>
  <c r="O74" i="4"/>
  <c r="G52" i="4"/>
  <c r="L30" i="4"/>
  <c r="P76" i="4"/>
  <c r="H75" i="4"/>
  <c r="M19" i="4"/>
  <c r="D30" i="4"/>
  <c r="S52" i="4"/>
  <c r="F74" i="4"/>
  <c r="M8" i="4"/>
  <c r="H96" i="4"/>
  <c r="I107" i="4"/>
  <c r="H85" i="4"/>
  <c r="S63" i="4"/>
  <c r="J30" i="4"/>
  <c r="P52" i="4"/>
  <c r="S42" i="4"/>
  <c r="J96" i="4"/>
  <c r="Q75" i="4"/>
  <c r="D41" i="4"/>
  <c r="M30" i="4"/>
  <c r="O85" i="4"/>
  <c r="T30" i="4"/>
  <c r="L42" i="4"/>
  <c r="J19" i="4"/>
  <c r="M107" i="4"/>
  <c r="L8" i="4"/>
  <c r="P42" i="4"/>
  <c r="R53" i="4"/>
  <c r="Q53" i="4"/>
  <c r="T53" i="4"/>
  <c r="P41" i="4"/>
  <c r="L53" i="4"/>
  <c r="S97" i="4"/>
  <c r="R74" i="4"/>
  <c r="F75" i="4"/>
  <c r="K53" i="4"/>
  <c r="P75" i="4"/>
  <c r="P53" i="4"/>
  <c r="R75" i="4"/>
  <c r="R52" i="4"/>
  <c r="N52" i="4"/>
  <c r="P74" i="4"/>
  <c r="F8" i="4"/>
  <c r="J75" i="4"/>
  <c r="R30" i="4"/>
  <c r="K74" i="4"/>
  <c r="Q63" i="4"/>
  <c r="R41" i="4"/>
  <c r="G42" i="4"/>
  <c r="D75" i="4"/>
  <c r="T8" i="4"/>
  <c r="O96" i="4"/>
  <c r="L107" i="4"/>
  <c r="R19" i="4"/>
  <c r="F52" i="4"/>
  <c r="N75" i="4"/>
  <c r="K30" i="4"/>
  <c r="Q76" i="4"/>
  <c r="O107" i="4"/>
  <c r="F53" i="4"/>
  <c r="L63" i="4"/>
  <c r="D19" i="4"/>
  <c r="P97" i="4"/>
  <c r="I41" i="4"/>
  <c r="G8" i="4"/>
  <c r="Q30" i="4"/>
  <c r="T97" i="4"/>
  <c r="P8" i="4"/>
  <c r="N107" i="4"/>
  <c r="M41" i="4"/>
  <c r="J97" i="4"/>
  <c r="G74" i="4"/>
  <c r="H107" i="4"/>
  <c r="L74" i="4"/>
  <c r="I19" i="4"/>
  <c r="L85" i="4"/>
  <c r="J107" i="4"/>
  <c r="M76" i="4"/>
  <c r="J52" i="4"/>
  <c r="N97" i="4"/>
  <c r="G96" i="4"/>
  <c r="H53" i="4"/>
  <c r="N30" i="4"/>
  <c r="O97" i="4"/>
  <c r="K52" i="4"/>
  <c r="F76" i="4"/>
  <c r="N76" i="4"/>
  <c r="T63" i="4"/>
  <c r="J76" i="4"/>
  <c r="M52" i="4"/>
  <c r="Q41" i="4"/>
  <c r="J42" i="4"/>
  <c r="J8" i="4"/>
  <c r="Q42" i="4"/>
  <c r="G97" i="4"/>
  <c r="O41" i="4"/>
  <c r="N8" i="4"/>
  <c r="H97" i="4"/>
  <c r="S8" i="4"/>
  <c r="M63" i="4"/>
  <c r="H63" i="4"/>
  <c r="I97" i="4"/>
  <c r="M97" i="4"/>
  <c r="L75" i="4"/>
  <c r="Q52" i="4"/>
  <c r="T107" i="4"/>
  <c r="N53" i="4"/>
  <c r="M74" i="4"/>
  <c r="L52" i="4"/>
  <c r="T85" i="4"/>
  <c r="H42" i="4"/>
  <c r="D53" i="4"/>
  <c r="S19" i="4"/>
  <c r="I42" i="4"/>
  <c r="K42" i="4"/>
  <c r="L19" i="4"/>
  <c r="I53" i="4"/>
  <c r="J85" i="4"/>
  <c r="I96" i="4"/>
  <c r="Q97" i="4"/>
  <c r="F107" i="4"/>
  <c r="S74" i="4"/>
  <c r="G63" i="4"/>
  <c r="P96" i="4"/>
  <c r="K75" i="4"/>
  <c r="N63" i="4"/>
  <c r="K19" i="4"/>
  <c r="A109" i="4"/>
  <c r="G85" i="4"/>
  <c r="M85" i="4"/>
  <c r="M75" i="4"/>
  <c r="L76" i="4"/>
  <c r="Q107" i="4"/>
  <c r="O63" i="4"/>
  <c r="D42" i="4"/>
  <c r="R96" i="4"/>
  <c r="D9" i="4"/>
  <c r="H76" i="4"/>
  <c r="Q8" i="4"/>
  <c r="P63" i="4"/>
  <c r="A64" i="4"/>
  <c r="Q74" i="4"/>
  <c r="D97" i="4"/>
  <c r="O30" i="4"/>
  <c r="H8" i="4"/>
  <c r="K76" i="4"/>
  <c r="H19" i="4"/>
  <c r="R63" i="4"/>
  <c r="A10" i="4"/>
  <c r="O76" i="4"/>
  <c r="I75" i="4"/>
  <c r="J74" i="4"/>
  <c r="R97" i="4"/>
  <c r="A42" i="4"/>
  <c r="Q96" i="4"/>
  <c r="G30" i="4"/>
  <c r="J63" i="4"/>
  <c r="A77" i="4"/>
  <c r="T75" i="4"/>
  <c r="A31" i="4"/>
  <c r="N74" i="4"/>
  <c r="I76" i="4"/>
  <c r="G76" i="4"/>
  <c r="O19" i="4"/>
  <c r="N85" i="4"/>
  <c r="E40" i="35" l="1"/>
  <c r="E40" i="29"/>
  <c r="E40" i="31"/>
  <c r="I40" i="32"/>
  <c r="I40" i="35"/>
  <c r="E24" i="36"/>
  <c r="F40" i="32"/>
  <c r="G40" i="32" s="1"/>
  <c r="E38" i="30"/>
  <c r="I40" i="31"/>
  <c r="E40" i="28"/>
  <c r="E28" i="34"/>
  <c r="F40" i="28"/>
  <c r="G40" i="28" s="1"/>
  <c r="I37" i="31"/>
  <c r="E38" i="32"/>
  <c r="H38" i="32" s="1"/>
  <c r="F38" i="32"/>
  <c r="G38" i="32" s="1"/>
  <c r="E37" i="32"/>
  <c r="H37" i="32" s="1"/>
  <c r="E39" i="36"/>
  <c r="H39" i="36" s="1"/>
  <c r="F37" i="32"/>
  <c r="G37" i="32" s="1"/>
  <c r="F39" i="36"/>
  <c r="G39" i="36" s="1"/>
  <c r="F37" i="33"/>
  <c r="G37" i="33" s="1"/>
  <c r="F37" i="28"/>
  <c r="G37" i="28" s="1"/>
  <c r="E40" i="36"/>
  <c r="H40" i="36" s="1"/>
  <c r="E37" i="33"/>
  <c r="F40" i="36"/>
  <c r="G40" i="36" s="1"/>
  <c r="E38" i="28"/>
  <c r="E39" i="32"/>
  <c r="I38" i="33"/>
  <c r="R24" i="26"/>
  <c r="F40" i="33"/>
  <c r="G40" i="33" s="1"/>
  <c r="I40" i="29"/>
  <c r="M14" i="27"/>
  <c r="D6" i="21"/>
  <c r="I40" i="33"/>
  <c r="H20" i="20"/>
  <c r="E24" i="32"/>
  <c r="E28" i="33"/>
  <c r="F37" i="30"/>
  <c r="G37" i="30" s="1"/>
  <c r="E37" i="30"/>
  <c r="F38" i="30"/>
  <c r="G38" i="30" s="1"/>
  <c r="I36" i="32"/>
  <c r="K36" i="32" s="1"/>
  <c r="L36" i="32" s="1"/>
  <c r="E35" i="28"/>
  <c r="H35" i="28" s="1"/>
  <c r="F38" i="31"/>
  <c r="G38" i="31" s="1"/>
  <c r="E36" i="32"/>
  <c r="H36" i="32" s="1"/>
  <c r="F35" i="28"/>
  <c r="G35" i="28" s="1"/>
  <c r="I38" i="31"/>
  <c r="F37" i="29"/>
  <c r="G37" i="29" s="1"/>
  <c r="E37" i="29"/>
  <c r="I37" i="35"/>
  <c r="F36" i="29"/>
  <c r="G36" i="29" s="1"/>
  <c r="F39" i="30"/>
  <c r="G39" i="30" s="1"/>
  <c r="H38" i="29"/>
  <c r="F37" i="35"/>
  <c r="G37" i="35" s="1"/>
  <c r="I36" i="29"/>
  <c r="E39" i="30"/>
  <c r="D30" i="28"/>
  <c r="E28" i="36"/>
  <c r="D30" i="33"/>
  <c r="E28" i="28"/>
  <c r="E24" i="28"/>
  <c r="W24" i="26"/>
  <c r="L14" i="25"/>
  <c r="N14" i="25"/>
  <c r="O14" i="27"/>
  <c r="N14" i="27"/>
  <c r="K21" i="26"/>
  <c r="P24" i="26"/>
  <c r="I36" i="6"/>
  <c r="K36" i="6" s="1"/>
  <c r="L36" i="6" s="1"/>
  <c r="H40" i="33"/>
  <c r="E26" i="35"/>
  <c r="H39" i="31"/>
  <c r="H38" i="35"/>
  <c r="G30" i="29"/>
  <c r="F36" i="6"/>
  <c r="G36" i="6" s="1"/>
  <c r="H35" i="33"/>
  <c r="H35" i="30"/>
  <c r="S14" i="25"/>
  <c r="E26" i="31"/>
  <c r="H40" i="34"/>
  <c r="H35" i="35"/>
  <c r="H40" i="31"/>
  <c r="H39" i="33"/>
  <c r="E24" i="31"/>
  <c r="H36" i="34"/>
  <c r="H37" i="29"/>
  <c r="H36" i="29"/>
  <c r="H30" i="28"/>
  <c r="E24" i="35"/>
  <c r="E22" i="31"/>
  <c r="E26" i="36"/>
  <c r="H30" i="36"/>
  <c r="H36" i="31"/>
  <c r="H39" i="34"/>
  <c r="E22" i="34"/>
  <c r="H30" i="30"/>
  <c r="H35" i="32"/>
  <c r="E26" i="33"/>
  <c r="G30" i="33"/>
  <c r="E22" i="30"/>
  <c r="E22" i="29"/>
  <c r="E22" i="32"/>
  <c r="H36" i="28"/>
  <c r="H35" i="31"/>
  <c r="H40" i="28"/>
  <c r="H40" i="30"/>
  <c r="H37" i="36"/>
  <c r="H39" i="30"/>
  <c r="E24" i="34"/>
  <c r="H38" i="34"/>
  <c r="H36" i="35"/>
  <c r="G30" i="35"/>
  <c r="J38" i="30"/>
  <c r="K38" i="30"/>
  <c r="L38" i="30" s="1"/>
  <c r="F30" i="36"/>
  <c r="K5" i="36"/>
  <c r="H39" i="29"/>
  <c r="H30" i="34"/>
  <c r="J35" i="31"/>
  <c r="L35" i="31"/>
  <c r="K35" i="31"/>
  <c r="K38" i="36"/>
  <c r="L38" i="36" s="1"/>
  <c r="J38" i="36"/>
  <c r="K39" i="35"/>
  <c r="L39" i="35"/>
  <c r="J39" i="35"/>
  <c r="F30" i="32"/>
  <c r="K5" i="32"/>
  <c r="K38" i="32"/>
  <c r="L38" i="32" s="1"/>
  <c r="J38" i="32"/>
  <c r="E26" i="28"/>
  <c r="H38" i="28"/>
  <c r="K39" i="30"/>
  <c r="L39" i="30"/>
  <c r="J39" i="30"/>
  <c r="E22" i="33"/>
  <c r="E20" i="33"/>
  <c r="C30" i="33"/>
  <c r="K4" i="33"/>
  <c r="K36" i="34"/>
  <c r="L36" i="34" s="1"/>
  <c r="J36" i="34"/>
  <c r="I41" i="35"/>
  <c r="F41" i="35"/>
  <c r="G41" i="35" s="1"/>
  <c r="I28" i="35" s="1"/>
  <c r="J28" i="35" s="1"/>
  <c r="E41" i="35"/>
  <c r="L37" i="34"/>
  <c r="K37" i="34"/>
  <c r="J37" i="34"/>
  <c r="E20" i="34"/>
  <c r="C30" i="34"/>
  <c r="K4" i="34"/>
  <c r="H36" i="33"/>
  <c r="L37" i="30"/>
  <c r="K37" i="30"/>
  <c r="J37" i="30"/>
  <c r="H35" i="34"/>
  <c r="H38" i="36"/>
  <c r="L37" i="35"/>
  <c r="K37" i="35"/>
  <c r="J37" i="35"/>
  <c r="M37" i="35" s="1"/>
  <c r="H39" i="35"/>
  <c r="G30" i="32"/>
  <c r="J36" i="29"/>
  <c r="K36" i="29"/>
  <c r="L36" i="29" s="1"/>
  <c r="L40" i="33"/>
  <c r="K40" i="33"/>
  <c r="J40" i="33"/>
  <c r="F30" i="28"/>
  <c r="K5" i="28"/>
  <c r="I41" i="34"/>
  <c r="F41" i="34"/>
  <c r="G41" i="34" s="1"/>
  <c r="I28" i="34" s="1"/>
  <c r="J28" i="34" s="1"/>
  <c r="E41" i="34"/>
  <c r="E22" i="35"/>
  <c r="I41" i="29"/>
  <c r="I20" i="29" s="1"/>
  <c r="J20" i="29" s="1"/>
  <c r="E41" i="29"/>
  <c r="F41" i="29"/>
  <c r="G41" i="29" s="1"/>
  <c r="J38" i="33"/>
  <c r="K38" i="33"/>
  <c r="L38" i="33" s="1"/>
  <c r="L39" i="29"/>
  <c r="K39" i="29"/>
  <c r="J39" i="29"/>
  <c r="G30" i="34"/>
  <c r="K36" i="33"/>
  <c r="L36" i="33" s="1"/>
  <c r="J36" i="33"/>
  <c r="K38" i="34"/>
  <c r="L38" i="34" s="1"/>
  <c r="J38" i="34"/>
  <c r="L40" i="28"/>
  <c r="K40" i="28"/>
  <c r="J40" i="28"/>
  <c r="E24" i="30"/>
  <c r="E20" i="32"/>
  <c r="C30" i="32"/>
  <c r="K4" i="32"/>
  <c r="I20" i="35"/>
  <c r="J20" i="35" s="1"/>
  <c r="K38" i="28"/>
  <c r="L38" i="28" s="1"/>
  <c r="J38" i="28"/>
  <c r="H30" i="33"/>
  <c r="F30" i="33"/>
  <c r="K5" i="33"/>
  <c r="J35" i="30"/>
  <c r="L35" i="30"/>
  <c r="K35" i="30"/>
  <c r="H30" i="35"/>
  <c r="F30" i="35"/>
  <c r="K5" i="35"/>
  <c r="D30" i="36"/>
  <c r="C30" i="36"/>
  <c r="K4" i="36"/>
  <c r="E20" i="36"/>
  <c r="J35" i="33"/>
  <c r="L35" i="33"/>
  <c r="K35" i="33"/>
  <c r="H40" i="32"/>
  <c r="E26" i="34"/>
  <c r="H40" i="35"/>
  <c r="G30" i="30"/>
  <c r="K5" i="30"/>
  <c r="F30" i="30"/>
  <c r="J35" i="34"/>
  <c r="L35" i="34"/>
  <c r="K35" i="34"/>
  <c r="J40" i="34"/>
  <c r="L40" i="34"/>
  <c r="K40" i="34"/>
  <c r="E26" i="29"/>
  <c r="D30" i="29"/>
  <c r="L40" i="30"/>
  <c r="K40" i="30"/>
  <c r="J40" i="30"/>
  <c r="H30" i="32"/>
  <c r="K39" i="36"/>
  <c r="J39" i="36"/>
  <c r="L39" i="36"/>
  <c r="E24" i="33"/>
  <c r="K36" i="30"/>
  <c r="L36" i="30" s="1"/>
  <c r="J36" i="30"/>
  <c r="J38" i="29"/>
  <c r="K38" i="29"/>
  <c r="L38" i="29" s="1"/>
  <c r="E38" i="6"/>
  <c r="H38" i="6" s="1"/>
  <c r="E20" i="35"/>
  <c r="C30" i="35"/>
  <c r="K4" i="35"/>
  <c r="E20" i="31"/>
  <c r="C30" i="31"/>
  <c r="K4" i="31"/>
  <c r="E22" i="36"/>
  <c r="G30" i="36"/>
  <c r="H38" i="33"/>
  <c r="D30" i="34"/>
  <c r="H36" i="36"/>
  <c r="L37" i="29"/>
  <c r="J37" i="29"/>
  <c r="K37" i="29"/>
  <c r="E26" i="30"/>
  <c r="K37" i="33"/>
  <c r="L37" i="33"/>
  <c r="J37" i="33"/>
  <c r="K39" i="31"/>
  <c r="J39" i="31"/>
  <c r="L39" i="31"/>
  <c r="I41" i="36"/>
  <c r="I24" i="36" s="1"/>
  <c r="J24" i="36" s="1"/>
  <c r="F41" i="36"/>
  <c r="G41" i="36" s="1"/>
  <c r="E41" i="36"/>
  <c r="E24" i="29"/>
  <c r="H35" i="36"/>
  <c r="D30" i="32"/>
  <c r="H37" i="31"/>
  <c r="I41" i="31"/>
  <c r="G41" i="31"/>
  <c r="E41" i="31"/>
  <c r="F41" i="31"/>
  <c r="E20" i="28"/>
  <c r="K4" i="28"/>
  <c r="C30" i="28"/>
  <c r="H35" i="29"/>
  <c r="L37" i="32"/>
  <c r="K37" i="32"/>
  <c r="J37" i="32"/>
  <c r="L39" i="33"/>
  <c r="J39" i="33"/>
  <c r="K39" i="33"/>
  <c r="L40" i="31"/>
  <c r="K40" i="31"/>
  <c r="J40" i="31"/>
  <c r="D30" i="35"/>
  <c r="E28" i="35"/>
  <c r="D30" i="31"/>
  <c r="G30" i="31"/>
  <c r="E28" i="31"/>
  <c r="J36" i="28"/>
  <c r="K36" i="28"/>
  <c r="L36" i="28" s="1"/>
  <c r="K36" i="31"/>
  <c r="L36" i="31" s="1"/>
  <c r="J36" i="31"/>
  <c r="K40" i="32"/>
  <c r="L40" i="32"/>
  <c r="J40" i="32"/>
  <c r="L40" i="35"/>
  <c r="K40" i="35"/>
  <c r="J40" i="35"/>
  <c r="D30" i="30"/>
  <c r="E20" i="30"/>
  <c r="C30" i="30"/>
  <c r="K4" i="30"/>
  <c r="H39" i="28"/>
  <c r="E20" i="29"/>
  <c r="C30" i="29"/>
  <c r="K4" i="29"/>
  <c r="E28" i="29"/>
  <c r="J35" i="36"/>
  <c r="L35" i="36"/>
  <c r="K35" i="36"/>
  <c r="L37" i="28"/>
  <c r="K37" i="28"/>
  <c r="J37" i="28"/>
  <c r="E28" i="32"/>
  <c r="L37" i="31"/>
  <c r="K37" i="31"/>
  <c r="J37" i="31"/>
  <c r="E41" i="28"/>
  <c r="F41" i="28"/>
  <c r="I41" i="28"/>
  <c r="G41" i="28"/>
  <c r="H40" i="29"/>
  <c r="H36" i="30"/>
  <c r="H39" i="32"/>
  <c r="F30" i="31"/>
  <c r="K5" i="31"/>
  <c r="F30" i="34"/>
  <c r="K5" i="34"/>
  <c r="K36" i="36"/>
  <c r="L36" i="36" s="1"/>
  <c r="J36" i="36"/>
  <c r="L39" i="28"/>
  <c r="K39" i="28"/>
  <c r="J39" i="28"/>
  <c r="K5" i="29"/>
  <c r="F30" i="29"/>
  <c r="H30" i="29"/>
  <c r="E41" i="30"/>
  <c r="I41" i="30"/>
  <c r="I20" i="30" s="1"/>
  <c r="J20" i="30" s="1"/>
  <c r="G41" i="30"/>
  <c r="F41" i="30"/>
  <c r="J35" i="35"/>
  <c r="L35" i="35"/>
  <c r="K35" i="35"/>
  <c r="L35" i="29"/>
  <c r="J35" i="29"/>
  <c r="K35" i="29"/>
  <c r="L37" i="36"/>
  <c r="K37" i="36"/>
  <c r="J37" i="36"/>
  <c r="J39" i="32"/>
  <c r="L39" i="32"/>
  <c r="K39" i="32"/>
  <c r="H30" i="31"/>
  <c r="K39" i="34"/>
  <c r="J39" i="34"/>
  <c r="L39" i="34"/>
  <c r="F41" i="33"/>
  <c r="G41" i="33" s="1"/>
  <c r="E41" i="33"/>
  <c r="I41" i="33"/>
  <c r="J38" i="35"/>
  <c r="K38" i="35"/>
  <c r="L38" i="35" s="1"/>
  <c r="I24" i="35" s="1"/>
  <c r="J24" i="35" s="1"/>
  <c r="E26" i="32"/>
  <c r="J35" i="32"/>
  <c r="L35" i="32"/>
  <c r="K35" i="32"/>
  <c r="L35" i="28"/>
  <c r="J35" i="28"/>
  <c r="K35" i="28"/>
  <c r="L40" i="36"/>
  <c r="K40" i="36"/>
  <c r="J40" i="36"/>
  <c r="G30" i="28"/>
  <c r="J36" i="35"/>
  <c r="K36" i="35"/>
  <c r="L36" i="35" s="1"/>
  <c r="L40" i="29"/>
  <c r="K40" i="29"/>
  <c r="J40" i="29"/>
  <c r="K38" i="31"/>
  <c r="L38" i="31" s="1"/>
  <c r="J38" i="31"/>
  <c r="I41" i="32"/>
  <c r="F41" i="32"/>
  <c r="G41" i="32" s="1"/>
  <c r="E41" i="32"/>
  <c r="Z24" i="26"/>
  <c r="K9" i="26"/>
  <c r="F8" i="27"/>
  <c r="D8" i="27"/>
  <c r="I14" i="27"/>
  <c r="H5" i="27"/>
  <c r="V14" i="27"/>
  <c r="O14" i="25"/>
  <c r="U14" i="25"/>
  <c r="I12" i="26"/>
  <c r="G12" i="26"/>
  <c r="H11" i="27"/>
  <c r="L14" i="27"/>
  <c r="D6" i="27"/>
  <c r="F6" i="27"/>
  <c r="J14" i="27"/>
  <c r="H7" i="27"/>
  <c r="Q14" i="27"/>
  <c r="G10" i="25"/>
  <c r="E10" i="25"/>
  <c r="K14" i="25"/>
  <c r="I7" i="25"/>
  <c r="K13" i="26"/>
  <c r="K5" i="26"/>
  <c r="L24" i="26"/>
  <c r="T24" i="26"/>
  <c r="W14" i="27"/>
  <c r="K14" i="27"/>
  <c r="I13" i="25"/>
  <c r="P14" i="25"/>
  <c r="I9" i="25"/>
  <c r="S24" i="26"/>
  <c r="K17" i="26"/>
  <c r="M24" i="26"/>
  <c r="U24" i="26"/>
  <c r="V14" i="25"/>
  <c r="T14" i="25"/>
  <c r="I20" i="26"/>
  <c r="G20" i="26"/>
  <c r="X24" i="26"/>
  <c r="H9" i="27"/>
  <c r="G8" i="25"/>
  <c r="E8" i="25"/>
  <c r="Q14" i="25"/>
  <c r="X14" i="25"/>
  <c r="O24" i="26"/>
  <c r="P14" i="27"/>
  <c r="F12" i="27"/>
  <c r="D12" i="27"/>
  <c r="S14" i="27"/>
  <c r="R14" i="27"/>
  <c r="F10" i="27"/>
  <c r="D10" i="27"/>
  <c r="G12" i="25"/>
  <c r="E12" i="25"/>
  <c r="R14" i="25"/>
  <c r="G6" i="25"/>
  <c r="E6" i="25"/>
  <c r="I5" i="25"/>
  <c r="J14" i="25"/>
  <c r="I16" i="26"/>
  <c r="G16" i="26"/>
  <c r="I8" i="26"/>
  <c r="G8" i="26"/>
  <c r="N24" i="26"/>
  <c r="Q24" i="26"/>
  <c r="Y24" i="26"/>
  <c r="U14" i="27"/>
  <c r="M14" i="25"/>
  <c r="W14" i="25"/>
  <c r="V24" i="26"/>
  <c r="T14" i="27"/>
  <c r="H13" i="27"/>
  <c r="I11" i="25"/>
  <c r="K10" i="20"/>
  <c r="N20" i="20"/>
  <c r="X20" i="20" s="1"/>
  <c r="D10" i="21"/>
  <c r="D8" i="21"/>
  <c r="H24" i="20"/>
  <c r="X24" i="20"/>
  <c r="X25" i="20"/>
  <c r="H25" i="20"/>
  <c r="I38" i="6"/>
  <c r="K38" i="6" s="1"/>
  <c r="F37" i="6"/>
  <c r="G37" i="6" s="1"/>
  <c r="I37" i="6"/>
  <c r="K37" i="6" s="1"/>
  <c r="L37" i="6" s="1"/>
  <c r="D12" i="21"/>
  <c r="E35" i="6"/>
  <c r="H35" i="6" s="1"/>
  <c r="I35" i="6"/>
  <c r="J35" i="6" s="1"/>
  <c r="E39" i="6"/>
  <c r="H39" i="6" s="1"/>
  <c r="I39" i="6"/>
  <c r="K39" i="6" s="1"/>
  <c r="E26" i="6"/>
  <c r="E74" i="4"/>
  <c r="E96" i="4"/>
  <c r="E75" i="4"/>
  <c r="E52" i="4"/>
  <c r="E41" i="4"/>
  <c r="E8" i="4"/>
  <c r="E19" i="4"/>
  <c r="E107" i="4"/>
  <c r="E40" i="6"/>
  <c r="F40" i="6"/>
  <c r="G40" i="6" s="1"/>
  <c r="E28" i="6"/>
  <c r="E22" i="6"/>
  <c r="T17" i="20"/>
  <c r="D11" i="20" s="1"/>
  <c r="E24" i="6"/>
  <c r="N7" i="24"/>
  <c r="X23" i="20"/>
  <c r="H23" i="20"/>
  <c r="H30" i="6"/>
  <c r="P17" i="20"/>
  <c r="D7" i="20" s="1"/>
  <c r="A7" i="20"/>
  <c r="G28" i="24" s="1"/>
  <c r="G26" i="24" s="1"/>
  <c r="R17" i="20"/>
  <c r="D9" i="20" s="1"/>
  <c r="A9" i="20"/>
  <c r="G36" i="24" s="1"/>
  <c r="G34" i="24" s="1"/>
  <c r="X22" i="20"/>
  <c r="H22" i="20"/>
  <c r="K5" i="6"/>
  <c r="V17" i="20"/>
  <c r="D13" i="20" s="1"/>
  <c r="L10" i="24"/>
  <c r="N10" i="24" s="1"/>
  <c r="X21" i="20"/>
  <c r="H21" i="20"/>
  <c r="D30" i="6"/>
  <c r="F30" i="6"/>
  <c r="L40" i="6"/>
  <c r="K40" i="6"/>
  <c r="J40" i="6"/>
  <c r="H36" i="6"/>
  <c r="K4" i="6"/>
  <c r="C30" i="6"/>
  <c r="E20" i="6"/>
  <c r="G30" i="6"/>
  <c r="E41" i="6"/>
  <c r="F41" i="6"/>
  <c r="G41" i="6" s="1"/>
  <c r="I41" i="6"/>
  <c r="H13" i="21"/>
  <c r="N14" i="21"/>
  <c r="H9" i="21"/>
  <c r="V14" i="21"/>
  <c r="J6" i="24"/>
  <c r="L14" i="21"/>
  <c r="K14" i="21"/>
  <c r="H11" i="21"/>
  <c r="F6" i="24"/>
  <c r="M14" i="21"/>
  <c r="J14" i="21"/>
  <c r="H6" i="24"/>
  <c r="O14" i="21"/>
  <c r="T14" i="21"/>
  <c r="H7" i="21"/>
  <c r="W14" i="21"/>
  <c r="U14" i="21"/>
  <c r="I14" i="21"/>
  <c r="H5" i="21"/>
  <c r="P14" i="21"/>
  <c r="S14" i="21"/>
  <c r="Q14" i="21"/>
  <c r="R14" i="21"/>
  <c r="I6" i="24"/>
  <c r="C11" i="5"/>
  <c r="D6" i="24"/>
  <c r="E6" i="24"/>
  <c r="G6" i="24"/>
  <c r="K6" i="24"/>
  <c r="K11" i="5"/>
  <c r="O11" i="5"/>
  <c r="P17" i="5"/>
  <c r="J11" i="5"/>
  <c r="N11" i="5"/>
  <c r="J17" i="5"/>
  <c r="G17" i="5"/>
  <c r="F11" i="5"/>
  <c r="M18" i="5"/>
  <c r="S18" i="5"/>
  <c r="E76" i="4"/>
  <c r="E85" i="4"/>
  <c r="E63" i="4"/>
  <c r="E53" i="4"/>
  <c r="H18" i="5"/>
  <c r="O18" i="5"/>
  <c r="R18" i="5"/>
  <c r="E18" i="5"/>
  <c r="E97" i="4"/>
  <c r="P18" i="5"/>
  <c r="J18" i="5"/>
  <c r="F18" i="5"/>
  <c r="E30" i="4"/>
  <c r="I18" i="5"/>
  <c r="N18" i="5"/>
  <c r="E42" i="4"/>
  <c r="G18" i="5"/>
  <c r="L18" i="5"/>
  <c r="C18" i="5"/>
  <c r="E21" i="5"/>
  <c r="K22" i="5"/>
  <c r="E19" i="5"/>
  <c r="K20" i="5"/>
  <c r="I21" i="5"/>
  <c r="G22" i="5"/>
  <c r="P19" i="5"/>
  <c r="N20" i="5"/>
  <c r="C22" i="5"/>
  <c r="R22" i="5"/>
  <c r="C20" i="5"/>
  <c r="R20" i="5"/>
  <c r="P21" i="5"/>
  <c r="H19" i="5"/>
  <c r="O21" i="5"/>
  <c r="O22" i="5"/>
  <c r="F20" i="5"/>
  <c r="L21" i="5"/>
  <c r="J22" i="5"/>
  <c r="L19" i="5"/>
  <c r="J20" i="5"/>
  <c r="H21" i="5"/>
  <c r="M22" i="5"/>
  <c r="G21" i="5"/>
  <c r="O19" i="5"/>
  <c r="M20" i="5"/>
  <c r="S21" i="5"/>
  <c r="Q22" i="5"/>
  <c r="S19" i="5"/>
  <c r="Q20" i="5"/>
  <c r="E22" i="5"/>
  <c r="P20" i="5"/>
  <c r="G19" i="5"/>
  <c r="E20" i="5"/>
  <c r="K21" i="5"/>
  <c r="I22" i="5"/>
  <c r="K19" i="5"/>
  <c r="I20" i="5"/>
  <c r="N21" i="5"/>
  <c r="H20" i="5"/>
  <c r="Q19" i="5"/>
  <c r="F22" i="5"/>
  <c r="N19" i="5"/>
  <c r="C21" i="5"/>
  <c r="R21" i="5"/>
  <c r="P22" i="5"/>
  <c r="C19" i="5"/>
  <c r="R19" i="5"/>
  <c r="F21" i="5"/>
  <c r="N22" i="5"/>
  <c r="I19" i="5"/>
  <c r="G20" i="5"/>
  <c r="L22" i="5"/>
  <c r="F19" i="5"/>
  <c r="L20" i="5"/>
  <c r="J21" i="5"/>
  <c r="H22" i="5"/>
  <c r="J19" i="5"/>
  <c r="O20" i="5"/>
  <c r="M21" i="5"/>
  <c r="S22" i="5"/>
  <c r="M19" i="5"/>
  <c r="S20" i="5"/>
  <c r="Q21" i="5"/>
  <c r="Q18" i="5"/>
  <c r="K18" i="5"/>
  <c r="C17" i="5"/>
  <c r="E17" i="5"/>
  <c r="D12" i="5"/>
  <c r="L17" i="5"/>
  <c r="D6" i="5"/>
  <c r="E11" i="5"/>
  <c r="M11" i="5"/>
  <c r="D10" i="5"/>
  <c r="G11" i="5"/>
  <c r="V22" i="4"/>
  <c r="V78" i="4"/>
  <c r="I17" i="5"/>
  <c r="L11" i="5"/>
  <c r="H11" i="5"/>
  <c r="V32" i="4"/>
  <c r="N17" i="5"/>
  <c r="D16" i="5"/>
  <c r="D9" i="5"/>
  <c r="I11" i="5"/>
  <c r="V11" i="4"/>
  <c r="V110" i="4"/>
  <c r="V44" i="4"/>
  <c r="R17" i="5"/>
  <c r="K17" i="5"/>
  <c r="Q17" i="5"/>
  <c r="M17" i="5"/>
  <c r="S11" i="5"/>
  <c r="R11" i="5"/>
  <c r="V65" i="4"/>
  <c r="V87" i="4"/>
  <c r="O17" i="5"/>
  <c r="D15" i="5"/>
  <c r="D7" i="5"/>
  <c r="V55" i="4"/>
  <c r="D13" i="5"/>
  <c r="Q11" i="5"/>
  <c r="V99" i="4"/>
  <c r="D14" i="5"/>
  <c r="S17" i="5"/>
  <c r="H17" i="5"/>
  <c r="F17" i="5"/>
  <c r="D8" i="5"/>
  <c r="P11" i="5"/>
  <c r="N77" i="4"/>
  <c r="A32" i="4"/>
  <c r="A11" i="4"/>
  <c r="I21" i="4"/>
  <c r="N108" i="4"/>
  <c r="N86" i="4"/>
  <c r="K9" i="4"/>
  <c r="K21" i="4"/>
  <c r="L10" i="4"/>
  <c r="I64" i="4"/>
  <c r="R77" i="4"/>
  <c r="J43" i="4"/>
  <c r="D54" i="4"/>
  <c r="J54" i="4"/>
  <c r="J64" i="4"/>
  <c r="J108" i="4"/>
  <c r="A78" i="4"/>
  <c r="O54" i="4"/>
  <c r="J10" i="4"/>
  <c r="I77" i="4"/>
  <c r="P31" i="4"/>
  <c r="J21" i="4"/>
  <c r="F21" i="4"/>
  <c r="A110" i="4"/>
  <c r="I43" i="4"/>
  <c r="O43" i="4"/>
  <c r="R43" i="4"/>
  <c r="L86" i="4"/>
  <c r="G43" i="4"/>
  <c r="H64" i="4"/>
  <c r="T77" i="4"/>
  <c r="K54" i="4"/>
  <c r="O64" i="4"/>
  <c r="N10" i="4"/>
  <c r="G77" i="4"/>
  <c r="A87" i="4"/>
  <c r="Q43" i="4"/>
  <c r="J31" i="4"/>
  <c r="G9" i="4"/>
  <c r="M10" i="4"/>
  <c r="Q98" i="4"/>
  <c r="K86" i="4"/>
  <c r="I10" i="4"/>
  <c r="O108" i="4"/>
  <c r="M109" i="4"/>
  <c r="M21" i="4"/>
  <c r="L43" i="4"/>
  <c r="L21" i="4"/>
  <c r="Q10" i="4"/>
  <c r="M98" i="4"/>
  <c r="D43" i="4"/>
  <c r="M86" i="4"/>
  <c r="Q20" i="4"/>
  <c r="K31" i="4"/>
  <c r="G10" i="4"/>
  <c r="T10" i="4"/>
  <c r="A99" i="4"/>
  <c r="R108" i="4"/>
  <c r="J86" i="4"/>
  <c r="T98" i="4"/>
  <c r="H9" i="4"/>
  <c r="T43" i="4"/>
  <c r="O9" i="4"/>
  <c r="R10" i="4"/>
  <c r="K109" i="4"/>
  <c r="D86" i="4"/>
  <c r="F43" i="4"/>
  <c r="K64" i="4"/>
  <c r="M20" i="4"/>
  <c r="Q77" i="4"/>
  <c r="P10" i="4"/>
  <c r="N109" i="4"/>
  <c r="Q86" i="4"/>
  <c r="D77" i="4"/>
  <c r="Q31" i="4"/>
  <c r="F77" i="4"/>
  <c r="H21" i="4"/>
  <c r="I20" i="4"/>
  <c r="S86" i="4"/>
  <c r="P20" i="4"/>
  <c r="N64" i="4"/>
  <c r="G20" i="4"/>
  <c r="J9" i="4"/>
  <c r="T109" i="4"/>
  <c r="O21" i="4"/>
  <c r="H10" i="4"/>
  <c r="Q54" i="4"/>
  <c r="M43" i="4"/>
  <c r="Q109" i="4"/>
  <c r="A55" i="4"/>
  <c r="K77" i="4"/>
  <c r="I86" i="4"/>
  <c r="H108" i="4"/>
  <c r="D31" i="4"/>
  <c r="L9" i="4"/>
  <c r="O98" i="4"/>
  <c r="H31" i="4"/>
  <c r="T9" i="4"/>
  <c r="T64" i="4"/>
  <c r="T108" i="4"/>
  <c r="P109" i="4"/>
  <c r="P9" i="4"/>
  <c r="A22" i="4"/>
  <c r="N31" i="4"/>
  <c r="S77" i="4"/>
  <c r="K10" i="4"/>
  <c r="Q64" i="4"/>
  <c r="M64" i="4"/>
  <c r="R64" i="4"/>
  <c r="H20" i="4"/>
  <c r="O109" i="4"/>
  <c r="R109" i="4"/>
  <c r="D109" i="4"/>
  <c r="F20" i="4"/>
  <c r="G54" i="4"/>
  <c r="S10" i="4"/>
  <c r="N21" i="4"/>
  <c r="F64" i="4"/>
  <c r="N54" i="4"/>
  <c r="S98" i="4"/>
  <c r="F86" i="4"/>
  <c r="S109" i="4"/>
  <c r="D21" i="4"/>
  <c r="O10" i="4"/>
  <c r="P54" i="4"/>
  <c r="K98" i="4"/>
  <c r="N98" i="4"/>
  <c r="G31" i="4"/>
  <c r="M9" i="4"/>
  <c r="N9" i="4"/>
  <c r="S43" i="4"/>
  <c r="D64" i="4"/>
  <c r="P77" i="4"/>
  <c r="L109" i="4"/>
  <c r="R20" i="4"/>
  <c r="P108" i="4"/>
  <c r="G64" i="4"/>
  <c r="O31" i="4"/>
  <c r="T54" i="4"/>
  <c r="G21" i="4"/>
  <c r="I108" i="4"/>
  <c r="H109" i="4"/>
  <c r="T20" i="4"/>
  <c r="O77" i="4"/>
  <c r="J20" i="4"/>
  <c r="R21" i="4"/>
  <c r="F109" i="4"/>
  <c r="T86" i="4"/>
  <c r="M77" i="4"/>
  <c r="F108" i="4"/>
  <c r="R98" i="4"/>
  <c r="M54" i="4"/>
  <c r="F98" i="4"/>
  <c r="O20" i="4"/>
  <c r="G86" i="4"/>
  <c r="S20" i="4"/>
  <c r="D98" i="4"/>
  <c r="I9" i="4"/>
  <c r="S21" i="4"/>
  <c r="M108" i="4"/>
  <c r="J98" i="4"/>
  <c r="N43" i="4"/>
  <c r="P64" i="4"/>
  <c r="K20" i="4"/>
  <c r="H77" i="4"/>
  <c r="L54" i="4"/>
  <c r="P98" i="4"/>
  <c r="F9" i="4"/>
  <c r="R54" i="4"/>
  <c r="A65" i="4"/>
  <c r="D10" i="4"/>
  <c r="L77" i="4"/>
  <c r="H54" i="4"/>
  <c r="Q108" i="4"/>
  <c r="L64" i="4"/>
  <c r="R31" i="4"/>
  <c r="Q21" i="4"/>
  <c r="T31" i="4"/>
  <c r="M31" i="4"/>
  <c r="P43" i="4"/>
  <c r="L98" i="4"/>
  <c r="S54" i="4"/>
  <c r="R9" i="4"/>
  <c r="F54" i="4"/>
  <c r="S108" i="4"/>
  <c r="S31" i="4"/>
  <c r="F31" i="4"/>
  <c r="T21" i="4"/>
  <c r="A44" i="4"/>
  <c r="Q9" i="4"/>
  <c r="S9" i="4"/>
  <c r="K43" i="4"/>
  <c r="I31" i="4"/>
  <c r="K108" i="4"/>
  <c r="I98" i="4"/>
  <c r="J77" i="4"/>
  <c r="I109" i="4"/>
  <c r="L20" i="4"/>
  <c r="L108" i="4"/>
  <c r="S64" i="4"/>
  <c r="H86" i="4"/>
  <c r="H98" i="4"/>
  <c r="L31" i="4"/>
  <c r="O86" i="4"/>
  <c r="H43" i="4"/>
  <c r="R86" i="4"/>
  <c r="P21" i="4"/>
  <c r="G98" i="4"/>
  <c r="I54" i="4"/>
  <c r="G109" i="4"/>
  <c r="N20" i="4"/>
  <c r="F10" i="4"/>
  <c r="G108" i="4"/>
  <c r="P86" i="4"/>
  <c r="J109" i="4"/>
  <c r="H37" i="35" l="1"/>
  <c r="M35" i="35"/>
  <c r="J36" i="32"/>
  <c r="H37" i="33"/>
  <c r="H38" i="30"/>
  <c r="H37" i="28"/>
  <c r="I28" i="29"/>
  <c r="J28" i="29" s="1"/>
  <c r="I20" i="32"/>
  <c r="J20" i="32" s="1"/>
  <c r="M40" i="33"/>
  <c r="H37" i="30"/>
  <c r="I22" i="35"/>
  <c r="J22" i="35" s="1"/>
  <c r="I22" i="31"/>
  <c r="J22" i="31" s="1"/>
  <c r="AC22" i="31" s="1"/>
  <c r="AC23" i="31" s="1"/>
  <c r="H38" i="31"/>
  <c r="I24" i="29"/>
  <c r="J24" i="29" s="1"/>
  <c r="W24" i="29" s="1"/>
  <c r="W25" i="29" s="1"/>
  <c r="I22" i="36"/>
  <c r="J22" i="36" s="1"/>
  <c r="W22" i="36" s="1"/>
  <c r="W23" i="36" s="1"/>
  <c r="D10" i="20"/>
  <c r="F10" i="20"/>
  <c r="D8" i="20"/>
  <c r="F8" i="20"/>
  <c r="I28" i="31"/>
  <c r="J28" i="31" s="1"/>
  <c r="M35" i="31"/>
  <c r="M40" i="35"/>
  <c r="J36" i="6"/>
  <c r="M36" i="6" s="1"/>
  <c r="I24" i="31"/>
  <c r="J24" i="31" s="1"/>
  <c r="AD24" i="31" s="1"/>
  <c r="AD25" i="31" s="1"/>
  <c r="H41" i="34"/>
  <c r="D14" i="27"/>
  <c r="F18" i="27" s="1"/>
  <c r="G24" i="26"/>
  <c r="I28" i="26" s="1"/>
  <c r="M38" i="31"/>
  <c r="M40" i="29"/>
  <c r="L20" i="35"/>
  <c r="AF20" i="35" s="1"/>
  <c r="AG20" i="35" s="1"/>
  <c r="AG21" i="35" s="1"/>
  <c r="H41" i="36"/>
  <c r="M39" i="36"/>
  <c r="M36" i="33"/>
  <c r="M39" i="32"/>
  <c r="M39" i="29"/>
  <c r="M36" i="34"/>
  <c r="J38" i="6"/>
  <c r="M38" i="6" s="1"/>
  <c r="M39" i="31"/>
  <c r="M38" i="28"/>
  <c r="M35" i="30"/>
  <c r="M38" i="34"/>
  <c r="E14" i="25"/>
  <c r="G18" i="25" s="1"/>
  <c r="I14" i="25"/>
  <c r="I22" i="28"/>
  <c r="J22" i="28" s="1"/>
  <c r="Y22" i="28" s="1"/>
  <c r="Y23" i="28" s="1"/>
  <c r="I28" i="36"/>
  <c r="J28" i="36" s="1"/>
  <c r="R28" i="36" s="1"/>
  <c r="M38" i="29"/>
  <c r="M40" i="34"/>
  <c r="H41" i="29"/>
  <c r="M36" i="29"/>
  <c r="M35" i="28"/>
  <c r="M36" i="28"/>
  <c r="M37" i="29"/>
  <c r="M35" i="34"/>
  <c r="I22" i="30"/>
  <c r="J22" i="30" s="1"/>
  <c r="AC22" i="30" s="1"/>
  <c r="AC23" i="30" s="1"/>
  <c r="M38" i="32"/>
  <c r="M38" i="35"/>
  <c r="I28" i="30"/>
  <c r="J28" i="30" s="1"/>
  <c r="AA28" i="30" s="1"/>
  <c r="I24" i="28"/>
  <c r="J24" i="28" s="1"/>
  <c r="S24" i="28" s="1"/>
  <c r="S25" i="28" s="1"/>
  <c r="I24" i="30"/>
  <c r="J24" i="30" s="1"/>
  <c r="AC24" i="30" s="1"/>
  <c r="AC25" i="30" s="1"/>
  <c r="M37" i="33"/>
  <c r="M38" i="30"/>
  <c r="H41" i="33"/>
  <c r="L28" i="35"/>
  <c r="I24" i="33"/>
  <c r="J24" i="33" s="1"/>
  <c r="AD24" i="33" s="1"/>
  <c r="AD25" i="33" s="1"/>
  <c r="M40" i="36"/>
  <c r="I22" i="32"/>
  <c r="J22" i="32" s="1"/>
  <c r="M36" i="36"/>
  <c r="L28" i="29"/>
  <c r="M36" i="31"/>
  <c r="I24" i="34"/>
  <c r="J24" i="34" s="1"/>
  <c r="I22" i="29"/>
  <c r="J22" i="29" s="1"/>
  <c r="S22" i="29" s="1"/>
  <c r="S23" i="29" s="1"/>
  <c r="I22" i="34"/>
  <c r="J22" i="34" s="1"/>
  <c r="R22" i="31"/>
  <c r="R23" i="31" s="1"/>
  <c r="AA22" i="31"/>
  <c r="AA23" i="31" s="1"/>
  <c r="V22" i="31"/>
  <c r="V23" i="31" s="1"/>
  <c r="K22" i="31"/>
  <c r="T22" i="31"/>
  <c r="T23" i="31" s="1"/>
  <c r="Z22" i="31"/>
  <c r="Z23" i="31" s="1"/>
  <c r="S22" i="31"/>
  <c r="S23" i="31" s="1"/>
  <c r="Y22" i="31"/>
  <c r="Y23" i="31" s="1"/>
  <c r="P22" i="31"/>
  <c r="X22" i="31"/>
  <c r="X23" i="31" s="1"/>
  <c r="AD22" i="31"/>
  <c r="AD23" i="31" s="1"/>
  <c r="W22" i="31"/>
  <c r="W23" i="31" s="1"/>
  <c r="X24" i="29"/>
  <c r="X25" i="29" s="1"/>
  <c r="AB24" i="29"/>
  <c r="AB25" i="29" s="1"/>
  <c r="T24" i="29"/>
  <c r="T25" i="29" s="1"/>
  <c r="U24" i="29"/>
  <c r="U25" i="29" s="1"/>
  <c r="AC24" i="29"/>
  <c r="AC25" i="29" s="1"/>
  <c r="S22" i="36"/>
  <c r="S23" i="36" s="1"/>
  <c r="Q22" i="36"/>
  <c r="Q23" i="36" s="1"/>
  <c r="AB22" i="36"/>
  <c r="AB23" i="36" s="1"/>
  <c r="U22" i="36"/>
  <c r="U23" i="36" s="1"/>
  <c r="T22" i="36"/>
  <c r="T23" i="36" s="1"/>
  <c r="L24" i="35"/>
  <c r="Q24" i="35"/>
  <c r="Q25" i="35" s="1"/>
  <c r="Y24" i="35"/>
  <c r="Y25" i="35" s="1"/>
  <c r="AD24" i="35"/>
  <c r="AD25" i="35" s="1"/>
  <c r="W24" i="35"/>
  <c r="W25" i="35" s="1"/>
  <c r="V24" i="35"/>
  <c r="V25" i="35" s="1"/>
  <c r="P24" i="35"/>
  <c r="X24" i="35"/>
  <c r="X25" i="35" s="1"/>
  <c r="AC24" i="35"/>
  <c r="AC25" i="35" s="1"/>
  <c r="U24" i="35"/>
  <c r="U25" i="35" s="1"/>
  <c r="AB24" i="35"/>
  <c r="AB25" i="35" s="1"/>
  <c r="T24" i="35"/>
  <c r="T25" i="35" s="1"/>
  <c r="AA24" i="35"/>
  <c r="AA25" i="35" s="1"/>
  <c r="S24" i="35"/>
  <c r="S25" i="35" s="1"/>
  <c r="K24" i="35"/>
  <c r="R24" i="35"/>
  <c r="R25" i="35" s="1"/>
  <c r="Z24" i="35"/>
  <c r="Z25" i="35" s="1"/>
  <c r="U20" i="29"/>
  <c r="U21" i="29" s="1"/>
  <c r="X20" i="29"/>
  <c r="X21" i="29" s="1"/>
  <c r="T20" i="29"/>
  <c r="T21" i="29" s="1"/>
  <c r="AB20" i="29"/>
  <c r="AB21" i="29" s="1"/>
  <c r="AC20" i="29"/>
  <c r="AC21" i="29" s="1"/>
  <c r="S20" i="29"/>
  <c r="S21" i="29" s="1"/>
  <c r="AA20" i="29"/>
  <c r="AA21" i="29" s="1"/>
  <c r="R20" i="29"/>
  <c r="R21" i="29" s="1"/>
  <c r="K20" i="29"/>
  <c r="Q20" i="29"/>
  <c r="Q21" i="29" s="1"/>
  <c r="Z20" i="29"/>
  <c r="Z21" i="29" s="1"/>
  <c r="AD20" i="29"/>
  <c r="AD21" i="29" s="1"/>
  <c r="Y20" i="29"/>
  <c r="Y21" i="29" s="1"/>
  <c r="V20" i="29"/>
  <c r="V21" i="29" s="1"/>
  <c r="P20" i="29"/>
  <c r="W20" i="29"/>
  <c r="W21" i="29" s="1"/>
  <c r="Q22" i="35"/>
  <c r="Q23" i="35" s="1"/>
  <c r="V22" i="35"/>
  <c r="V23" i="35" s="1"/>
  <c r="AB22" i="35"/>
  <c r="AB23" i="35" s="1"/>
  <c r="U22" i="35"/>
  <c r="U23" i="35" s="1"/>
  <c r="AA22" i="35"/>
  <c r="AA23" i="35" s="1"/>
  <c r="T22" i="35"/>
  <c r="T23" i="35" s="1"/>
  <c r="K22" i="35"/>
  <c r="AD22" i="35"/>
  <c r="AD23" i="35" s="1"/>
  <c r="Z22" i="35"/>
  <c r="Z23" i="35" s="1"/>
  <c r="S22" i="35"/>
  <c r="S23" i="35" s="1"/>
  <c r="Y22" i="35"/>
  <c r="Y23" i="35" s="1"/>
  <c r="R22" i="35"/>
  <c r="R23" i="35" s="1"/>
  <c r="X22" i="35"/>
  <c r="X23" i="35" s="1"/>
  <c r="P22" i="35"/>
  <c r="AC22" i="35"/>
  <c r="AC23" i="35" s="1"/>
  <c r="W22" i="35"/>
  <c r="W23" i="35" s="1"/>
  <c r="W20" i="32"/>
  <c r="W21" i="32" s="1"/>
  <c r="P20" i="32"/>
  <c r="U20" i="32"/>
  <c r="U21" i="32" s="1"/>
  <c r="AC20" i="32"/>
  <c r="AC21" i="32" s="1"/>
  <c r="X20" i="32"/>
  <c r="X21" i="32" s="1"/>
  <c r="AB20" i="32"/>
  <c r="AB21" i="32" s="1"/>
  <c r="T20" i="32"/>
  <c r="T21" i="32" s="1"/>
  <c r="AA20" i="32"/>
  <c r="AA21" i="32" s="1"/>
  <c r="S20" i="32"/>
  <c r="S21" i="32" s="1"/>
  <c r="K20" i="32"/>
  <c r="R20" i="32"/>
  <c r="R21" i="32" s="1"/>
  <c r="Z20" i="32"/>
  <c r="Z21" i="32" s="1"/>
  <c r="Q20" i="32"/>
  <c r="Q21" i="32" s="1"/>
  <c r="Y20" i="32"/>
  <c r="Y21" i="32" s="1"/>
  <c r="V20" i="32"/>
  <c r="V21" i="32" s="1"/>
  <c r="AD20" i="32"/>
  <c r="AD21" i="32" s="1"/>
  <c r="S28" i="30"/>
  <c r="L24" i="33"/>
  <c r="Y24" i="33"/>
  <c r="Y25" i="33" s="1"/>
  <c r="P24" i="33"/>
  <c r="X24" i="33"/>
  <c r="X25" i="33" s="1"/>
  <c r="V24" i="33"/>
  <c r="V25" i="33" s="1"/>
  <c r="AC24" i="33"/>
  <c r="AC25" i="33" s="1"/>
  <c r="U24" i="33"/>
  <c r="U25" i="33" s="1"/>
  <c r="AB24" i="33"/>
  <c r="AB25" i="33" s="1"/>
  <c r="T24" i="33"/>
  <c r="T25" i="33" s="1"/>
  <c r="AA24" i="33"/>
  <c r="AA25" i="33" s="1"/>
  <c r="S24" i="33"/>
  <c r="S25" i="33" s="1"/>
  <c r="K24" i="33"/>
  <c r="R24" i="33"/>
  <c r="R25" i="33" s="1"/>
  <c r="M39" i="34"/>
  <c r="H41" i="30"/>
  <c r="J41" i="28"/>
  <c r="K41" i="28"/>
  <c r="L41" i="28" s="1"/>
  <c r="I26" i="28" s="1"/>
  <c r="J26" i="28" s="1"/>
  <c r="M37" i="28"/>
  <c r="M37" i="32"/>
  <c r="R28" i="35"/>
  <c r="Z28" i="35"/>
  <c r="Q28" i="35"/>
  <c r="X28" i="35"/>
  <c r="AD28" i="35"/>
  <c r="Y28" i="35"/>
  <c r="P28" i="35"/>
  <c r="W28" i="35"/>
  <c r="V28" i="35"/>
  <c r="AC28" i="35"/>
  <c r="U28" i="35"/>
  <c r="AB28" i="35"/>
  <c r="T28" i="35"/>
  <c r="AA28" i="35"/>
  <c r="S28" i="35"/>
  <c r="K28" i="35"/>
  <c r="I28" i="32"/>
  <c r="J28" i="32" s="1"/>
  <c r="L28" i="32" s="1"/>
  <c r="H41" i="32"/>
  <c r="M36" i="32"/>
  <c r="L22" i="35"/>
  <c r="H41" i="35"/>
  <c r="T28" i="34"/>
  <c r="AA28" i="34"/>
  <c r="S28" i="34"/>
  <c r="K28" i="34"/>
  <c r="R28" i="34"/>
  <c r="Z28" i="34"/>
  <c r="Q28" i="34"/>
  <c r="Y28" i="34"/>
  <c r="AD28" i="34"/>
  <c r="X28" i="34"/>
  <c r="V28" i="34"/>
  <c r="P28" i="34"/>
  <c r="W28" i="34"/>
  <c r="AC28" i="34"/>
  <c r="U28" i="34"/>
  <c r="AB28" i="34"/>
  <c r="H41" i="28"/>
  <c r="L20" i="29"/>
  <c r="M40" i="31"/>
  <c r="H41" i="31"/>
  <c r="L24" i="29"/>
  <c r="M36" i="30"/>
  <c r="L20" i="32"/>
  <c r="M38" i="33"/>
  <c r="I24" i="32"/>
  <c r="J24" i="32" s="1"/>
  <c r="M39" i="35"/>
  <c r="I20" i="31"/>
  <c r="J20" i="31" s="1"/>
  <c r="L20" i="31" s="1"/>
  <c r="V24" i="36"/>
  <c r="V25" i="36" s="1"/>
  <c r="P24" i="36"/>
  <c r="X24" i="36"/>
  <c r="X25" i="36" s="1"/>
  <c r="AC24" i="36"/>
  <c r="AC25" i="36" s="1"/>
  <c r="U24" i="36"/>
  <c r="U25" i="36" s="1"/>
  <c r="AB24" i="36"/>
  <c r="AB25" i="36" s="1"/>
  <c r="T24" i="36"/>
  <c r="T25" i="36" s="1"/>
  <c r="AA24" i="36"/>
  <c r="AA25" i="36" s="1"/>
  <c r="S24" i="36"/>
  <c r="S25" i="36" s="1"/>
  <c r="K24" i="36"/>
  <c r="R24" i="36"/>
  <c r="R25" i="36" s="1"/>
  <c r="W24" i="36"/>
  <c r="W25" i="36" s="1"/>
  <c r="Q24" i="36"/>
  <c r="Q25" i="36" s="1"/>
  <c r="Z24" i="36"/>
  <c r="Z25" i="36" s="1"/>
  <c r="AD24" i="36"/>
  <c r="AD25" i="36" s="1"/>
  <c r="Y24" i="36"/>
  <c r="Y25" i="36" s="1"/>
  <c r="J41" i="33"/>
  <c r="K41" i="33"/>
  <c r="L41" i="33" s="1"/>
  <c r="I26" i="33" s="1"/>
  <c r="J26" i="33" s="1"/>
  <c r="I28" i="33"/>
  <c r="J28" i="33" s="1"/>
  <c r="M37" i="36"/>
  <c r="M37" i="31"/>
  <c r="M35" i="36"/>
  <c r="M40" i="30"/>
  <c r="I22" i="33"/>
  <c r="J22" i="33" s="1"/>
  <c r="L22" i="33" s="1"/>
  <c r="I28" i="28"/>
  <c r="J28" i="28" s="1"/>
  <c r="K41" i="32"/>
  <c r="L41" i="32" s="1"/>
  <c r="I26" i="32" s="1"/>
  <c r="J26" i="32" s="1"/>
  <c r="J41" i="32"/>
  <c r="S28" i="31"/>
  <c r="X28" i="31"/>
  <c r="R28" i="31"/>
  <c r="AA28" i="31"/>
  <c r="Q28" i="31"/>
  <c r="K28" i="31"/>
  <c r="AD28" i="31"/>
  <c r="Z28" i="31"/>
  <c r="P28" i="31"/>
  <c r="W28" i="31"/>
  <c r="V28" i="31"/>
  <c r="AC28" i="31"/>
  <c r="U28" i="31"/>
  <c r="AB28" i="31"/>
  <c r="T28" i="31"/>
  <c r="Y28" i="31"/>
  <c r="K41" i="31"/>
  <c r="L41" i="31" s="1"/>
  <c r="I26" i="31" s="1"/>
  <c r="J26" i="31" s="1"/>
  <c r="J41" i="31"/>
  <c r="U28" i="29"/>
  <c r="AB28" i="29"/>
  <c r="T28" i="29"/>
  <c r="AA28" i="29"/>
  <c r="W28" i="29"/>
  <c r="S28" i="29"/>
  <c r="K28" i="29"/>
  <c r="AC28" i="29"/>
  <c r="R28" i="29"/>
  <c r="Z28" i="29"/>
  <c r="AD28" i="29"/>
  <c r="Q28" i="29"/>
  <c r="Y28" i="29"/>
  <c r="V28" i="29"/>
  <c r="X28" i="29"/>
  <c r="P28" i="29"/>
  <c r="K41" i="35"/>
  <c r="L41" i="35" s="1"/>
  <c r="I26" i="35" s="1"/>
  <c r="J26" i="35" s="1"/>
  <c r="J41" i="35"/>
  <c r="M36" i="35"/>
  <c r="L28" i="31"/>
  <c r="L24" i="36"/>
  <c r="S20" i="35"/>
  <c r="S21" i="35" s="1"/>
  <c r="K20" i="35"/>
  <c r="R20" i="35"/>
  <c r="R21" i="35" s="1"/>
  <c r="W20" i="35"/>
  <c r="W21" i="35" s="1"/>
  <c r="Q20" i="35"/>
  <c r="Q21" i="35" s="1"/>
  <c r="Z20" i="35"/>
  <c r="Z21" i="35" s="1"/>
  <c r="AD20" i="35"/>
  <c r="AD21" i="35" s="1"/>
  <c r="X20" i="35"/>
  <c r="X21" i="35" s="1"/>
  <c r="P20" i="35"/>
  <c r="Y20" i="35"/>
  <c r="Y21" i="35" s="1"/>
  <c r="V20" i="35"/>
  <c r="V21" i="35" s="1"/>
  <c r="AC20" i="35"/>
  <c r="AC21" i="35" s="1"/>
  <c r="U20" i="35"/>
  <c r="U21" i="35" s="1"/>
  <c r="AB20" i="35"/>
  <c r="AB21" i="35" s="1"/>
  <c r="T20" i="35"/>
  <c r="T21" i="35" s="1"/>
  <c r="AA20" i="35"/>
  <c r="AA21" i="35" s="1"/>
  <c r="M40" i="28"/>
  <c r="M37" i="30"/>
  <c r="M37" i="34"/>
  <c r="M38" i="36"/>
  <c r="L28" i="34"/>
  <c r="M35" i="29"/>
  <c r="M40" i="32"/>
  <c r="M39" i="33"/>
  <c r="M35" i="33"/>
  <c r="K41" i="29"/>
  <c r="L41" i="29" s="1"/>
  <c r="I26" i="29" s="1"/>
  <c r="J26" i="29" s="1"/>
  <c r="J41" i="29"/>
  <c r="M39" i="30"/>
  <c r="I20" i="28"/>
  <c r="J20" i="28" s="1"/>
  <c r="S20" i="30"/>
  <c r="S21" i="30" s="1"/>
  <c r="AA20" i="30"/>
  <c r="AA21" i="30" s="1"/>
  <c r="R20" i="30"/>
  <c r="R21" i="30" s="1"/>
  <c r="K20" i="30"/>
  <c r="Q20" i="30"/>
  <c r="Q21" i="30" s="1"/>
  <c r="W20" i="30"/>
  <c r="W21" i="30" s="1"/>
  <c r="AD20" i="30"/>
  <c r="AD21" i="30" s="1"/>
  <c r="Z20" i="30"/>
  <c r="Z21" i="30" s="1"/>
  <c r="P20" i="30"/>
  <c r="Y20" i="30"/>
  <c r="Y21" i="30" s="1"/>
  <c r="V20" i="30"/>
  <c r="V21" i="30" s="1"/>
  <c r="AC20" i="30"/>
  <c r="AC21" i="30" s="1"/>
  <c r="T20" i="30"/>
  <c r="T21" i="30" s="1"/>
  <c r="U20" i="30"/>
  <c r="U21" i="30" s="1"/>
  <c r="AB20" i="30"/>
  <c r="AB21" i="30" s="1"/>
  <c r="X20" i="30"/>
  <c r="X21" i="30" s="1"/>
  <c r="M35" i="32"/>
  <c r="L41" i="30"/>
  <c r="I26" i="30" s="1"/>
  <c r="J26" i="30" s="1"/>
  <c r="K41" i="30"/>
  <c r="J41" i="30"/>
  <c r="M41" i="30" s="1"/>
  <c r="M39" i="28"/>
  <c r="L20" i="30"/>
  <c r="K41" i="36"/>
  <c r="L41" i="36" s="1"/>
  <c r="I26" i="36" s="1"/>
  <c r="J26" i="36" s="1"/>
  <c r="J41" i="36"/>
  <c r="M20" i="35"/>
  <c r="K41" i="34"/>
  <c r="L41" i="34" s="1"/>
  <c r="I26" i="34" s="1"/>
  <c r="J26" i="34" s="1"/>
  <c r="J41" i="34"/>
  <c r="I20" i="36"/>
  <c r="J20" i="36" s="1"/>
  <c r="I20" i="34"/>
  <c r="J20" i="34" s="1"/>
  <c r="L20" i="34" s="1"/>
  <c r="I20" i="33"/>
  <c r="J20" i="33" s="1"/>
  <c r="H14" i="27"/>
  <c r="K24" i="26"/>
  <c r="C4" i="24"/>
  <c r="C18" i="24" s="1"/>
  <c r="D4" i="24"/>
  <c r="C22" i="24" s="1"/>
  <c r="D12" i="20"/>
  <c r="F12" i="20"/>
  <c r="L38" i="6"/>
  <c r="I24" i="6" s="1"/>
  <c r="J24" i="6" s="1"/>
  <c r="H37" i="6"/>
  <c r="J37" i="6"/>
  <c r="M37" i="6" s="1"/>
  <c r="K35" i="6"/>
  <c r="M35" i="6" s="1"/>
  <c r="L35" i="6"/>
  <c r="D14" i="21"/>
  <c r="F18" i="21" s="1"/>
  <c r="L5" i="24"/>
  <c r="N5" i="24" s="1"/>
  <c r="L39" i="6"/>
  <c r="J39" i="6"/>
  <c r="M39" i="6" s="1"/>
  <c r="H40" i="6"/>
  <c r="M40" i="6"/>
  <c r="E20" i="4"/>
  <c r="E108" i="4"/>
  <c r="E9" i="4"/>
  <c r="L9" i="24"/>
  <c r="N9" i="24" s="1"/>
  <c r="C6" i="24"/>
  <c r="A5" i="20"/>
  <c r="G20" i="24" s="1"/>
  <c r="G18" i="24" s="1"/>
  <c r="N17" i="20"/>
  <c r="D5" i="20" s="1"/>
  <c r="F6" i="20" s="1"/>
  <c r="X17" i="20"/>
  <c r="K41" i="6"/>
  <c r="L41" i="6" s="1"/>
  <c r="I26" i="6" s="1"/>
  <c r="J26" i="6" s="1"/>
  <c r="J41" i="6"/>
  <c r="I22" i="6"/>
  <c r="J22" i="6" s="1"/>
  <c r="I28" i="6"/>
  <c r="J28" i="6" s="1"/>
  <c r="I20" i="6"/>
  <c r="J20" i="6" s="1"/>
  <c r="L20" i="6" s="1"/>
  <c r="H41" i="6"/>
  <c r="H14" i="21"/>
  <c r="Q23" i="5"/>
  <c r="K23" i="5"/>
  <c r="K24" i="5"/>
  <c r="N24" i="5"/>
  <c r="E43" i="4"/>
  <c r="E21" i="4"/>
  <c r="E24" i="5"/>
  <c r="S24" i="5"/>
  <c r="O24" i="5"/>
  <c r="H24" i="5"/>
  <c r="E86" i="4"/>
  <c r="I24" i="5"/>
  <c r="F24" i="5"/>
  <c r="P24" i="5"/>
  <c r="J24" i="5"/>
  <c r="Q24" i="5"/>
  <c r="E64" i="4"/>
  <c r="E31" i="4"/>
  <c r="G24" i="5"/>
  <c r="E98" i="4"/>
  <c r="E10" i="4"/>
  <c r="H26" i="5"/>
  <c r="F27" i="5"/>
  <c r="M27" i="5"/>
  <c r="S28" i="5"/>
  <c r="M25" i="5"/>
  <c r="S26" i="5"/>
  <c r="P27" i="5"/>
  <c r="C25" i="5"/>
  <c r="Q25" i="5"/>
  <c r="O26" i="5"/>
  <c r="E27" i="5"/>
  <c r="K28" i="5"/>
  <c r="E25" i="5"/>
  <c r="K26" i="5"/>
  <c r="H27" i="5"/>
  <c r="Q27" i="5"/>
  <c r="I25" i="5"/>
  <c r="G26" i="5"/>
  <c r="N26" i="5"/>
  <c r="C28" i="5"/>
  <c r="R28" i="5"/>
  <c r="C26" i="5"/>
  <c r="Q26" i="5"/>
  <c r="I27" i="5"/>
  <c r="H28" i="5"/>
  <c r="N28" i="5"/>
  <c r="P25" i="5"/>
  <c r="F26" i="5"/>
  <c r="L27" i="5"/>
  <c r="J28" i="5"/>
  <c r="L25" i="5"/>
  <c r="I26" i="5"/>
  <c r="R26" i="5"/>
  <c r="F28" i="5"/>
  <c r="H25" i="5"/>
  <c r="O25" i="5"/>
  <c r="M26" i="5"/>
  <c r="S27" i="5"/>
  <c r="Q28" i="5"/>
  <c r="R25" i="5"/>
  <c r="J26" i="5"/>
  <c r="O27" i="5"/>
  <c r="M28" i="5"/>
  <c r="G25" i="5"/>
  <c r="E26" i="5"/>
  <c r="K27" i="5"/>
  <c r="I28" i="5"/>
  <c r="J25" i="5"/>
  <c r="S25" i="5"/>
  <c r="G27" i="5"/>
  <c r="E28" i="5"/>
  <c r="N25" i="5"/>
  <c r="C27" i="5"/>
  <c r="R27" i="5"/>
  <c r="O28" i="5"/>
  <c r="K25" i="5"/>
  <c r="P26" i="5"/>
  <c r="N27" i="5"/>
  <c r="L28" i="5"/>
  <c r="F25" i="5"/>
  <c r="L26" i="5"/>
  <c r="J27" i="5"/>
  <c r="G28" i="5"/>
  <c r="P28" i="5"/>
  <c r="L24" i="5"/>
  <c r="R24" i="5"/>
  <c r="E54" i="4"/>
  <c r="E109" i="4"/>
  <c r="E77" i="4"/>
  <c r="M24" i="5"/>
  <c r="C24" i="5"/>
  <c r="O23" i="5"/>
  <c r="D11" i="5"/>
  <c r="D22" i="5"/>
  <c r="V66" i="4"/>
  <c r="C23" i="5"/>
  <c r="I23" i="5"/>
  <c r="R23" i="5"/>
  <c r="H23" i="5"/>
  <c r="V79" i="4"/>
  <c r="V100" i="4"/>
  <c r="V56" i="4"/>
  <c r="V88" i="4"/>
  <c r="V111" i="4"/>
  <c r="V33" i="4"/>
  <c r="V23" i="4"/>
  <c r="L23" i="5"/>
  <c r="F23" i="5"/>
  <c r="S23" i="5"/>
  <c r="D19" i="5"/>
  <c r="P23" i="5"/>
  <c r="M23" i="5"/>
  <c r="D17" i="5"/>
  <c r="D20" i="5"/>
  <c r="G23" i="5"/>
  <c r="N23" i="5"/>
  <c r="V45" i="4"/>
  <c r="V12" i="4"/>
  <c r="D21" i="5"/>
  <c r="J23" i="5"/>
  <c r="D18" i="5"/>
  <c r="E23" i="5"/>
  <c r="O87" i="4"/>
  <c r="O32" i="4"/>
  <c r="T78" i="4"/>
  <c r="T32" i="4"/>
  <c r="I22" i="4"/>
  <c r="Q110" i="4"/>
  <c r="O78" i="4"/>
  <c r="G87" i="4"/>
  <c r="T99" i="4"/>
  <c r="D110" i="4"/>
  <c r="J78" i="4"/>
  <c r="I55" i="4"/>
  <c r="S110" i="4"/>
  <c r="A88" i="4"/>
  <c r="A66" i="4"/>
  <c r="D55" i="4"/>
  <c r="K55" i="4"/>
  <c r="R22" i="4"/>
  <c r="J87" i="4"/>
  <c r="O22" i="4"/>
  <c r="S55" i="4"/>
  <c r="R55" i="4"/>
  <c r="K32" i="4"/>
  <c r="M99" i="4"/>
  <c r="F78" i="4"/>
  <c r="I78" i="4"/>
  <c r="G55" i="4"/>
  <c r="J99" i="4"/>
  <c r="H22" i="4"/>
  <c r="S99" i="4"/>
  <c r="K11" i="4"/>
  <c r="H44" i="4"/>
  <c r="A23" i="4"/>
  <c r="A45" i="4"/>
  <c r="N11" i="4"/>
  <c r="O55" i="4"/>
  <c r="R32" i="4"/>
  <c r="M22" i="4"/>
  <c r="J110" i="4"/>
  <c r="P87" i="4"/>
  <c r="I32" i="4"/>
  <c r="S22" i="4"/>
  <c r="N87" i="4"/>
  <c r="G32" i="4"/>
  <c r="N99" i="4"/>
  <c r="J22" i="4"/>
  <c r="N32" i="4"/>
  <c r="H110" i="4"/>
  <c r="P78" i="4"/>
  <c r="T55" i="4"/>
  <c r="D11" i="4"/>
  <c r="D44" i="4"/>
  <c r="D22" i="4"/>
  <c r="L99" i="4"/>
  <c r="F32" i="4"/>
  <c r="P55" i="4"/>
  <c r="G65" i="4"/>
  <c r="Q32" i="4"/>
  <c r="H87" i="4"/>
  <c r="L44" i="4"/>
  <c r="I65" i="4"/>
  <c r="H99" i="4"/>
  <c r="D99" i="4"/>
  <c r="P65" i="4"/>
  <c r="N110" i="4"/>
  <c r="N78" i="4"/>
  <c r="G22" i="4"/>
  <c r="I87" i="4"/>
  <c r="K65" i="4"/>
  <c r="P110" i="4"/>
  <c r="L65" i="4"/>
  <c r="L78" i="4"/>
  <c r="K78" i="4"/>
  <c r="I11" i="4"/>
  <c r="F87" i="4"/>
  <c r="D78" i="4"/>
  <c r="L110" i="4"/>
  <c r="G78" i="4"/>
  <c r="F65" i="4"/>
  <c r="J55" i="4"/>
  <c r="P22" i="4"/>
  <c r="R44" i="4"/>
  <c r="S65" i="4"/>
  <c r="T110" i="4"/>
  <c r="L22" i="4"/>
  <c r="Q78" i="4"/>
  <c r="D87" i="4"/>
  <c r="Q22" i="4"/>
  <c r="D65" i="4"/>
  <c r="R99" i="4"/>
  <c r="S78" i="4"/>
  <c r="F11" i="4"/>
  <c r="K99" i="4"/>
  <c r="J32" i="4"/>
  <c r="F55" i="4"/>
  <c r="Q44" i="4"/>
  <c r="P44" i="4"/>
  <c r="S44" i="4"/>
  <c r="F99" i="4"/>
  <c r="R110" i="4"/>
  <c r="G44" i="4"/>
  <c r="G99" i="4"/>
  <c r="Q99" i="4"/>
  <c r="L87" i="4"/>
  <c r="L11" i="4"/>
  <c r="P32" i="4"/>
  <c r="P11" i="4"/>
  <c r="T22" i="4"/>
  <c r="G11" i="4"/>
  <c r="J44" i="4"/>
  <c r="S11" i="4"/>
  <c r="H11" i="4"/>
  <c r="M32" i="4"/>
  <c r="I44" i="4"/>
  <c r="J65" i="4"/>
  <c r="R65" i="4"/>
  <c r="I99" i="4"/>
  <c r="A33" i="4"/>
  <c r="F110" i="4"/>
  <c r="O99" i="4"/>
  <c r="H32" i="4"/>
  <c r="T11" i="4"/>
  <c r="P99" i="4"/>
  <c r="N44" i="4"/>
  <c r="R87" i="4"/>
  <c r="M78" i="4"/>
  <c r="N55" i="4"/>
  <c r="O110" i="4"/>
  <c r="H55" i="4"/>
  <c r="H65" i="4"/>
  <c r="T87" i="4"/>
  <c r="F44" i="4"/>
  <c r="L55" i="4"/>
  <c r="O11" i="4"/>
  <c r="J11" i="4"/>
  <c r="A100" i="4"/>
  <c r="F22" i="4"/>
  <c r="O65" i="4"/>
  <c r="T65" i="4"/>
  <c r="H78" i="4"/>
  <c r="A79" i="4"/>
  <c r="N65" i="4"/>
  <c r="K44" i="4"/>
  <c r="M44" i="4"/>
  <c r="A12" i="4"/>
  <c r="A111" i="4"/>
  <c r="M55" i="4"/>
  <c r="K22" i="4"/>
  <c r="G110" i="4"/>
  <c r="Q87" i="4"/>
  <c r="M87" i="4"/>
  <c r="D32" i="4"/>
  <c r="O44" i="4"/>
  <c r="M110" i="4"/>
  <c r="T44" i="4"/>
  <c r="A56" i="4"/>
  <c r="L32" i="4"/>
  <c r="Q55" i="4"/>
  <c r="S32" i="4"/>
  <c r="I110" i="4"/>
  <c r="Q65" i="4"/>
  <c r="S87" i="4"/>
  <c r="K110" i="4"/>
  <c r="K87" i="4"/>
  <c r="M11" i="4"/>
  <c r="M65" i="4"/>
  <c r="R11" i="4"/>
  <c r="R78" i="4"/>
  <c r="N22" i="4"/>
  <c r="Q11" i="4"/>
  <c r="AD22" i="36" l="1"/>
  <c r="AD23" i="36" s="1"/>
  <c r="AC22" i="36"/>
  <c r="AC23" i="36" s="1"/>
  <c r="X22" i="36"/>
  <c r="X23" i="36" s="1"/>
  <c r="R22" i="36"/>
  <c r="R23" i="36" s="1"/>
  <c r="K24" i="28"/>
  <c r="Y22" i="36"/>
  <c r="Y23" i="36" s="1"/>
  <c r="K22" i="36"/>
  <c r="Z22" i="36"/>
  <c r="Z23" i="36" s="1"/>
  <c r="P24" i="29"/>
  <c r="P22" i="36"/>
  <c r="V24" i="29"/>
  <c r="V25" i="29" s="1"/>
  <c r="Y24" i="29"/>
  <c r="Y25" i="29" s="1"/>
  <c r="Q24" i="29"/>
  <c r="Q25" i="29" s="1"/>
  <c r="Q22" i="31"/>
  <c r="Q23" i="31" s="1"/>
  <c r="Z24" i="29"/>
  <c r="Z25" i="29" s="1"/>
  <c r="L28" i="30"/>
  <c r="R24" i="29"/>
  <c r="R25" i="29" s="1"/>
  <c r="AB22" i="31"/>
  <c r="AB23" i="31" s="1"/>
  <c r="L22" i="36"/>
  <c r="R22" i="28"/>
  <c r="R23" i="28" s="1"/>
  <c r="K24" i="29"/>
  <c r="S24" i="29"/>
  <c r="S25" i="29" s="1"/>
  <c r="AA22" i="36"/>
  <c r="AA23" i="36" s="1"/>
  <c r="AA24" i="29"/>
  <c r="AA25" i="29" s="1"/>
  <c r="Z22" i="28"/>
  <c r="Z23" i="28" s="1"/>
  <c r="K22" i="28"/>
  <c r="V22" i="28"/>
  <c r="V23" i="28" s="1"/>
  <c r="AC28" i="36"/>
  <c r="U22" i="31"/>
  <c r="U23" i="31" s="1"/>
  <c r="X22" i="28"/>
  <c r="X23" i="28" s="1"/>
  <c r="P28" i="36"/>
  <c r="AD22" i="28"/>
  <c r="AD23" i="28" s="1"/>
  <c r="Y28" i="36"/>
  <c r="Y22" i="29"/>
  <c r="Y23" i="29" s="1"/>
  <c r="X28" i="36"/>
  <c r="P22" i="28"/>
  <c r="AD28" i="36"/>
  <c r="X22" i="29"/>
  <c r="X23" i="29" s="1"/>
  <c r="AB24" i="31"/>
  <c r="AB25" i="31" s="1"/>
  <c r="Z28" i="36"/>
  <c r="P22" i="29"/>
  <c r="U24" i="31"/>
  <c r="U25" i="31" s="1"/>
  <c r="V28" i="36"/>
  <c r="Q28" i="36"/>
  <c r="Z22" i="29"/>
  <c r="Z23" i="29" s="1"/>
  <c r="AC24" i="31"/>
  <c r="AC25" i="31" s="1"/>
  <c r="W28" i="36"/>
  <c r="T22" i="29"/>
  <c r="T23" i="29" s="1"/>
  <c r="Y24" i="31"/>
  <c r="Y25" i="31" s="1"/>
  <c r="K22" i="29"/>
  <c r="P24" i="31"/>
  <c r="V22" i="36"/>
  <c r="V23" i="36" s="1"/>
  <c r="AD24" i="29"/>
  <c r="AD25" i="29" s="1"/>
  <c r="L22" i="31"/>
  <c r="V24" i="31"/>
  <c r="V25" i="31" s="1"/>
  <c r="W24" i="31"/>
  <c r="W25" i="31" s="1"/>
  <c r="P28" i="30"/>
  <c r="V24" i="28"/>
  <c r="V25" i="28" s="1"/>
  <c r="AC24" i="28"/>
  <c r="AC25" i="28" s="1"/>
  <c r="W28" i="30"/>
  <c r="X24" i="28"/>
  <c r="X25" i="28" s="1"/>
  <c r="AD28" i="30"/>
  <c r="P24" i="28"/>
  <c r="T24" i="28"/>
  <c r="T25" i="28" s="1"/>
  <c r="K28" i="30"/>
  <c r="X28" i="30"/>
  <c r="Y24" i="28"/>
  <c r="Y25" i="28" s="1"/>
  <c r="AA24" i="28"/>
  <c r="AA25" i="28" s="1"/>
  <c r="AB28" i="30"/>
  <c r="Z24" i="30"/>
  <c r="Z25" i="30" s="1"/>
  <c r="Y28" i="30"/>
  <c r="Q28" i="30"/>
  <c r="AD24" i="28"/>
  <c r="AD25" i="28" s="1"/>
  <c r="Z28" i="30"/>
  <c r="Q24" i="28"/>
  <c r="Q25" i="28" s="1"/>
  <c r="AC28" i="30"/>
  <c r="V28" i="30"/>
  <c r="R28" i="30"/>
  <c r="Z24" i="28"/>
  <c r="Z25" i="28" s="1"/>
  <c r="L24" i="28"/>
  <c r="W24" i="28"/>
  <c r="W25" i="28" s="1"/>
  <c r="T28" i="30"/>
  <c r="U28" i="30"/>
  <c r="R24" i="28"/>
  <c r="R25" i="28" s="1"/>
  <c r="W22" i="30"/>
  <c r="W23" i="30" s="1"/>
  <c r="U24" i="28"/>
  <c r="U25" i="28" s="1"/>
  <c r="AB24" i="28"/>
  <c r="AB25" i="28" s="1"/>
  <c r="AA24" i="31"/>
  <c r="AA25" i="31" s="1"/>
  <c r="T24" i="31"/>
  <c r="T25" i="31" s="1"/>
  <c r="T24" i="30"/>
  <c r="T25" i="30" s="1"/>
  <c r="L24" i="30"/>
  <c r="Z24" i="31"/>
  <c r="Z25" i="31" s="1"/>
  <c r="S24" i="31"/>
  <c r="S25" i="31" s="1"/>
  <c r="K24" i="31"/>
  <c r="Q24" i="31"/>
  <c r="Q25" i="31" s="1"/>
  <c r="AF28" i="35"/>
  <c r="M28" i="35"/>
  <c r="W24" i="33"/>
  <c r="W25" i="33" s="1"/>
  <c r="Q24" i="33"/>
  <c r="Q25" i="33" s="1"/>
  <c r="Z24" i="33"/>
  <c r="R24" i="31"/>
  <c r="X24" i="31"/>
  <c r="X25" i="31" s="1"/>
  <c r="L24" i="31"/>
  <c r="AB22" i="28"/>
  <c r="AB23" i="28" s="1"/>
  <c r="U22" i="28"/>
  <c r="U23" i="28" s="1"/>
  <c r="AA22" i="28"/>
  <c r="AA23" i="28" s="1"/>
  <c r="T22" i="28"/>
  <c r="T23" i="28" s="1"/>
  <c r="L22" i="28"/>
  <c r="S22" i="28"/>
  <c r="S23" i="28" s="1"/>
  <c r="AC22" i="28"/>
  <c r="AC23" i="28" s="1"/>
  <c r="W22" i="28"/>
  <c r="W23" i="28" s="1"/>
  <c r="Q22" i="28"/>
  <c r="U28" i="36"/>
  <c r="AB28" i="36"/>
  <c r="T28" i="36"/>
  <c r="AA28" i="36"/>
  <c r="S28" i="36"/>
  <c r="K28" i="36"/>
  <c r="L28" i="36"/>
  <c r="R22" i="30"/>
  <c r="R23" i="30" s="1"/>
  <c r="P22" i="30"/>
  <c r="P23" i="30" s="1"/>
  <c r="Q22" i="30"/>
  <c r="Q23" i="30" s="1"/>
  <c r="AB22" i="30"/>
  <c r="AB23" i="30" s="1"/>
  <c r="V22" i="30"/>
  <c r="V23" i="30" s="1"/>
  <c r="AA22" i="30"/>
  <c r="AA23" i="30" s="1"/>
  <c r="U22" i="30"/>
  <c r="U23" i="30" s="1"/>
  <c r="K22" i="30"/>
  <c r="T22" i="30"/>
  <c r="T23" i="30" s="1"/>
  <c r="Z22" i="30"/>
  <c r="Z23" i="30" s="1"/>
  <c r="AD22" i="30"/>
  <c r="AD23" i="30" s="1"/>
  <c r="Y22" i="30"/>
  <c r="Y23" i="30" s="1"/>
  <c r="S22" i="30"/>
  <c r="X22" i="30"/>
  <c r="X23" i="30" s="1"/>
  <c r="L22" i="30"/>
  <c r="AB22" i="32"/>
  <c r="AB23" i="32" s="1"/>
  <c r="V22" i="32"/>
  <c r="V23" i="32" s="1"/>
  <c r="R22" i="29"/>
  <c r="R23" i="29" s="1"/>
  <c r="AA22" i="29"/>
  <c r="AA23" i="29" s="1"/>
  <c r="AC22" i="29"/>
  <c r="AC23" i="29" s="1"/>
  <c r="W22" i="29"/>
  <c r="W23" i="29" s="1"/>
  <c r="V22" i="29"/>
  <c r="V23" i="29" s="1"/>
  <c r="AA22" i="32"/>
  <c r="AA23" i="32" s="1"/>
  <c r="U22" i="32"/>
  <c r="U23" i="32" s="1"/>
  <c r="K22" i="32"/>
  <c r="T22" i="32"/>
  <c r="T23" i="32" s="1"/>
  <c r="Z22" i="32"/>
  <c r="Z23" i="32" s="1"/>
  <c r="S22" i="32"/>
  <c r="S23" i="32" s="1"/>
  <c r="Y22" i="32"/>
  <c r="Y23" i="32" s="1"/>
  <c r="AD22" i="32"/>
  <c r="AD23" i="32" s="1"/>
  <c r="X22" i="32"/>
  <c r="X23" i="32" s="1"/>
  <c r="P22" i="32"/>
  <c r="Q22" i="32"/>
  <c r="Q23" i="32" s="1"/>
  <c r="R22" i="32"/>
  <c r="R23" i="32" s="1"/>
  <c r="AC22" i="32"/>
  <c r="AC23" i="32" s="1"/>
  <c r="W22" i="32"/>
  <c r="W23" i="32" s="1"/>
  <c r="L22" i="32"/>
  <c r="L24" i="34"/>
  <c r="S24" i="34"/>
  <c r="S25" i="34" s="1"/>
  <c r="K24" i="34"/>
  <c r="R24" i="34"/>
  <c r="R25" i="34" s="1"/>
  <c r="Z24" i="34"/>
  <c r="Z25" i="34" s="1"/>
  <c r="Q24" i="34"/>
  <c r="Q25" i="34" s="1"/>
  <c r="Y24" i="34"/>
  <c r="Y25" i="34" s="1"/>
  <c r="AD24" i="34"/>
  <c r="AD25" i="34" s="1"/>
  <c r="X24" i="34"/>
  <c r="X25" i="34" s="1"/>
  <c r="P24" i="34"/>
  <c r="P25" i="34" s="1"/>
  <c r="W24" i="34"/>
  <c r="W25" i="34" s="1"/>
  <c r="V24" i="34"/>
  <c r="V25" i="34" s="1"/>
  <c r="AC24" i="34"/>
  <c r="AC25" i="34" s="1"/>
  <c r="U24" i="34"/>
  <c r="AB24" i="34"/>
  <c r="AB25" i="34" s="1"/>
  <c r="T24" i="34"/>
  <c r="T25" i="34" s="1"/>
  <c r="AA24" i="34"/>
  <c r="AA25" i="34" s="1"/>
  <c r="AD22" i="29"/>
  <c r="AD23" i="29" s="1"/>
  <c r="Q22" i="29"/>
  <c r="AB22" i="29"/>
  <c r="AB23" i="29" s="1"/>
  <c r="U22" i="29"/>
  <c r="U23" i="29" s="1"/>
  <c r="L22" i="29"/>
  <c r="AD22" i="34"/>
  <c r="AD23" i="34" s="1"/>
  <c r="V22" i="34"/>
  <c r="V23" i="34" s="1"/>
  <c r="AB22" i="34"/>
  <c r="AB23" i="34" s="1"/>
  <c r="U22" i="34"/>
  <c r="U23" i="34" s="1"/>
  <c r="AA22" i="34"/>
  <c r="AA23" i="34" s="1"/>
  <c r="T22" i="34"/>
  <c r="T23" i="34" s="1"/>
  <c r="K22" i="34"/>
  <c r="S22" i="34"/>
  <c r="S23" i="34" s="1"/>
  <c r="Z22" i="34"/>
  <c r="Z23" i="34" s="1"/>
  <c r="Q22" i="34"/>
  <c r="Q23" i="34" s="1"/>
  <c r="Y22" i="34"/>
  <c r="Y23" i="34" s="1"/>
  <c r="R22" i="34"/>
  <c r="R23" i="34" s="1"/>
  <c r="X22" i="34"/>
  <c r="X23" i="34" s="1"/>
  <c r="P22" i="34"/>
  <c r="AC22" i="34"/>
  <c r="AC23" i="34" s="1"/>
  <c r="W22" i="34"/>
  <c r="W23" i="34" s="1"/>
  <c r="L22" i="34"/>
  <c r="V24" i="30"/>
  <c r="V25" i="30" s="1"/>
  <c r="Q24" i="30"/>
  <c r="Q25" i="30" s="1"/>
  <c r="Y24" i="30"/>
  <c r="Y25" i="30" s="1"/>
  <c r="W24" i="30"/>
  <c r="W25" i="30" s="1"/>
  <c r="P24" i="30"/>
  <c r="R24" i="30"/>
  <c r="R25" i="30" s="1"/>
  <c r="U24" i="30"/>
  <c r="U25" i="30" s="1"/>
  <c r="K24" i="30"/>
  <c r="X24" i="30"/>
  <c r="X25" i="30" s="1"/>
  <c r="S24" i="30"/>
  <c r="S25" i="30" s="1"/>
  <c r="AD24" i="30"/>
  <c r="AD25" i="30" s="1"/>
  <c r="AA24" i="30"/>
  <c r="AA25" i="30" s="1"/>
  <c r="AB24" i="30"/>
  <c r="AB25" i="30" s="1"/>
  <c r="M41" i="29"/>
  <c r="M41" i="35"/>
  <c r="M41" i="33"/>
  <c r="M41" i="32"/>
  <c r="AF28" i="29"/>
  <c r="M28" i="29"/>
  <c r="Z26" i="35"/>
  <c r="Z27" i="35" s="1"/>
  <c r="Q26" i="35"/>
  <c r="Q27" i="35" s="1"/>
  <c r="Y26" i="35"/>
  <c r="Y27" i="35" s="1"/>
  <c r="AD26" i="35"/>
  <c r="AD27" i="35" s="1"/>
  <c r="X26" i="35"/>
  <c r="X27" i="35" s="1"/>
  <c r="R26" i="35"/>
  <c r="R27" i="35" s="1"/>
  <c r="W26" i="35"/>
  <c r="W27" i="35" s="1"/>
  <c r="P26" i="35"/>
  <c r="AC26" i="35"/>
  <c r="AC27" i="35" s="1"/>
  <c r="V26" i="35"/>
  <c r="V27" i="35" s="1"/>
  <c r="AB26" i="35"/>
  <c r="AB27" i="35" s="1"/>
  <c r="U26" i="35"/>
  <c r="U27" i="35" s="1"/>
  <c r="AA26" i="35"/>
  <c r="AA27" i="35" s="1"/>
  <c r="T26" i="35"/>
  <c r="T27" i="35" s="1"/>
  <c r="K26" i="35"/>
  <c r="S26" i="35"/>
  <c r="S27" i="35" s="1"/>
  <c r="L26" i="35"/>
  <c r="J30" i="35"/>
  <c r="AB26" i="29"/>
  <c r="AB27" i="29" s="1"/>
  <c r="U26" i="29"/>
  <c r="U27" i="29" s="1"/>
  <c r="V26" i="29"/>
  <c r="V27" i="29" s="1"/>
  <c r="AA26" i="29"/>
  <c r="AA27" i="29" s="1"/>
  <c r="T26" i="29"/>
  <c r="T27" i="29" s="1"/>
  <c r="K26" i="29"/>
  <c r="P26" i="29"/>
  <c r="Z26" i="29"/>
  <c r="Z27" i="29" s="1"/>
  <c r="S26" i="29"/>
  <c r="S27" i="29" s="1"/>
  <c r="AD26" i="29"/>
  <c r="AD27" i="29" s="1"/>
  <c r="Y26" i="29"/>
  <c r="Y27" i="29" s="1"/>
  <c r="R26" i="29"/>
  <c r="R27" i="29" s="1"/>
  <c r="AC26" i="29"/>
  <c r="AC27" i="29" s="1"/>
  <c r="X26" i="29"/>
  <c r="X27" i="29" s="1"/>
  <c r="Q26" i="29"/>
  <c r="Q27" i="29" s="1"/>
  <c r="W26" i="29"/>
  <c r="W27" i="29" s="1"/>
  <c r="L26" i="29"/>
  <c r="J30" i="29"/>
  <c r="AB26" i="34"/>
  <c r="AB27" i="34" s="1"/>
  <c r="U26" i="34"/>
  <c r="U27" i="34" s="1"/>
  <c r="AA26" i="34"/>
  <c r="AA27" i="34" s="1"/>
  <c r="T26" i="34"/>
  <c r="T27" i="34" s="1"/>
  <c r="K26" i="34"/>
  <c r="P26" i="34"/>
  <c r="Z26" i="34"/>
  <c r="Z27" i="34" s="1"/>
  <c r="S26" i="34"/>
  <c r="S27" i="34" s="1"/>
  <c r="Y26" i="34"/>
  <c r="Y27" i="34" s="1"/>
  <c r="Q26" i="34"/>
  <c r="Q27" i="34" s="1"/>
  <c r="X26" i="34"/>
  <c r="X27" i="34" s="1"/>
  <c r="R26" i="34"/>
  <c r="R27" i="34" s="1"/>
  <c r="AC26" i="34"/>
  <c r="AC27" i="34" s="1"/>
  <c r="W26" i="34"/>
  <c r="W27" i="34" s="1"/>
  <c r="AD26" i="34"/>
  <c r="AD27" i="34" s="1"/>
  <c r="V26" i="34"/>
  <c r="V27" i="34" s="1"/>
  <c r="L26" i="34"/>
  <c r="K26" i="31"/>
  <c r="T26" i="31"/>
  <c r="T27" i="31" s="1"/>
  <c r="Z26" i="31"/>
  <c r="Z27" i="31" s="1"/>
  <c r="Q26" i="31"/>
  <c r="Q27" i="31" s="1"/>
  <c r="Y26" i="31"/>
  <c r="Y27" i="31" s="1"/>
  <c r="S26" i="31"/>
  <c r="S27" i="31" s="1"/>
  <c r="X26" i="31"/>
  <c r="X27" i="31" s="1"/>
  <c r="AD26" i="31"/>
  <c r="AD27" i="31" s="1"/>
  <c r="W26" i="31"/>
  <c r="W27" i="31" s="1"/>
  <c r="P26" i="31"/>
  <c r="AC26" i="31"/>
  <c r="AC27" i="31" s="1"/>
  <c r="V26" i="31"/>
  <c r="V27" i="31" s="1"/>
  <c r="AB26" i="31"/>
  <c r="AB27" i="31" s="1"/>
  <c r="U26" i="31"/>
  <c r="U27" i="31" s="1"/>
  <c r="AA26" i="31"/>
  <c r="AA27" i="31" s="1"/>
  <c r="R26" i="31"/>
  <c r="R27" i="31" s="1"/>
  <c r="L26" i="31"/>
  <c r="L30" i="31" s="1"/>
  <c r="J30" i="31"/>
  <c r="AA26" i="30"/>
  <c r="AA27" i="30" s="1"/>
  <c r="T26" i="30"/>
  <c r="T27" i="30" s="1"/>
  <c r="K26" i="30"/>
  <c r="P26" i="30"/>
  <c r="Z26" i="30"/>
  <c r="Z27" i="30" s="1"/>
  <c r="S26" i="30"/>
  <c r="S27" i="30" s="1"/>
  <c r="Y26" i="30"/>
  <c r="Y27" i="30" s="1"/>
  <c r="R26" i="30"/>
  <c r="R27" i="30" s="1"/>
  <c r="AD26" i="30"/>
  <c r="AD27" i="30" s="1"/>
  <c r="AB26" i="30"/>
  <c r="AB27" i="30" s="1"/>
  <c r="AC26" i="30"/>
  <c r="AC27" i="30" s="1"/>
  <c r="X26" i="30"/>
  <c r="X27" i="30" s="1"/>
  <c r="V26" i="30"/>
  <c r="V27" i="30" s="1"/>
  <c r="Q26" i="30"/>
  <c r="Q27" i="30" s="1"/>
  <c r="W26" i="30"/>
  <c r="W27" i="30" s="1"/>
  <c r="U26" i="30"/>
  <c r="U27" i="30" s="1"/>
  <c r="L26" i="30"/>
  <c r="J30" i="30"/>
  <c r="Z26" i="36"/>
  <c r="Z27" i="36" s="1"/>
  <c r="AD26" i="36"/>
  <c r="AD27" i="36" s="1"/>
  <c r="Y26" i="36"/>
  <c r="Y27" i="36" s="1"/>
  <c r="S26" i="36"/>
  <c r="S27" i="36" s="1"/>
  <c r="X26" i="36"/>
  <c r="X27" i="36" s="1"/>
  <c r="R26" i="36"/>
  <c r="R27" i="36" s="1"/>
  <c r="W26" i="36"/>
  <c r="W27" i="36" s="1"/>
  <c r="P26" i="36"/>
  <c r="AC26" i="36"/>
  <c r="AC27" i="36" s="1"/>
  <c r="V26" i="36"/>
  <c r="V27" i="36" s="1"/>
  <c r="AB26" i="36"/>
  <c r="AB27" i="36" s="1"/>
  <c r="U26" i="36"/>
  <c r="U27" i="36" s="1"/>
  <c r="AA26" i="36"/>
  <c r="AA27" i="36" s="1"/>
  <c r="T26" i="36"/>
  <c r="T27" i="36" s="1"/>
  <c r="K26" i="36"/>
  <c r="Q26" i="36"/>
  <c r="Q27" i="36" s="1"/>
  <c r="L26" i="36"/>
  <c r="K26" i="32"/>
  <c r="AD26" i="32"/>
  <c r="AD27" i="32" s="1"/>
  <c r="Z26" i="32"/>
  <c r="Z27" i="32" s="1"/>
  <c r="S26" i="32"/>
  <c r="S27" i="32" s="1"/>
  <c r="Y26" i="32"/>
  <c r="Y27" i="32" s="1"/>
  <c r="P26" i="32"/>
  <c r="X26" i="32"/>
  <c r="X27" i="32" s="1"/>
  <c r="R26" i="32"/>
  <c r="R27" i="32" s="1"/>
  <c r="W26" i="32"/>
  <c r="W27" i="32" s="1"/>
  <c r="Q26" i="32"/>
  <c r="Q27" i="32" s="1"/>
  <c r="AC26" i="32"/>
  <c r="AC27" i="32" s="1"/>
  <c r="V26" i="32"/>
  <c r="V27" i="32" s="1"/>
  <c r="AB26" i="32"/>
  <c r="AB27" i="32" s="1"/>
  <c r="U26" i="32"/>
  <c r="U27" i="32" s="1"/>
  <c r="AA26" i="32"/>
  <c r="AA27" i="32" s="1"/>
  <c r="T26" i="32"/>
  <c r="T27" i="32" s="1"/>
  <c r="L26" i="32"/>
  <c r="AF20" i="34"/>
  <c r="AG20" i="34" s="1"/>
  <c r="AG21" i="34" s="1"/>
  <c r="M20" i="34"/>
  <c r="AA26" i="28"/>
  <c r="AA27" i="28" s="1"/>
  <c r="U26" i="28"/>
  <c r="U27" i="28" s="1"/>
  <c r="T26" i="28"/>
  <c r="T27" i="28" s="1"/>
  <c r="K26" i="28"/>
  <c r="Z26" i="28"/>
  <c r="Z27" i="28" s="1"/>
  <c r="P26" i="28"/>
  <c r="V26" i="28"/>
  <c r="V27" i="28" s="1"/>
  <c r="Y26" i="28"/>
  <c r="Y27" i="28" s="1"/>
  <c r="S26" i="28"/>
  <c r="S27" i="28" s="1"/>
  <c r="AD26" i="28"/>
  <c r="AD27" i="28" s="1"/>
  <c r="R26" i="28"/>
  <c r="R27" i="28" s="1"/>
  <c r="X26" i="28"/>
  <c r="X27" i="28" s="1"/>
  <c r="Q26" i="28"/>
  <c r="Q27" i="28" s="1"/>
  <c r="AB26" i="28"/>
  <c r="AB27" i="28" s="1"/>
  <c r="AC26" i="28"/>
  <c r="AC27" i="28" s="1"/>
  <c r="W26" i="28"/>
  <c r="W27" i="28" s="1"/>
  <c r="L26" i="28"/>
  <c r="M41" i="36"/>
  <c r="P21" i="35"/>
  <c r="AE20" i="35"/>
  <c r="AE21" i="35" s="1"/>
  <c r="AF20" i="29"/>
  <c r="AG20" i="29" s="1"/>
  <c r="AG21" i="29" s="1"/>
  <c r="M20" i="29"/>
  <c r="AF28" i="30"/>
  <c r="M28" i="30"/>
  <c r="P21" i="32"/>
  <c r="AE20" i="32"/>
  <c r="AE21" i="32" s="1"/>
  <c r="P23" i="31"/>
  <c r="AE22" i="31"/>
  <c r="AE23" i="31" s="1"/>
  <c r="T20" i="33"/>
  <c r="T21" i="33" s="1"/>
  <c r="AB20" i="33"/>
  <c r="AB21" i="33" s="1"/>
  <c r="X20" i="33"/>
  <c r="X21" i="33" s="1"/>
  <c r="AA20" i="33"/>
  <c r="AA21" i="33" s="1"/>
  <c r="S20" i="33"/>
  <c r="S21" i="33" s="1"/>
  <c r="K20" i="33"/>
  <c r="R20" i="33"/>
  <c r="R21" i="33" s="1"/>
  <c r="Z20" i="33"/>
  <c r="Z21" i="33" s="1"/>
  <c r="Q20" i="33"/>
  <c r="Q21" i="33" s="1"/>
  <c r="W20" i="33"/>
  <c r="W21" i="33" s="1"/>
  <c r="AD20" i="33"/>
  <c r="AD21" i="33" s="1"/>
  <c r="Y20" i="33"/>
  <c r="Y21" i="33" s="1"/>
  <c r="V20" i="33"/>
  <c r="V21" i="33" s="1"/>
  <c r="P20" i="33"/>
  <c r="U20" i="33"/>
  <c r="U21" i="33" s="1"/>
  <c r="AC20" i="33"/>
  <c r="AC21" i="33" s="1"/>
  <c r="J30" i="33"/>
  <c r="AF24" i="36"/>
  <c r="M24" i="36"/>
  <c r="T28" i="28"/>
  <c r="AB28" i="28"/>
  <c r="AA28" i="28"/>
  <c r="S28" i="28"/>
  <c r="R28" i="28"/>
  <c r="K28" i="28"/>
  <c r="Q28" i="28"/>
  <c r="Z28" i="28"/>
  <c r="Y28" i="28"/>
  <c r="P28" i="28"/>
  <c r="AD28" i="28"/>
  <c r="W28" i="28"/>
  <c r="U28" i="28"/>
  <c r="V28" i="28"/>
  <c r="AC28" i="28"/>
  <c r="X28" i="28"/>
  <c r="L28" i="28"/>
  <c r="K26" i="33"/>
  <c r="AD26" i="33"/>
  <c r="AD27" i="33" s="1"/>
  <c r="Z26" i="33"/>
  <c r="Z27" i="33" s="1"/>
  <c r="S26" i="33"/>
  <c r="S27" i="33" s="1"/>
  <c r="Y26" i="33"/>
  <c r="Y27" i="33" s="1"/>
  <c r="Q26" i="33"/>
  <c r="Q27" i="33" s="1"/>
  <c r="X26" i="33"/>
  <c r="X27" i="33" s="1"/>
  <c r="P26" i="33"/>
  <c r="W26" i="33"/>
  <c r="W27" i="33" s="1"/>
  <c r="R26" i="33"/>
  <c r="R27" i="33" s="1"/>
  <c r="AC26" i="33"/>
  <c r="AC27" i="33" s="1"/>
  <c r="V26" i="33"/>
  <c r="V27" i="33" s="1"/>
  <c r="AB26" i="33"/>
  <c r="AB27" i="33" s="1"/>
  <c r="U26" i="33"/>
  <c r="U27" i="33" s="1"/>
  <c r="AA26" i="33"/>
  <c r="AA27" i="33" s="1"/>
  <c r="T26" i="33"/>
  <c r="T27" i="33" s="1"/>
  <c r="L26" i="33"/>
  <c r="AD24" i="32"/>
  <c r="AD25" i="32" s="1"/>
  <c r="Y24" i="32"/>
  <c r="Y25" i="32" s="1"/>
  <c r="V24" i="32"/>
  <c r="V25" i="32" s="1"/>
  <c r="P24" i="32"/>
  <c r="X24" i="32"/>
  <c r="X25" i="32" s="1"/>
  <c r="AC24" i="32"/>
  <c r="AC25" i="32" s="1"/>
  <c r="U24" i="32"/>
  <c r="U25" i="32" s="1"/>
  <c r="AB24" i="32"/>
  <c r="AB25" i="32" s="1"/>
  <c r="T24" i="32"/>
  <c r="T25" i="32" s="1"/>
  <c r="AA24" i="32"/>
  <c r="AA25" i="32" s="1"/>
  <c r="S24" i="32"/>
  <c r="S25" i="32" s="1"/>
  <c r="K24" i="32"/>
  <c r="R24" i="32"/>
  <c r="R25" i="32" s="1"/>
  <c r="Z24" i="32"/>
  <c r="Z25" i="32" s="1"/>
  <c r="Q24" i="32"/>
  <c r="Q25" i="32" s="1"/>
  <c r="W24" i="32"/>
  <c r="W25" i="32" s="1"/>
  <c r="L24" i="32"/>
  <c r="J30" i="32"/>
  <c r="T20" i="34"/>
  <c r="T21" i="34" s="1"/>
  <c r="AA20" i="34"/>
  <c r="AA21" i="34" s="1"/>
  <c r="S20" i="34"/>
  <c r="S21" i="34" s="1"/>
  <c r="K20" i="34"/>
  <c r="R20" i="34"/>
  <c r="R21" i="34" s="1"/>
  <c r="Z20" i="34"/>
  <c r="Z21" i="34" s="1"/>
  <c r="Q20" i="34"/>
  <c r="Q21" i="34" s="1"/>
  <c r="X20" i="34"/>
  <c r="X21" i="34" s="1"/>
  <c r="AD20" i="34"/>
  <c r="AD21" i="34" s="1"/>
  <c r="Y20" i="34"/>
  <c r="Y21" i="34" s="1"/>
  <c r="V20" i="34"/>
  <c r="V21" i="34" s="1"/>
  <c r="P20" i="34"/>
  <c r="W20" i="34"/>
  <c r="W21" i="34" s="1"/>
  <c r="AC20" i="34"/>
  <c r="AC21" i="34" s="1"/>
  <c r="U20" i="34"/>
  <c r="U21" i="34" s="1"/>
  <c r="AB20" i="34"/>
  <c r="AB21" i="34" s="1"/>
  <c r="J30" i="34"/>
  <c r="P21" i="30"/>
  <c r="AE20" i="30"/>
  <c r="AE21" i="30" s="1"/>
  <c r="AF28" i="34"/>
  <c r="M28" i="34"/>
  <c r="AF28" i="31"/>
  <c r="M28" i="31"/>
  <c r="AE28" i="29"/>
  <c r="X22" i="33"/>
  <c r="X23" i="33" s="1"/>
  <c r="P22" i="33"/>
  <c r="W22" i="33"/>
  <c r="W23" i="33" s="1"/>
  <c r="R22" i="33"/>
  <c r="R23" i="33" s="1"/>
  <c r="AC22" i="33"/>
  <c r="AC23" i="33" s="1"/>
  <c r="V22" i="33"/>
  <c r="V23" i="33" s="1"/>
  <c r="AB22" i="33"/>
  <c r="AB23" i="33" s="1"/>
  <c r="U22" i="33"/>
  <c r="U23" i="33" s="1"/>
  <c r="AA22" i="33"/>
  <c r="AA23" i="33" s="1"/>
  <c r="T22" i="33"/>
  <c r="T23" i="33" s="1"/>
  <c r="K22" i="33"/>
  <c r="AD22" i="33"/>
  <c r="AD23" i="33" s="1"/>
  <c r="Z22" i="33"/>
  <c r="Z23" i="33" s="1"/>
  <c r="S22" i="33"/>
  <c r="S23" i="33" s="1"/>
  <c r="Y22" i="33"/>
  <c r="Y23" i="33" s="1"/>
  <c r="Q22" i="33"/>
  <c r="Q23" i="33" s="1"/>
  <c r="R28" i="33"/>
  <c r="Z28" i="33"/>
  <c r="Q28" i="33"/>
  <c r="X28" i="33"/>
  <c r="AD28" i="33"/>
  <c r="Y28" i="33"/>
  <c r="P28" i="33"/>
  <c r="W28" i="33"/>
  <c r="V28" i="33"/>
  <c r="AC28" i="33"/>
  <c r="U28" i="33"/>
  <c r="AB28" i="33"/>
  <c r="T28" i="33"/>
  <c r="AA28" i="33"/>
  <c r="S28" i="33"/>
  <c r="K28" i="33"/>
  <c r="L28" i="33"/>
  <c r="U28" i="32"/>
  <c r="AB28" i="32"/>
  <c r="T28" i="32"/>
  <c r="AA28" i="32"/>
  <c r="S28" i="32"/>
  <c r="K28" i="32"/>
  <c r="R28" i="32"/>
  <c r="W28" i="32"/>
  <c r="Q28" i="32"/>
  <c r="Z28" i="32"/>
  <c r="AD28" i="32"/>
  <c r="Y28" i="32"/>
  <c r="V28" i="32"/>
  <c r="P28" i="32"/>
  <c r="X28" i="32"/>
  <c r="AC28" i="32"/>
  <c r="M41" i="28"/>
  <c r="AF24" i="28"/>
  <c r="M24" i="28"/>
  <c r="P25" i="29"/>
  <c r="AE24" i="29"/>
  <c r="AE25" i="29" s="1"/>
  <c r="T20" i="36"/>
  <c r="T21" i="36" s="1"/>
  <c r="AA20" i="36"/>
  <c r="AA21" i="36" s="1"/>
  <c r="S20" i="36"/>
  <c r="S21" i="36" s="1"/>
  <c r="K20" i="36"/>
  <c r="R20" i="36"/>
  <c r="R21" i="36" s="1"/>
  <c r="W20" i="36"/>
  <c r="W21" i="36" s="1"/>
  <c r="Q20" i="36"/>
  <c r="Q21" i="36" s="1"/>
  <c r="Z20" i="36"/>
  <c r="Z21" i="36" s="1"/>
  <c r="AD20" i="36"/>
  <c r="AD21" i="36" s="1"/>
  <c r="Y20" i="36"/>
  <c r="Y21" i="36" s="1"/>
  <c r="V20" i="36"/>
  <c r="V21" i="36" s="1"/>
  <c r="P20" i="36"/>
  <c r="X20" i="36"/>
  <c r="X21" i="36" s="1"/>
  <c r="AC20" i="36"/>
  <c r="AC21" i="36" s="1"/>
  <c r="U20" i="36"/>
  <c r="U21" i="36" s="1"/>
  <c r="AB20" i="36"/>
  <c r="AB21" i="36" s="1"/>
  <c r="J30" i="36"/>
  <c r="AF20" i="30"/>
  <c r="AG20" i="30" s="1"/>
  <c r="AG21" i="30" s="1"/>
  <c r="M20" i="30"/>
  <c r="M41" i="31"/>
  <c r="AF24" i="30"/>
  <c r="M24" i="30"/>
  <c r="AF20" i="32"/>
  <c r="AG20" i="32" s="1"/>
  <c r="AG21" i="32" s="1"/>
  <c r="M20" i="32"/>
  <c r="AF22" i="31"/>
  <c r="M22" i="31"/>
  <c r="M41" i="34"/>
  <c r="AF28" i="32"/>
  <c r="M28" i="32"/>
  <c r="P20" i="28"/>
  <c r="X20" i="28"/>
  <c r="X21" i="28" s="1"/>
  <c r="AC20" i="28"/>
  <c r="AC21" i="28" s="1"/>
  <c r="V20" i="28"/>
  <c r="V21" i="28" s="1"/>
  <c r="U20" i="28"/>
  <c r="U21" i="28" s="1"/>
  <c r="AB20" i="28"/>
  <c r="AB21" i="28" s="1"/>
  <c r="T20" i="28"/>
  <c r="T21" i="28" s="1"/>
  <c r="AA20" i="28"/>
  <c r="AA21" i="28" s="1"/>
  <c r="S20" i="28"/>
  <c r="S21" i="28" s="1"/>
  <c r="K20" i="28"/>
  <c r="R20" i="28"/>
  <c r="R21" i="28" s="1"/>
  <c r="Y20" i="28"/>
  <c r="Y21" i="28" s="1"/>
  <c r="Z20" i="28"/>
  <c r="Z21" i="28" s="1"/>
  <c r="Q20" i="28"/>
  <c r="Q21" i="28" s="1"/>
  <c r="W20" i="28"/>
  <c r="W21" i="28" s="1"/>
  <c r="AD20" i="28"/>
  <c r="AD21" i="28" s="1"/>
  <c r="J30" i="28"/>
  <c r="AF22" i="33"/>
  <c r="M22" i="33"/>
  <c r="AE24" i="36"/>
  <c r="AE25" i="36" s="1"/>
  <c r="P25" i="36"/>
  <c r="P25" i="33"/>
  <c r="AE22" i="35"/>
  <c r="AE23" i="35" s="1"/>
  <c r="P23" i="35"/>
  <c r="P23" i="28"/>
  <c r="P25" i="31"/>
  <c r="L20" i="33"/>
  <c r="AE28" i="31"/>
  <c r="AF20" i="31"/>
  <c r="AG20" i="31" s="1"/>
  <c r="AG21" i="31" s="1"/>
  <c r="M20" i="31"/>
  <c r="AF24" i="29"/>
  <c r="M24" i="29"/>
  <c r="AF22" i="35"/>
  <c r="M22" i="35"/>
  <c r="AE28" i="35"/>
  <c r="P21" i="29"/>
  <c r="AE20" i="29"/>
  <c r="AE21" i="29" s="1"/>
  <c r="AF24" i="35"/>
  <c r="M24" i="35"/>
  <c r="L20" i="28"/>
  <c r="S20" i="31"/>
  <c r="S21" i="31" s="1"/>
  <c r="AA20" i="31"/>
  <c r="AA21" i="31" s="1"/>
  <c r="R20" i="31"/>
  <c r="R21" i="31" s="1"/>
  <c r="K20" i="31"/>
  <c r="Q20" i="31"/>
  <c r="Q21" i="31" s="1"/>
  <c r="X20" i="31"/>
  <c r="X21" i="31" s="1"/>
  <c r="AD20" i="31"/>
  <c r="AD21" i="31" s="1"/>
  <c r="Z20" i="31"/>
  <c r="Z21" i="31" s="1"/>
  <c r="P20" i="31"/>
  <c r="W20" i="31"/>
  <c r="W21" i="31" s="1"/>
  <c r="V20" i="31"/>
  <c r="V21" i="31" s="1"/>
  <c r="AC20" i="31"/>
  <c r="AC21" i="31" s="1"/>
  <c r="U20" i="31"/>
  <c r="U21" i="31" s="1"/>
  <c r="AB20" i="31"/>
  <c r="AB21" i="31" s="1"/>
  <c r="T20" i="31"/>
  <c r="T21" i="31" s="1"/>
  <c r="Y20" i="31"/>
  <c r="Y21" i="31" s="1"/>
  <c r="AE28" i="34"/>
  <c r="L20" i="36"/>
  <c r="AF22" i="36"/>
  <c r="M22" i="36"/>
  <c r="P23" i="36"/>
  <c r="AE22" i="36"/>
  <c r="AE23" i="36" s="1"/>
  <c r="AF24" i="33"/>
  <c r="M24" i="33"/>
  <c r="P25" i="28"/>
  <c r="P25" i="35"/>
  <c r="AE24" i="35"/>
  <c r="AE25" i="35" s="1"/>
  <c r="P23" i="29"/>
  <c r="D11" i="24"/>
  <c r="D12" i="24" s="1"/>
  <c r="B22" i="24"/>
  <c r="D22" i="24" s="1"/>
  <c r="M20" i="6"/>
  <c r="AF20" i="6"/>
  <c r="AG20" i="6" s="1"/>
  <c r="AG21" i="6" s="1"/>
  <c r="L6" i="24"/>
  <c r="N6" i="24" s="1"/>
  <c r="D6" i="20"/>
  <c r="D14" i="20" s="1"/>
  <c r="M41" i="6"/>
  <c r="B18" i="24"/>
  <c r="E4" i="24"/>
  <c r="AC24" i="6"/>
  <c r="AC25" i="6" s="1"/>
  <c r="X24" i="6"/>
  <c r="X25" i="6" s="1"/>
  <c r="R24" i="6"/>
  <c r="R25" i="6" s="1"/>
  <c r="AA24" i="6"/>
  <c r="AA25" i="6" s="1"/>
  <c r="K24" i="6"/>
  <c r="W24" i="6"/>
  <c r="W25" i="6" s="1"/>
  <c r="Y24" i="6"/>
  <c r="Y25" i="6" s="1"/>
  <c r="Q24" i="6"/>
  <c r="Q25" i="6" s="1"/>
  <c r="AB24" i="6"/>
  <c r="AB25" i="6" s="1"/>
  <c r="V24" i="6"/>
  <c r="V25" i="6" s="1"/>
  <c r="T24" i="6"/>
  <c r="T25" i="6" s="1"/>
  <c r="Z24" i="6"/>
  <c r="Z25" i="6" s="1"/>
  <c r="P24" i="6"/>
  <c r="AD24" i="6"/>
  <c r="AD25" i="6" s="1"/>
  <c r="U24" i="6"/>
  <c r="U25" i="6" s="1"/>
  <c r="S24" i="6"/>
  <c r="S25" i="6" s="1"/>
  <c r="L24" i="6"/>
  <c r="AD26" i="6"/>
  <c r="AD27" i="6" s="1"/>
  <c r="AA26" i="6"/>
  <c r="AA27" i="6" s="1"/>
  <c r="S26" i="6"/>
  <c r="S27" i="6" s="1"/>
  <c r="Z26" i="6"/>
  <c r="Z27" i="6" s="1"/>
  <c r="AC26" i="6"/>
  <c r="AC27" i="6" s="1"/>
  <c r="W26" i="6"/>
  <c r="W27" i="6" s="1"/>
  <c r="Q26" i="6"/>
  <c r="Q27" i="6" s="1"/>
  <c r="X26" i="6"/>
  <c r="X27" i="6" s="1"/>
  <c r="K26" i="6"/>
  <c r="V26" i="6"/>
  <c r="V27" i="6" s="1"/>
  <c r="Y26" i="6"/>
  <c r="Y27" i="6" s="1"/>
  <c r="R26" i="6"/>
  <c r="R27" i="6" s="1"/>
  <c r="AB26" i="6"/>
  <c r="AB27" i="6" s="1"/>
  <c r="U26" i="6"/>
  <c r="U27" i="6" s="1"/>
  <c r="T26" i="6"/>
  <c r="T27" i="6" s="1"/>
  <c r="P26" i="6"/>
  <c r="L26" i="6"/>
  <c r="C11" i="24"/>
  <c r="AD22" i="6"/>
  <c r="AD23" i="6" s="1"/>
  <c r="Y22" i="6"/>
  <c r="Y23" i="6" s="1"/>
  <c r="U22" i="6"/>
  <c r="U23" i="6" s="1"/>
  <c r="T22" i="6"/>
  <c r="T23" i="6" s="1"/>
  <c r="P22" i="6"/>
  <c r="X22" i="6"/>
  <c r="X23" i="6" s="1"/>
  <c r="AB22" i="6"/>
  <c r="AB23" i="6" s="1"/>
  <c r="AA22" i="6"/>
  <c r="AA23" i="6" s="1"/>
  <c r="AC22" i="6"/>
  <c r="AC23" i="6" s="1"/>
  <c r="W22" i="6"/>
  <c r="W23" i="6" s="1"/>
  <c r="Z22" i="6"/>
  <c r="Z23" i="6" s="1"/>
  <c r="R22" i="6"/>
  <c r="R23" i="6" s="1"/>
  <c r="Q22" i="6"/>
  <c r="Q23" i="6" s="1"/>
  <c r="K22" i="6"/>
  <c r="V22" i="6"/>
  <c r="V23" i="6" s="1"/>
  <c r="S22" i="6"/>
  <c r="S23" i="6" s="1"/>
  <c r="L22" i="6"/>
  <c r="Q20" i="6"/>
  <c r="Q21" i="6" s="1"/>
  <c r="Y20" i="6"/>
  <c r="Y21" i="6" s="1"/>
  <c r="AC20" i="6"/>
  <c r="AC21" i="6" s="1"/>
  <c r="K20" i="6"/>
  <c r="AD20" i="6"/>
  <c r="AD21" i="6" s="1"/>
  <c r="X20" i="6"/>
  <c r="X21" i="6" s="1"/>
  <c r="W20" i="6"/>
  <c r="W21" i="6" s="1"/>
  <c r="AB20" i="6"/>
  <c r="AB21" i="6" s="1"/>
  <c r="R20" i="6"/>
  <c r="R21" i="6" s="1"/>
  <c r="J30" i="6"/>
  <c r="AA20" i="6"/>
  <c r="AA21" i="6" s="1"/>
  <c r="V20" i="6"/>
  <c r="V21" i="6" s="1"/>
  <c r="T20" i="6"/>
  <c r="T21" i="6" s="1"/>
  <c r="P20" i="6"/>
  <c r="Z20" i="6"/>
  <c r="Z21" i="6" s="1"/>
  <c r="U20" i="6"/>
  <c r="U21" i="6" s="1"/>
  <c r="S20" i="6"/>
  <c r="S21" i="6" s="1"/>
  <c r="K28" i="6"/>
  <c r="V28" i="6"/>
  <c r="X28" i="6"/>
  <c r="Y28" i="6"/>
  <c r="AA28" i="6"/>
  <c r="U28" i="6"/>
  <c r="Q28" i="6"/>
  <c r="S28" i="6"/>
  <c r="AD28" i="6"/>
  <c r="Z28" i="6"/>
  <c r="T28" i="6"/>
  <c r="P28" i="6"/>
  <c r="AC28" i="6"/>
  <c r="AB28" i="6"/>
  <c r="R28" i="6"/>
  <c r="W28" i="6"/>
  <c r="L28" i="6"/>
  <c r="C29" i="5"/>
  <c r="R29" i="5"/>
  <c r="M29" i="5"/>
  <c r="J30" i="5"/>
  <c r="P30" i="5"/>
  <c r="O30" i="5"/>
  <c r="F30" i="5"/>
  <c r="E55" i="4"/>
  <c r="K30" i="5"/>
  <c r="Q30" i="5"/>
  <c r="L30" i="5"/>
  <c r="E87" i="4"/>
  <c r="H30" i="5"/>
  <c r="M30" i="5"/>
  <c r="R30" i="5"/>
  <c r="C30" i="5"/>
  <c r="I30" i="5"/>
  <c r="E32" i="4"/>
  <c r="E65" i="4"/>
  <c r="E11" i="4"/>
  <c r="E44" i="4"/>
  <c r="N30" i="5"/>
  <c r="S30" i="5"/>
  <c r="E78" i="4"/>
  <c r="E22" i="4"/>
  <c r="E30" i="5"/>
  <c r="G30" i="5"/>
  <c r="S31" i="5"/>
  <c r="Q32" i="5"/>
  <c r="F34" i="5"/>
  <c r="H31" i="5"/>
  <c r="O31" i="5"/>
  <c r="M32" i="5"/>
  <c r="R33" i="5"/>
  <c r="M31" i="5"/>
  <c r="C33" i="5"/>
  <c r="K31" i="5"/>
  <c r="I32" i="5"/>
  <c r="O33" i="5"/>
  <c r="M34" i="5"/>
  <c r="G31" i="5"/>
  <c r="E32" i="5"/>
  <c r="J33" i="5"/>
  <c r="R34" i="5"/>
  <c r="L32" i="5"/>
  <c r="P34" i="5"/>
  <c r="C31" i="5"/>
  <c r="R31" i="5"/>
  <c r="G33" i="5"/>
  <c r="E34" i="5"/>
  <c r="N31" i="5"/>
  <c r="S32" i="5"/>
  <c r="E31" i="5"/>
  <c r="H34" i="5"/>
  <c r="J31" i="5"/>
  <c r="P32" i="5"/>
  <c r="N33" i="5"/>
  <c r="L34" i="5"/>
  <c r="F31" i="5"/>
  <c r="K32" i="5"/>
  <c r="J34" i="5"/>
  <c r="Q33" i="5"/>
  <c r="O34" i="5"/>
  <c r="H32" i="5"/>
  <c r="F33" i="5"/>
  <c r="M33" i="5"/>
  <c r="S34" i="5"/>
  <c r="C32" i="5"/>
  <c r="I33" i="5"/>
  <c r="G34" i="5"/>
  <c r="Q31" i="5"/>
  <c r="O32" i="5"/>
  <c r="E33" i="5"/>
  <c r="K34" i="5"/>
  <c r="L31" i="5"/>
  <c r="S33" i="5"/>
  <c r="R32" i="5"/>
  <c r="P33" i="5"/>
  <c r="I31" i="5"/>
  <c r="G32" i="5"/>
  <c r="N32" i="5"/>
  <c r="C34" i="5"/>
  <c r="Q34" i="5"/>
  <c r="J32" i="5"/>
  <c r="H33" i="5"/>
  <c r="N34" i="5"/>
  <c r="P31" i="5"/>
  <c r="F32" i="5"/>
  <c r="L33" i="5"/>
  <c r="I34" i="5"/>
  <c r="K33" i="5"/>
  <c r="E99" i="4"/>
  <c r="E110" i="4"/>
  <c r="V24" i="4"/>
  <c r="O29" i="5"/>
  <c r="N29" i="5"/>
  <c r="K29" i="5"/>
  <c r="V112" i="4"/>
  <c r="V67" i="4"/>
  <c r="D26" i="5"/>
  <c r="D25" i="5"/>
  <c r="P29" i="5"/>
  <c r="E29" i="5"/>
  <c r="D24" i="5"/>
  <c r="D23" i="5"/>
  <c r="V13" i="4"/>
  <c r="V34" i="4"/>
  <c r="V80" i="4"/>
  <c r="L29" i="5"/>
  <c r="V89" i="4"/>
  <c r="V57" i="4"/>
  <c r="V101" i="4"/>
  <c r="D28" i="5"/>
  <c r="D27" i="5"/>
  <c r="F29" i="5"/>
  <c r="H29" i="5"/>
  <c r="V46" i="4"/>
  <c r="Q29" i="5"/>
  <c r="I29" i="5"/>
  <c r="G29" i="5"/>
  <c r="J29" i="5"/>
  <c r="S29" i="5"/>
  <c r="I66" i="4"/>
  <c r="R66" i="4"/>
  <c r="A34" i="4"/>
  <c r="M100" i="4"/>
  <c r="F45" i="4"/>
  <c r="M88" i="4"/>
  <c r="I23" i="4"/>
  <c r="Q56" i="4"/>
  <c r="R23" i="4"/>
  <c r="J23" i="4"/>
  <c r="G12" i="4"/>
  <c r="L79" i="4"/>
  <c r="L88" i="4"/>
  <c r="J33" i="4"/>
  <c r="F88" i="4"/>
  <c r="K12" i="4"/>
  <c r="L23" i="4"/>
  <c r="D66" i="4"/>
  <c r="I111" i="4"/>
  <c r="G23" i="4"/>
  <c r="K56" i="4"/>
  <c r="I45" i="4"/>
  <c r="J100" i="4"/>
  <c r="N33" i="4"/>
  <c r="S111" i="4"/>
  <c r="Q12" i="4"/>
  <c r="Q66" i="4"/>
  <c r="K111" i="4"/>
  <c r="D45" i="4"/>
  <c r="R12" i="4"/>
  <c r="I12" i="4"/>
  <c r="M79" i="4"/>
  <c r="P45" i="4"/>
  <c r="R56" i="4"/>
  <c r="A46" i="4"/>
  <c r="A13" i="4"/>
  <c r="T23" i="4"/>
  <c r="A89" i="4"/>
  <c r="N111" i="4"/>
  <c r="P79" i="4"/>
  <c r="D56" i="4"/>
  <c r="P12" i="4"/>
  <c r="F111" i="4"/>
  <c r="O100" i="4"/>
  <c r="M45" i="4"/>
  <c r="N66" i="4"/>
  <c r="N88" i="4"/>
  <c r="K79" i="4"/>
  <c r="S79" i="4"/>
  <c r="A112" i="4"/>
  <c r="P100" i="4"/>
  <c r="P33" i="4"/>
  <c r="A24" i="4"/>
  <c r="S66" i="4"/>
  <c r="R100" i="4"/>
  <c r="D111" i="4"/>
  <c r="G45" i="4"/>
  <c r="R88" i="4"/>
  <c r="M23" i="4"/>
  <c r="O111" i="4"/>
  <c r="Q88" i="4"/>
  <c r="F33" i="4"/>
  <c r="Q23" i="4"/>
  <c r="N23" i="4"/>
  <c r="O56" i="4"/>
  <c r="Q79" i="4"/>
  <c r="S12" i="4"/>
  <c r="K100" i="4"/>
  <c r="H111" i="4"/>
  <c r="R45" i="4"/>
  <c r="D12" i="4"/>
  <c r="T88" i="4"/>
  <c r="S23" i="4"/>
  <c r="F23" i="4"/>
  <c r="R33" i="4"/>
  <c r="T12" i="4"/>
  <c r="H66" i="4"/>
  <c r="G56" i="4"/>
  <c r="M33" i="4"/>
  <c r="P66" i="4"/>
  <c r="H100" i="4"/>
  <c r="J66" i="4"/>
  <c r="L56" i="4"/>
  <c r="J88" i="4"/>
  <c r="H45" i="4"/>
  <c r="T56" i="4"/>
  <c r="H56" i="4"/>
  <c r="H12" i="4"/>
  <c r="O66" i="4"/>
  <c r="P111" i="4"/>
  <c r="S33" i="4"/>
  <c r="J79" i="4"/>
  <c r="I88" i="4"/>
  <c r="O45" i="4"/>
  <c r="O23" i="4"/>
  <c r="P23" i="4"/>
  <c r="L111" i="4"/>
  <c r="N12" i="4"/>
  <c r="G66" i="4"/>
  <c r="R79" i="4"/>
  <c r="L66" i="4"/>
  <c r="H23" i="4"/>
  <c r="F100" i="4"/>
  <c r="P56" i="4"/>
  <c r="D88" i="4"/>
  <c r="K66" i="4"/>
  <c r="D100" i="4"/>
  <c r="H88" i="4"/>
  <c r="T100" i="4"/>
  <c r="M12" i="4"/>
  <c r="G100" i="4"/>
  <c r="O12" i="4"/>
  <c r="Q100" i="4"/>
  <c r="P88" i="4"/>
  <c r="Q33" i="4"/>
  <c r="K33" i="4"/>
  <c r="D79" i="4"/>
  <c r="O79" i="4"/>
  <c r="S56" i="4"/>
  <c r="I79" i="4"/>
  <c r="D33" i="4"/>
  <c r="M66" i="4"/>
  <c r="S88" i="4"/>
  <c r="F56" i="4"/>
  <c r="R111" i="4"/>
  <c r="L12" i="4"/>
  <c r="H79" i="4"/>
  <c r="T111" i="4"/>
  <c r="F12" i="4"/>
  <c r="G88" i="4"/>
  <c r="T66" i="4"/>
  <c r="Q111" i="4"/>
  <c r="J111" i="4"/>
  <c r="A57" i="4"/>
  <c r="J45" i="4"/>
  <c r="G111" i="4"/>
  <c r="H33" i="4"/>
  <c r="F66" i="4"/>
  <c r="L100" i="4"/>
  <c r="T45" i="4"/>
  <c r="T33" i="4"/>
  <c r="I100" i="4"/>
  <c r="T79" i="4"/>
  <c r="N45" i="4"/>
  <c r="O33" i="4"/>
  <c r="N56" i="4"/>
  <c r="M56" i="4"/>
  <c r="N79" i="4"/>
  <c r="S45" i="4"/>
  <c r="J12" i="4"/>
  <c r="G79" i="4"/>
  <c r="A67" i="4"/>
  <c r="O88" i="4"/>
  <c r="G33" i="4"/>
  <c r="A101" i="4"/>
  <c r="I33" i="4"/>
  <c r="K88" i="4"/>
  <c r="F79" i="4"/>
  <c r="L33" i="4"/>
  <c r="Q45" i="4"/>
  <c r="K23" i="4"/>
  <c r="L45" i="4"/>
  <c r="D23" i="4"/>
  <c r="A80" i="4"/>
  <c r="N100" i="4"/>
  <c r="M111" i="4"/>
  <c r="J56" i="4"/>
  <c r="I56" i="4"/>
  <c r="K45" i="4"/>
  <c r="S100" i="4"/>
  <c r="AE28" i="30" l="1"/>
  <c r="AE28" i="36"/>
  <c r="AE24" i="28"/>
  <c r="AE25" i="28" s="1"/>
  <c r="L30" i="29"/>
  <c r="AF28" i="36"/>
  <c r="M28" i="36"/>
  <c r="AF22" i="29"/>
  <c r="M22" i="29"/>
  <c r="L30" i="36"/>
  <c r="Z25" i="33"/>
  <c r="AE24" i="33"/>
  <c r="AE25" i="33" s="1"/>
  <c r="R25" i="31"/>
  <c r="AE24" i="31"/>
  <c r="AE25" i="31" s="1"/>
  <c r="K7" i="31"/>
  <c r="K9" i="31" s="1"/>
  <c r="AF24" i="31"/>
  <c r="M24" i="31"/>
  <c r="AF22" i="28"/>
  <c r="M22" i="28"/>
  <c r="Q23" i="28"/>
  <c r="AE22" i="28"/>
  <c r="AE23" i="28" s="1"/>
  <c r="AF22" i="30"/>
  <c r="M22" i="30"/>
  <c r="AE22" i="32"/>
  <c r="AE23" i="32" s="1"/>
  <c r="P23" i="32"/>
  <c r="L30" i="32"/>
  <c r="K7" i="32"/>
  <c r="K9" i="32" s="1"/>
  <c r="AE22" i="34"/>
  <c r="AE23" i="34" s="1"/>
  <c r="P23" i="34"/>
  <c r="K7" i="30"/>
  <c r="K9" i="30" s="1"/>
  <c r="L30" i="30"/>
  <c r="K7" i="29"/>
  <c r="K9" i="29" s="1"/>
  <c r="L30" i="34"/>
  <c r="K7" i="34"/>
  <c r="K9" i="34" s="1"/>
  <c r="S23" i="30"/>
  <c r="AE22" i="30"/>
  <c r="AE23" i="30" s="1"/>
  <c r="U25" i="34"/>
  <c r="AE24" i="34"/>
  <c r="AE25" i="34" s="1"/>
  <c r="AF22" i="34"/>
  <c r="M22" i="34"/>
  <c r="AF22" i="32"/>
  <c r="M22" i="32"/>
  <c r="AF24" i="34"/>
  <c r="M24" i="34"/>
  <c r="Q23" i="29"/>
  <c r="AE22" i="29"/>
  <c r="AE23" i="29" s="1"/>
  <c r="P25" i="30"/>
  <c r="AE24" i="30"/>
  <c r="AE25" i="30" s="1"/>
  <c r="AF20" i="28"/>
  <c r="AG20" i="28" s="1"/>
  <c r="AG21" i="28" s="1"/>
  <c r="K7" i="28"/>
  <c r="K9" i="28" s="1"/>
  <c r="L30" i="28"/>
  <c r="M20" i="28"/>
  <c r="AE20" i="28"/>
  <c r="AE21" i="28" s="1"/>
  <c r="P21" i="28"/>
  <c r="P21" i="36"/>
  <c r="AE20" i="36"/>
  <c r="AE21" i="36" s="1"/>
  <c r="AF25" i="36"/>
  <c r="AG24" i="36"/>
  <c r="AE26" i="32"/>
  <c r="AE27" i="32" s="1"/>
  <c r="P27" i="32"/>
  <c r="AF26" i="30"/>
  <c r="M26" i="30"/>
  <c r="AE26" i="35"/>
  <c r="AE27" i="35" s="1"/>
  <c r="P27" i="35"/>
  <c r="AF25" i="28"/>
  <c r="AG24" i="28"/>
  <c r="P21" i="34"/>
  <c r="AE20" i="34"/>
  <c r="AE21" i="34" s="1"/>
  <c r="P25" i="32"/>
  <c r="AE24" i="32"/>
  <c r="AE25" i="32" s="1"/>
  <c r="AF26" i="28"/>
  <c r="M26" i="28"/>
  <c r="P27" i="31"/>
  <c r="AE26" i="31"/>
  <c r="AE27" i="31" s="1"/>
  <c r="AF26" i="31"/>
  <c r="M26" i="31"/>
  <c r="AF23" i="35"/>
  <c r="AG22" i="35"/>
  <c r="AE22" i="33"/>
  <c r="AE23" i="33" s="1"/>
  <c r="P23" i="33"/>
  <c r="AF26" i="34"/>
  <c r="M26" i="34"/>
  <c r="AF25" i="35"/>
  <c r="AG24" i="35"/>
  <c r="AF20" i="33"/>
  <c r="AG20" i="33" s="1"/>
  <c r="AG21" i="33" s="1"/>
  <c r="L30" i="33"/>
  <c r="M20" i="33"/>
  <c r="AF28" i="33"/>
  <c r="M28" i="33"/>
  <c r="AF24" i="32"/>
  <c r="M24" i="32"/>
  <c r="AE26" i="28"/>
  <c r="AE27" i="28" s="1"/>
  <c r="P27" i="28"/>
  <c r="AF25" i="33"/>
  <c r="AG24" i="33"/>
  <c r="AG25" i="33" s="1"/>
  <c r="AF23" i="36"/>
  <c r="AG22" i="36"/>
  <c r="AG24" i="29"/>
  <c r="AF25" i="29"/>
  <c r="AF25" i="30"/>
  <c r="AG24" i="30"/>
  <c r="AF23" i="29"/>
  <c r="AG22" i="29"/>
  <c r="AF26" i="33"/>
  <c r="M26" i="33"/>
  <c r="AE28" i="28"/>
  <c r="P21" i="33"/>
  <c r="AE20" i="33"/>
  <c r="AE21" i="33" s="1"/>
  <c r="AF26" i="32"/>
  <c r="M26" i="32"/>
  <c r="P27" i="30"/>
  <c r="AE26" i="30"/>
  <c r="AE27" i="30" s="1"/>
  <c r="AF26" i="29"/>
  <c r="M26" i="29"/>
  <c r="AF20" i="36"/>
  <c r="AG20" i="36" s="1"/>
  <c r="AG21" i="36" s="1"/>
  <c r="K7" i="36"/>
  <c r="K9" i="36" s="1"/>
  <c r="M20" i="36"/>
  <c r="AF23" i="33"/>
  <c r="AG22" i="33"/>
  <c r="AE28" i="32"/>
  <c r="AE28" i="33"/>
  <c r="P27" i="33"/>
  <c r="AE26" i="33"/>
  <c r="AE27" i="33" s="1"/>
  <c r="AF28" i="28"/>
  <c r="M28" i="28"/>
  <c r="AF26" i="36"/>
  <c r="M26" i="36"/>
  <c r="P27" i="34"/>
  <c r="AE26" i="34"/>
  <c r="AE27" i="34" s="1"/>
  <c r="P21" i="31"/>
  <c r="AE20" i="31"/>
  <c r="AE21" i="31" s="1"/>
  <c r="K7" i="33"/>
  <c r="K9" i="33" s="1"/>
  <c r="AF23" i="31"/>
  <c r="AG22" i="31"/>
  <c r="AE26" i="36"/>
  <c r="AE27" i="36" s="1"/>
  <c r="P27" i="36"/>
  <c r="P27" i="29"/>
  <c r="AE26" i="29"/>
  <c r="AE27" i="29" s="1"/>
  <c r="AF26" i="35"/>
  <c r="M26" i="35"/>
  <c r="M30" i="35" s="1"/>
  <c r="K7" i="35"/>
  <c r="K9" i="35" s="1"/>
  <c r="L30" i="35"/>
  <c r="D18" i="24"/>
  <c r="B26" i="24"/>
  <c r="D26" i="24" s="1"/>
  <c r="C26" i="24"/>
  <c r="L30" i="6"/>
  <c r="AE28" i="6"/>
  <c r="P21" i="6"/>
  <c r="AE20" i="6"/>
  <c r="AE21" i="6" s="1"/>
  <c r="AF22" i="6"/>
  <c r="M22" i="6"/>
  <c r="AE22" i="6"/>
  <c r="AE23" i="6" s="1"/>
  <c r="P23" i="6"/>
  <c r="C12" i="24"/>
  <c r="AF26" i="6"/>
  <c r="M26" i="6"/>
  <c r="AF24" i="6"/>
  <c r="M24" i="6"/>
  <c r="AE24" i="6"/>
  <c r="AE25" i="6" s="1"/>
  <c r="P25" i="6"/>
  <c r="E11" i="24"/>
  <c r="E12" i="24" s="1"/>
  <c r="K7" i="6"/>
  <c r="K9" i="6" s="1"/>
  <c r="AE26" i="6"/>
  <c r="AE27" i="6" s="1"/>
  <c r="P27" i="6"/>
  <c r="F4" i="24"/>
  <c r="AF28" i="6"/>
  <c r="M28" i="6"/>
  <c r="E12" i="4"/>
  <c r="E111" i="4"/>
  <c r="P36" i="5"/>
  <c r="K36" i="5"/>
  <c r="E88" i="4"/>
  <c r="G36" i="5"/>
  <c r="L36" i="5"/>
  <c r="O36" i="5"/>
  <c r="J36" i="5"/>
  <c r="E79" i="4"/>
  <c r="M36" i="5"/>
  <c r="R36" i="5"/>
  <c r="I36" i="5"/>
  <c r="H36" i="5"/>
  <c r="Q36" i="5"/>
  <c r="E45" i="4"/>
  <c r="E100" i="4"/>
  <c r="E56" i="4"/>
  <c r="E33" i="4"/>
  <c r="E66" i="4"/>
  <c r="N36" i="5"/>
  <c r="S36" i="5"/>
  <c r="R40" i="5"/>
  <c r="C38" i="5"/>
  <c r="R38" i="5"/>
  <c r="P39" i="5"/>
  <c r="I37" i="5"/>
  <c r="G38" i="5"/>
  <c r="N38" i="5"/>
  <c r="M38" i="5"/>
  <c r="J40" i="5"/>
  <c r="L37" i="5"/>
  <c r="J38" i="5"/>
  <c r="H39" i="5"/>
  <c r="N40" i="5"/>
  <c r="P37" i="5"/>
  <c r="F38" i="5"/>
  <c r="E38" i="5"/>
  <c r="S39" i="5"/>
  <c r="Q40" i="5"/>
  <c r="S37" i="5"/>
  <c r="Q38" i="5"/>
  <c r="F40" i="5"/>
  <c r="H37" i="5"/>
  <c r="O37" i="5"/>
  <c r="N37" i="5"/>
  <c r="K39" i="5"/>
  <c r="I40" i="5"/>
  <c r="K37" i="5"/>
  <c r="I38" i="5"/>
  <c r="O39" i="5"/>
  <c r="M40" i="5"/>
  <c r="G37" i="5"/>
  <c r="F37" i="5"/>
  <c r="C39" i="5"/>
  <c r="R39" i="5"/>
  <c r="P40" i="5"/>
  <c r="C37" i="5"/>
  <c r="R37" i="5"/>
  <c r="G39" i="5"/>
  <c r="E40" i="5"/>
  <c r="S40" i="5"/>
  <c r="L38" i="5"/>
  <c r="J39" i="5"/>
  <c r="H40" i="5"/>
  <c r="J37" i="5"/>
  <c r="P38" i="5"/>
  <c r="N39" i="5"/>
  <c r="L40" i="5"/>
  <c r="K40" i="5"/>
  <c r="M37" i="5"/>
  <c r="S38" i="5"/>
  <c r="Q39" i="5"/>
  <c r="O40" i="5"/>
  <c r="H38" i="5"/>
  <c r="F39" i="5"/>
  <c r="M39" i="5"/>
  <c r="C40" i="5"/>
  <c r="E37" i="5"/>
  <c r="K38" i="5"/>
  <c r="I39" i="5"/>
  <c r="G40" i="5"/>
  <c r="Q37" i="5"/>
  <c r="O38" i="5"/>
  <c r="E39" i="5"/>
  <c r="L39" i="5"/>
  <c r="C36" i="5"/>
  <c r="E23" i="4"/>
  <c r="E36" i="5"/>
  <c r="F36" i="5"/>
  <c r="V102" i="4"/>
  <c r="V58" i="4"/>
  <c r="V90" i="4"/>
  <c r="R35" i="5"/>
  <c r="H35" i="5"/>
  <c r="Q35" i="5"/>
  <c r="D34" i="5"/>
  <c r="D32" i="5"/>
  <c r="K35" i="5"/>
  <c r="O35" i="5"/>
  <c r="V47" i="4"/>
  <c r="V35" i="4"/>
  <c r="V113" i="4"/>
  <c r="D33" i="5"/>
  <c r="G35" i="5"/>
  <c r="M35" i="5"/>
  <c r="F35" i="5"/>
  <c r="D30" i="5"/>
  <c r="E35" i="5"/>
  <c r="S35" i="5"/>
  <c r="P35" i="5"/>
  <c r="V68" i="4"/>
  <c r="V25" i="4"/>
  <c r="I35" i="5"/>
  <c r="D31" i="5"/>
  <c r="N35" i="5"/>
  <c r="L35" i="5"/>
  <c r="J35" i="5"/>
  <c r="V81" i="4"/>
  <c r="V14" i="4"/>
  <c r="D29" i="5"/>
  <c r="C35" i="5"/>
  <c r="A90" i="4"/>
  <c r="O101" i="4"/>
  <c r="N80" i="4"/>
  <c r="D57" i="4"/>
  <c r="O67" i="4"/>
  <c r="H101" i="4"/>
  <c r="T46" i="4"/>
  <c r="H13" i="4"/>
  <c r="S101" i="4"/>
  <c r="J24" i="4"/>
  <c r="F112" i="4"/>
  <c r="T34" i="4"/>
  <c r="K80" i="4"/>
  <c r="F57" i="4"/>
  <c r="A14" i="4"/>
  <c r="S57" i="4"/>
  <c r="D67" i="4"/>
  <c r="I57" i="4"/>
  <c r="P46" i="4"/>
  <c r="F80" i="4"/>
  <c r="P24" i="4"/>
  <c r="N13" i="4"/>
  <c r="A58" i="4"/>
  <c r="R46" i="4"/>
  <c r="H112" i="4"/>
  <c r="O24" i="4"/>
  <c r="F101" i="4"/>
  <c r="D101" i="4"/>
  <c r="I101" i="4"/>
  <c r="N24" i="4"/>
  <c r="T57" i="4"/>
  <c r="F13" i="4"/>
  <c r="R57" i="4"/>
  <c r="Q112" i="4"/>
  <c r="H34" i="4"/>
  <c r="P112" i="4"/>
  <c r="P89" i="4"/>
  <c r="K112" i="4"/>
  <c r="T67" i="4"/>
  <c r="G24" i="4"/>
  <c r="F89" i="4"/>
  <c r="Q46" i="4"/>
  <c r="Q80" i="4"/>
  <c r="M34" i="4"/>
  <c r="L34" i="4"/>
  <c r="P34" i="4"/>
  <c r="G13" i="4"/>
  <c r="A113" i="4"/>
  <c r="R34" i="4"/>
  <c r="A35" i="4"/>
  <c r="G101" i="4"/>
  <c r="G80" i="4"/>
  <c r="H67" i="4"/>
  <c r="G112" i="4"/>
  <c r="H46" i="4"/>
  <c r="I34" i="4"/>
  <c r="D24" i="4"/>
  <c r="F24" i="4"/>
  <c r="T101" i="4"/>
  <c r="A25" i="4"/>
  <c r="R101" i="4"/>
  <c r="M57" i="4"/>
  <c r="O57" i="4"/>
  <c r="A68" i="4"/>
  <c r="F34" i="4"/>
  <c r="F46" i="4"/>
  <c r="H57" i="4"/>
  <c r="J101" i="4"/>
  <c r="L101" i="4"/>
  <c r="D112" i="4"/>
  <c r="M13" i="4"/>
  <c r="I67" i="4"/>
  <c r="M112" i="4"/>
  <c r="L80" i="4"/>
  <c r="P80" i="4"/>
  <c r="L57" i="4"/>
  <c r="K57" i="4"/>
  <c r="N101" i="4"/>
  <c r="I46" i="4"/>
  <c r="T112" i="4"/>
  <c r="O112" i="4"/>
  <c r="J34" i="4"/>
  <c r="H24" i="4"/>
  <c r="O46" i="4"/>
  <c r="N34" i="4"/>
  <c r="R80" i="4"/>
  <c r="S13" i="4"/>
  <c r="J46" i="4"/>
  <c r="M80" i="4"/>
  <c r="G67" i="4"/>
  <c r="K46" i="4"/>
  <c r="Q13" i="4"/>
  <c r="M24" i="4"/>
  <c r="K13" i="4"/>
  <c r="G89" i="4"/>
  <c r="N89" i="4"/>
  <c r="S89" i="4"/>
  <c r="L13" i="4"/>
  <c r="S24" i="4"/>
  <c r="J112" i="4"/>
  <c r="N46" i="4"/>
  <c r="K101" i="4"/>
  <c r="J67" i="4"/>
  <c r="M101" i="4"/>
  <c r="I89" i="4"/>
  <c r="L67" i="4"/>
  <c r="A47" i="4"/>
  <c r="S34" i="4"/>
  <c r="P67" i="4"/>
  <c r="Q57" i="4"/>
  <c r="R24" i="4"/>
  <c r="P13" i="4"/>
  <c r="J89" i="4"/>
  <c r="K34" i="4"/>
  <c r="F67" i="4"/>
  <c r="J57" i="4"/>
  <c r="R112" i="4"/>
  <c r="S46" i="4"/>
  <c r="Q101" i="4"/>
  <c r="Q34" i="4"/>
  <c r="I112" i="4"/>
  <c r="L112" i="4"/>
  <c r="K24" i="4"/>
  <c r="P57" i="4"/>
  <c r="K89" i="4"/>
  <c r="R13" i="4"/>
  <c r="M67" i="4"/>
  <c r="T80" i="4"/>
  <c r="A102" i="4"/>
  <c r="R67" i="4"/>
  <c r="O89" i="4"/>
  <c r="A81" i="4"/>
  <c r="T89" i="4"/>
  <c r="L46" i="4"/>
  <c r="I13" i="4"/>
  <c r="N67" i="4"/>
  <c r="I80" i="4"/>
  <c r="N112" i="4"/>
  <c r="D46" i="4"/>
  <c r="M89" i="4"/>
  <c r="S80" i="4"/>
  <c r="H80" i="4"/>
  <c r="D80" i="4"/>
  <c r="I24" i="4"/>
  <c r="G34" i="4"/>
  <c r="H89" i="4"/>
  <c r="Q67" i="4"/>
  <c r="G46" i="4"/>
  <c r="R89" i="4"/>
  <c r="D34" i="4"/>
  <c r="O34" i="4"/>
  <c r="Q24" i="4"/>
  <c r="S112" i="4"/>
  <c r="L24" i="4"/>
  <c r="Q89" i="4"/>
  <c r="S67" i="4"/>
  <c r="J80" i="4"/>
  <c r="D89" i="4"/>
  <c r="L89" i="4"/>
  <c r="M46" i="4"/>
  <c r="O80" i="4"/>
  <c r="D13" i="4"/>
  <c r="T24" i="4"/>
  <c r="K67" i="4"/>
  <c r="J13" i="4"/>
  <c r="T13" i="4"/>
  <c r="N57" i="4"/>
  <c r="G57" i="4"/>
  <c r="O13" i="4"/>
  <c r="P101" i="4"/>
  <c r="I18" i="24" l="1"/>
  <c r="H18" i="24"/>
  <c r="M30" i="31"/>
  <c r="M30" i="29"/>
  <c r="AG22" i="30"/>
  <c r="AF23" i="30"/>
  <c r="M30" i="30"/>
  <c r="AF25" i="31"/>
  <c r="AG24" i="31"/>
  <c r="AF23" i="28"/>
  <c r="AG22" i="28"/>
  <c r="AG23" i="28" s="1"/>
  <c r="M30" i="34"/>
  <c r="AF23" i="34"/>
  <c r="AG22" i="34"/>
  <c r="AG23" i="34" s="1"/>
  <c r="AG22" i="32"/>
  <c r="AF23" i="32"/>
  <c r="AF25" i="34"/>
  <c r="AG24" i="34"/>
  <c r="AG25" i="34" s="1"/>
  <c r="AG25" i="28"/>
  <c r="AG25" i="36"/>
  <c r="AG23" i="33"/>
  <c r="M30" i="33"/>
  <c r="M30" i="36"/>
  <c r="AG25" i="30"/>
  <c r="AG25" i="29"/>
  <c r="AG25" i="35"/>
  <c r="M30" i="32"/>
  <c r="M30" i="28"/>
  <c r="AF27" i="29"/>
  <c r="AG26" i="29"/>
  <c r="AF27" i="31"/>
  <c r="AG26" i="31"/>
  <c r="AG26" i="35"/>
  <c r="AF27" i="35"/>
  <c r="AF27" i="34"/>
  <c r="AG26" i="34"/>
  <c r="AF27" i="28"/>
  <c r="AG26" i="28"/>
  <c r="AF27" i="33"/>
  <c r="AG26" i="33"/>
  <c r="AF27" i="30"/>
  <c r="AG26" i="30"/>
  <c r="AG23" i="29"/>
  <c r="AG23" i="36"/>
  <c r="AG23" i="35"/>
  <c r="AG23" i="31"/>
  <c r="AF27" i="32"/>
  <c r="AG26" i="32"/>
  <c r="AG24" i="32"/>
  <c r="AF25" i="32"/>
  <c r="AF27" i="36"/>
  <c r="AG26" i="36"/>
  <c r="B30" i="24"/>
  <c r="D30" i="24" s="1"/>
  <c r="C30" i="24"/>
  <c r="M30" i="6"/>
  <c r="H22" i="24"/>
  <c r="I22" i="24"/>
  <c r="AG26" i="6"/>
  <c r="AF27" i="6"/>
  <c r="G4" i="24"/>
  <c r="F11" i="24"/>
  <c r="F12" i="24" s="1"/>
  <c r="AF25" i="6"/>
  <c r="AG24" i="6"/>
  <c r="AG22" i="6"/>
  <c r="AF23" i="6"/>
  <c r="C41" i="5"/>
  <c r="D37" i="5"/>
  <c r="Q42" i="5"/>
  <c r="E67" i="4"/>
  <c r="E80" i="4"/>
  <c r="G42" i="5"/>
  <c r="L42" i="5"/>
  <c r="E112" i="4"/>
  <c r="N44" i="5"/>
  <c r="C46" i="5"/>
  <c r="R46" i="5"/>
  <c r="C44" i="5"/>
  <c r="R44" i="5"/>
  <c r="P45" i="5"/>
  <c r="I43" i="5"/>
  <c r="G44" i="5"/>
  <c r="F44" i="5"/>
  <c r="L45" i="5"/>
  <c r="J46" i="5"/>
  <c r="L43" i="5"/>
  <c r="J44" i="5"/>
  <c r="H45" i="5"/>
  <c r="N46" i="5"/>
  <c r="P43" i="5"/>
  <c r="O43" i="5"/>
  <c r="M44" i="5"/>
  <c r="S45" i="5"/>
  <c r="Q46" i="5"/>
  <c r="S43" i="5"/>
  <c r="Q44" i="5"/>
  <c r="F46" i="5"/>
  <c r="H43" i="5"/>
  <c r="G43" i="5"/>
  <c r="E44" i="5"/>
  <c r="K45" i="5"/>
  <c r="I46" i="5"/>
  <c r="K43" i="5"/>
  <c r="I44" i="5"/>
  <c r="O45" i="5"/>
  <c r="M46" i="5"/>
  <c r="N43" i="5"/>
  <c r="C45" i="5"/>
  <c r="R45" i="5"/>
  <c r="P46" i="5"/>
  <c r="C43" i="5"/>
  <c r="R43" i="5"/>
  <c r="G45" i="5"/>
  <c r="E46" i="5"/>
  <c r="L46" i="5"/>
  <c r="F43" i="5"/>
  <c r="L44" i="5"/>
  <c r="J45" i="5"/>
  <c r="H46" i="5"/>
  <c r="J43" i="5"/>
  <c r="P44" i="5"/>
  <c r="N45" i="5"/>
  <c r="M45" i="5"/>
  <c r="S46" i="5"/>
  <c r="M43" i="5"/>
  <c r="S44" i="5"/>
  <c r="Q45" i="5"/>
  <c r="O46" i="5"/>
  <c r="H44" i="5"/>
  <c r="F45" i="5"/>
  <c r="E45" i="5"/>
  <c r="K46" i="5"/>
  <c r="E43" i="5"/>
  <c r="K44" i="5"/>
  <c r="I45" i="5"/>
  <c r="G46" i="5"/>
  <c r="Q43" i="5"/>
  <c r="O44" i="5"/>
  <c r="E89" i="4"/>
  <c r="H42" i="5"/>
  <c r="P42" i="5"/>
  <c r="C42" i="5"/>
  <c r="I42" i="5"/>
  <c r="E24" i="4"/>
  <c r="E42" i="5"/>
  <c r="R42" i="5"/>
  <c r="N42" i="5"/>
  <c r="S42" i="5"/>
  <c r="M42" i="5"/>
  <c r="E46" i="4"/>
  <c r="E101" i="4"/>
  <c r="O42" i="5"/>
  <c r="J42" i="5"/>
  <c r="E34" i="4"/>
  <c r="E57" i="4"/>
  <c r="E13" i="4"/>
  <c r="F42" i="5"/>
  <c r="K42" i="5"/>
  <c r="V91" i="4"/>
  <c r="V103" i="4"/>
  <c r="O41" i="5"/>
  <c r="V114" i="4"/>
  <c r="V26" i="4"/>
  <c r="V69" i="4"/>
  <c r="V36" i="4"/>
  <c r="V59" i="4"/>
  <c r="D38" i="5"/>
  <c r="S41" i="5"/>
  <c r="Q41" i="5"/>
  <c r="I41" i="5"/>
  <c r="V15" i="4"/>
  <c r="D36" i="5"/>
  <c r="E41" i="5"/>
  <c r="D39" i="5"/>
  <c r="D40" i="5"/>
  <c r="N41" i="5"/>
  <c r="R41" i="5"/>
  <c r="K41" i="5"/>
  <c r="H41" i="5"/>
  <c r="L41" i="5"/>
  <c r="P41" i="5"/>
  <c r="D35" i="5"/>
  <c r="V48" i="4"/>
  <c r="F41" i="5"/>
  <c r="M41" i="5"/>
  <c r="J41" i="5"/>
  <c r="G41" i="5"/>
  <c r="K47" i="4"/>
  <c r="H58" i="4"/>
  <c r="D90" i="4"/>
  <c r="R14" i="4"/>
  <c r="H68" i="4"/>
  <c r="O35" i="4"/>
  <c r="J68" i="4"/>
  <c r="T90" i="4"/>
  <c r="K14" i="4"/>
  <c r="D102" i="4"/>
  <c r="D113" i="4"/>
  <c r="R102" i="4"/>
  <c r="M81" i="4"/>
  <c r="N25" i="4"/>
  <c r="N14" i="4"/>
  <c r="A91" i="4"/>
  <c r="M35" i="4"/>
  <c r="M47" i="4"/>
  <c r="L25" i="4"/>
  <c r="I90" i="4"/>
  <c r="P58" i="4"/>
  <c r="S35" i="4"/>
  <c r="R113" i="4"/>
  <c r="P90" i="4"/>
  <c r="N90" i="4"/>
  <c r="O58" i="4"/>
  <c r="I58" i="4"/>
  <c r="Q14" i="4"/>
  <c r="J113" i="4"/>
  <c r="L102" i="4"/>
  <c r="A69" i="4"/>
  <c r="A26" i="4"/>
  <c r="L14" i="4"/>
  <c r="F47" i="4"/>
  <c r="M102" i="4"/>
  <c r="T68" i="4"/>
  <c r="K81" i="4"/>
  <c r="P68" i="4"/>
  <c r="M58" i="4"/>
  <c r="F58" i="4"/>
  <c r="J25" i="4"/>
  <c r="O25" i="4"/>
  <c r="J81" i="4"/>
  <c r="F81" i="4"/>
  <c r="T25" i="4"/>
  <c r="I35" i="4"/>
  <c r="M113" i="4"/>
  <c r="Q35" i="4"/>
  <c r="L81" i="4"/>
  <c r="D25" i="4"/>
  <c r="F25" i="4"/>
  <c r="K90" i="4"/>
  <c r="R68" i="4"/>
  <c r="J35" i="4"/>
  <c r="A15" i="4"/>
  <c r="S90" i="4"/>
  <c r="A114" i="4"/>
  <c r="J47" i="4"/>
  <c r="D81" i="4"/>
  <c r="R58" i="4"/>
  <c r="I81" i="4"/>
  <c r="T14" i="4"/>
  <c r="O102" i="4"/>
  <c r="P81" i="4"/>
  <c r="R90" i="4"/>
  <c r="Q58" i="4"/>
  <c r="F113" i="4"/>
  <c r="P113" i="4"/>
  <c r="D35" i="4"/>
  <c r="H35" i="4"/>
  <c r="S102" i="4"/>
  <c r="F14" i="4"/>
  <c r="H102" i="4"/>
  <c r="T35" i="4"/>
  <c r="J102" i="4"/>
  <c r="F35" i="4"/>
  <c r="H25" i="4"/>
  <c r="R35" i="4"/>
  <c r="N113" i="4"/>
  <c r="J14" i="4"/>
  <c r="S68" i="4"/>
  <c r="L35" i="4"/>
  <c r="Q68" i="4"/>
  <c r="T47" i="4"/>
  <c r="I68" i="4"/>
  <c r="G90" i="4"/>
  <c r="H81" i="4"/>
  <c r="G47" i="4"/>
  <c r="O90" i="4"/>
  <c r="S81" i="4"/>
  <c r="A59" i="4"/>
  <c r="R47" i="4"/>
  <c r="Q25" i="4"/>
  <c r="N58" i="4"/>
  <c r="F90" i="4"/>
  <c r="S113" i="4"/>
  <c r="M90" i="4"/>
  <c r="F68" i="4"/>
  <c r="Q81" i="4"/>
  <c r="F102" i="4"/>
  <c r="H47" i="4"/>
  <c r="O81" i="4"/>
  <c r="A36" i="4"/>
  <c r="I47" i="4"/>
  <c r="L113" i="4"/>
  <c r="K113" i="4"/>
  <c r="A48" i="4"/>
  <c r="G25" i="4"/>
  <c r="Q47" i="4"/>
  <c r="S47" i="4"/>
  <c r="P35" i="4"/>
  <c r="P25" i="4"/>
  <c r="P102" i="4"/>
  <c r="T102" i="4"/>
  <c r="A82" i="4"/>
  <c r="K35" i="4"/>
  <c r="L58" i="4"/>
  <c r="K102" i="4"/>
  <c r="N47" i="4"/>
  <c r="A103" i="4"/>
  <c r="G58" i="4"/>
  <c r="Q90" i="4"/>
  <c r="R25" i="4"/>
  <c r="D58" i="4"/>
  <c r="T81" i="4"/>
  <c r="G113" i="4"/>
  <c r="O68" i="4"/>
  <c r="I14" i="4"/>
  <c r="I25" i="4"/>
  <c r="K58" i="4"/>
  <c r="G102" i="4"/>
  <c r="I113" i="4"/>
  <c r="G35" i="4"/>
  <c r="J90" i="4"/>
  <c r="L68" i="4"/>
  <c r="M14" i="4"/>
  <c r="S58" i="4"/>
  <c r="G81" i="4"/>
  <c r="N81" i="4"/>
  <c r="I102" i="4"/>
  <c r="D68" i="4"/>
  <c r="N102" i="4"/>
  <c r="J58" i="4"/>
  <c r="H90" i="4"/>
  <c r="O113" i="4"/>
  <c r="S25" i="4"/>
  <c r="D14" i="4"/>
  <c r="O14" i="4"/>
  <c r="L47" i="4"/>
  <c r="T113" i="4"/>
  <c r="Q102" i="4"/>
  <c r="G14" i="4"/>
  <c r="K25" i="4"/>
  <c r="G68" i="4"/>
  <c r="P47" i="4"/>
  <c r="T58" i="4"/>
  <c r="Q113" i="4"/>
  <c r="L90" i="4"/>
  <c r="O47" i="4"/>
  <c r="H113" i="4"/>
  <c r="D47" i="4"/>
  <c r="R81" i="4"/>
  <c r="M25" i="4"/>
  <c r="N68" i="4"/>
  <c r="S14" i="4"/>
  <c r="K68" i="4"/>
  <c r="P14" i="4"/>
  <c r="H14" i="4"/>
  <c r="M68" i="4"/>
  <c r="N35" i="4"/>
  <c r="AG25" i="31" l="1"/>
  <c r="AG23" i="30"/>
  <c r="AG23" i="32"/>
  <c r="AG27" i="36"/>
  <c r="AG27" i="28"/>
  <c r="AG27" i="29"/>
  <c r="AG25" i="32"/>
  <c r="AG27" i="32"/>
  <c r="AG27" i="30"/>
  <c r="AG27" i="34"/>
  <c r="AG27" i="35"/>
  <c r="AG27" i="33"/>
  <c r="AG27" i="31"/>
  <c r="B34" i="24"/>
  <c r="D34" i="24" s="1"/>
  <c r="C34" i="24"/>
  <c r="AG25" i="6"/>
  <c r="H26" i="24"/>
  <c r="I26" i="24"/>
  <c r="H4" i="24"/>
  <c r="AG27" i="6"/>
  <c r="G11" i="24"/>
  <c r="G12" i="24" s="1"/>
  <c r="AG23" i="6"/>
  <c r="I49" i="5"/>
  <c r="M48" i="5"/>
  <c r="L48" i="5"/>
  <c r="C48" i="5"/>
  <c r="C49" i="5"/>
  <c r="S48" i="5"/>
  <c r="K48" i="5"/>
  <c r="F48" i="5"/>
  <c r="P48" i="5"/>
  <c r="E49" i="5"/>
  <c r="F50" i="5"/>
  <c r="E51" i="5"/>
  <c r="C52" i="5"/>
  <c r="S52" i="5"/>
  <c r="Q50" i="5"/>
  <c r="P51" i="5"/>
  <c r="O52" i="5"/>
  <c r="M50" i="5"/>
  <c r="L51" i="5"/>
  <c r="K52" i="5"/>
  <c r="I50" i="5"/>
  <c r="H51" i="5"/>
  <c r="G52" i="5"/>
  <c r="E50" i="5"/>
  <c r="C51" i="5"/>
  <c r="S51" i="5"/>
  <c r="R52" i="5"/>
  <c r="P50" i="5"/>
  <c r="O51" i="5"/>
  <c r="N52" i="5"/>
  <c r="L50" i="5"/>
  <c r="K51" i="5"/>
  <c r="J52" i="5"/>
  <c r="H50" i="5"/>
  <c r="G51" i="5"/>
  <c r="F52" i="5"/>
  <c r="C50" i="5"/>
  <c r="S50" i="5"/>
  <c r="R51" i="5"/>
  <c r="Q52" i="5"/>
  <c r="O50" i="5"/>
  <c r="N51" i="5"/>
  <c r="M52" i="5"/>
  <c r="K50" i="5"/>
  <c r="J51" i="5"/>
  <c r="I52" i="5"/>
  <c r="G50" i="5"/>
  <c r="F51" i="5"/>
  <c r="E52" i="5"/>
  <c r="R50" i="5"/>
  <c r="Q51" i="5"/>
  <c r="P52" i="5"/>
  <c r="N50" i="5"/>
  <c r="M51" i="5"/>
  <c r="L52" i="5"/>
  <c r="J50" i="5"/>
  <c r="I51" i="5"/>
  <c r="H52" i="5"/>
  <c r="P49" i="5"/>
  <c r="R48" i="5"/>
  <c r="H49" i="5"/>
  <c r="M49" i="5"/>
  <c r="R49" i="5"/>
  <c r="N48" i="5"/>
  <c r="I48" i="5"/>
  <c r="J49" i="5"/>
  <c r="G48" i="5"/>
  <c r="J48" i="5"/>
  <c r="G49" i="5"/>
  <c r="S49" i="5"/>
  <c r="L49" i="5"/>
  <c r="N49" i="5"/>
  <c r="Q49" i="5"/>
  <c r="H48" i="5"/>
  <c r="F49" i="5"/>
  <c r="Q48" i="5"/>
  <c r="O48" i="5"/>
  <c r="E48" i="5"/>
  <c r="O49" i="5"/>
  <c r="K49" i="5"/>
  <c r="R47" i="5"/>
  <c r="I47" i="5"/>
  <c r="P47" i="5"/>
  <c r="S47" i="5"/>
  <c r="N47" i="5"/>
  <c r="H47" i="5"/>
  <c r="J47" i="5"/>
  <c r="O47" i="5"/>
  <c r="D44" i="5"/>
  <c r="T82" i="4"/>
  <c r="R82" i="4"/>
  <c r="E35" i="4"/>
  <c r="E68" i="4"/>
  <c r="E25" i="4"/>
  <c r="E113" i="4"/>
  <c r="I82" i="4"/>
  <c r="H82" i="4"/>
  <c r="Q82" i="4"/>
  <c r="L82" i="4"/>
  <c r="M82" i="4"/>
  <c r="K82" i="4"/>
  <c r="E102" i="4"/>
  <c r="N82" i="4"/>
  <c r="S82" i="4"/>
  <c r="E47" i="4"/>
  <c r="E14" i="4"/>
  <c r="E81" i="4"/>
  <c r="E82" i="4" s="1"/>
  <c r="F82" i="4"/>
  <c r="D82" i="4"/>
  <c r="G82" i="4"/>
  <c r="E90" i="4"/>
  <c r="E58" i="4"/>
  <c r="J82" i="4"/>
  <c r="P82" i="4"/>
  <c r="O82" i="4"/>
  <c r="D45" i="5"/>
  <c r="D46" i="5"/>
  <c r="D42" i="5"/>
  <c r="E47" i="5"/>
  <c r="L47" i="5"/>
  <c r="V37" i="4"/>
  <c r="G47" i="5"/>
  <c r="V70" i="4"/>
  <c r="V92" i="4"/>
  <c r="D41" i="5"/>
  <c r="K47" i="5"/>
  <c r="C47" i="5"/>
  <c r="F47" i="5"/>
  <c r="M47" i="5"/>
  <c r="D43" i="5"/>
  <c r="Q47" i="5"/>
  <c r="J26" i="4"/>
  <c r="J15" i="4"/>
  <c r="I15" i="4"/>
  <c r="J59" i="4"/>
  <c r="N91" i="4"/>
  <c r="I48" i="4"/>
  <c r="O114" i="4"/>
  <c r="O103" i="4"/>
  <c r="N114" i="4"/>
  <c r="R103" i="4"/>
  <c r="T26" i="4"/>
  <c r="P59" i="4"/>
  <c r="O26" i="4"/>
  <c r="N48" i="4"/>
  <c r="K36" i="4"/>
  <c r="K69" i="4"/>
  <c r="Q103" i="4"/>
  <c r="K48" i="4"/>
  <c r="P15" i="4"/>
  <c r="N15" i="4"/>
  <c r="M103" i="4"/>
  <c r="G103" i="4"/>
  <c r="O48" i="4"/>
  <c r="L36" i="4"/>
  <c r="G114" i="4"/>
  <c r="G91" i="4"/>
  <c r="H91" i="4"/>
  <c r="R36" i="4"/>
  <c r="F59" i="4"/>
  <c r="J36" i="4"/>
  <c r="J48" i="4"/>
  <c r="R15" i="4"/>
  <c r="P26" i="4"/>
  <c r="O59" i="4"/>
  <c r="G59" i="4"/>
  <c r="L91" i="4"/>
  <c r="S103" i="4"/>
  <c r="R114" i="4"/>
  <c r="K26" i="4"/>
  <c r="S91" i="4"/>
  <c r="H114" i="4"/>
  <c r="D36" i="4"/>
  <c r="S26" i="4"/>
  <c r="G69" i="4"/>
  <c r="Q114" i="4"/>
  <c r="I36" i="4"/>
  <c r="T48" i="4"/>
  <c r="A27" i="4"/>
  <c r="T103" i="4"/>
  <c r="R48" i="4"/>
  <c r="K103" i="4"/>
  <c r="H26" i="4"/>
  <c r="H59" i="4"/>
  <c r="L103" i="4"/>
  <c r="G15" i="4"/>
  <c r="S59" i="4"/>
  <c r="A37" i="4"/>
  <c r="F114" i="4"/>
  <c r="N69" i="4"/>
  <c r="M15" i="4"/>
  <c r="O91" i="4"/>
  <c r="I103" i="4"/>
  <c r="N26" i="4"/>
  <c r="M59" i="4"/>
  <c r="A49" i="4"/>
  <c r="T69" i="4"/>
  <c r="L26" i="4"/>
  <c r="S15" i="4"/>
  <c r="D26" i="4"/>
  <c r="J91" i="4"/>
  <c r="H36" i="4"/>
  <c r="S69" i="4"/>
  <c r="P103" i="4"/>
  <c r="T59" i="4"/>
  <c r="D48" i="4"/>
  <c r="Q48" i="4"/>
  <c r="O36" i="4"/>
  <c r="Q59" i="4"/>
  <c r="A16" i="4"/>
  <c r="N103" i="4"/>
  <c r="M48" i="4"/>
  <c r="N59" i="4"/>
  <c r="P114" i="4"/>
  <c r="F36" i="4"/>
  <c r="P91" i="4"/>
  <c r="H15" i="4"/>
  <c r="T15" i="4"/>
  <c r="T36" i="4"/>
  <c r="F103" i="4"/>
  <c r="M36" i="4"/>
  <c r="L15" i="4"/>
  <c r="Q69" i="4"/>
  <c r="A70" i="4"/>
  <c r="K114" i="4"/>
  <c r="J69" i="4"/>
  <c r="Q26" i="4"/>
  <c r="F91" i="4"/>
  <c r="A60" i="4"/>
  <c r="I91" i="4"/>
  <c r="L114" i="4"/>
  <c r="T91" i="4"/>
  <c r="H69" i="4"/>
  <c r="D114" i="4"/>
  <c r="J114" i="4"/>
  <c r="G36" i="4"/>
  <c r="Q36" i="4"/>
  <c r="K15" i="4"/>
  <c r="I114" i="4"/>
  <c r="F69" i="4"/>
  <c r="M114" i="4"/>
  <c r="R59" i="4"/>
  <c r="I59" i="4"/>
  <c r="R69" i="4"/>
  <c r="D15" i="4"/>
  <c r="D91" i="4"/>
  <c r="O69" i="4"/>
  <c r="H48" i="4"/>
  <c r="M26" i="4"/>
  <c r="F48" i="4"/>
  <c r="L69" i="4"/>
  <c r="G48" i="4"/>
  <c r="N36" i="4"/>
  <c r="O15" i="4"/>
  <c r="P69" i="4"/>
  <c r="K91" i="4"/>
  <c r="D103" i="4"/>
  <c r="H103" i="4"/>
  <c r="G26" i="4"/>
  <c r="S36" i="4"/>
  <c r="Q15" i="4"/>
  <c r="A104" i="4"/>
  <c r="D59" i="4"/>
  <c r="F15" i="4"/>
  <c r="M91" i="4"/>
  <c r="J103" i="4"/>
  <c r="R91" i="4"/>
  <c r="R26" i="4"/>
  <c r="Q91" i="4"/>
  <c r="D69" i="4"/>
  <c r="I69" i="4"/>
  <c r="M69" i="4"/>
  <c r="P48" i="4"/>
  <c r="P36" i="4"/>
  <c r="F26" i="4"/>
  <c r="L59" i="4"/>
  <c r="A115" i="4"/>
  <c r="S114" i="4"/>
  <c r="A92" i="4"/>
  <c r="I26" i="4"/>
  <c r="S48" i="4"/>
  <c r="K59" i="4"/>
  <c r="L48" i="4"/>
  <c r="T114" i="4"/>
  <c r="I4" i="24" l="1"/>
  <c r="I11" i="24" s="1"/>
  <c r="I12" i="24" s="1"/>
  <c r="B38" i="24"/>
  <c r="D38" i="24" s="1"/>
  <c r="C38" i="24"/>
  <c r="I30" i="24"/>
  <c r="H30" i="24"/>
  <c r="H11" i="24"/>
  <c r="H12" i="24" s="1"/>
  <c r="I53" i="5"/>
  <c r="H53" i="5"/>
  <c r="G53" i="5"/>
  <c r="N53" i="5"/>
  <c r="D50" i="5"/>
  <c r="F53" i="5"/>
  <c r="K53" i="5"/>
  <c r="E53" i="5"/>
  <c r="D48" i="5"/>
  <c r="S53" i="5"/>
  <c r="O53" i="5"/>
  <c r="Q53" i="5"/>
  <c r="J53" i="5"/>
  <c r="R53" i="5"/>
  <c r="D51" i="5"/>
  <c r="C53" i="5"/>
  <c r="L53" i="5"/>
  <c r="D49" i="5"/>
  <c r="M53" i="5"/>
  <c r="D52" i="5"/>
  <c r="P53" i="5"/>
  <c r="G16" i="4"/>
  <c r="J49" i="4"/>
  <c r="N104" i="4"/>
  <c r="Q115" i="4"/>
  <c r="N115" i="4"/>
  <c r="G115" i="4"/>
  <c r="H27" i="4"/>
  <c r="G54" i="5"/>
  <c r="M27" i="4"/>
  <c r="L54" i="5"/>
  <c r="G27" i="4"/>
  <c r="F54" i="5"/>
  <c r="D16" i="4"/>
  <c r="O16" i="4"/>
  <c r="K16" i="4"/>
  <c r="M49" i="4"/>
  <c r="L49" i="4"/>
  <c r="D104" i="4"/>
  <c r="J104" i="4"/>
  <c r="S115" i="4"/>
  <c r="D115" i="4"/>
  <c r="O115" i="4"/>
  <c r="S27" i="4"/>
  <c r="R54" i="5"/>
  <c r="D27" i="4"/>
  <c r="C54" i="5"/>
  <c r="O27" i="4"/>
  <c r="N54" i="5"/>
  <c r="P60" i="4"/>
  <c r="N60" i="4"/>
  <c r="D60" i="4"/>
  <c r="T60" i="4"/>
  <c r="O60" i="4"/>
  <c r="T16" i="4"/>
  <c r="H16" i="4"/>
  <c r="S16" i="4"/>
  <c r="N49" i="4"/>
  <c r="E48" i="4"/>
  <c r="E49" i="4" s="1"/>
  <c r="F49" i="4"/>
  <c r="H49" i="4"/>
  <c r="P104" i="4"/>
  <c r="M115" i="4"/>
  <c r="I27" i="4"/>
  <c r="H54" i="5"/>
  <c r="N27" i="4"/>
  <c r="M54" i="5"/>
  <c r="R60" i="4"/>
  <c r="H60" i="4"/>
  <c r="I60" i="4"/>
  <c r="L16" i="4"/>
  <c r="P16" i="4"/>
  <c r="Q49" i="4"/>
  <c r="O49" i="4"/>
  <c r="P49" i="4"/>
  <c r="E103" i="4"/>
  <c r="E104" i="4" s="1"/>
  <c r="F104" i="4"/>
  <c r="K104" i="4"/>
  <c r="R115" i="4"/>
  <c r="T27" i="4"/>
  <c r="S54" i="5"/>
  <c r="P27" i="4"/>
  <c r="O54" i="5"/>
  <c r="L60" i="4"/>
  <c r="E59" i="4"/>
  <c r="E60" i="4" s="1"/>
  <c r="F60" i="4"/>
  <c r="S60" i="4"/>
  <c r="Q60" i="4"/>
  <c r="E69" i="4"/>
  <c r="M16" i="4"/>
  <c r="I16" i="4"/>
  <c r="S49" i="4"/>
  <c r="I49" i="4"/>
  <c r="R104" i="4"/>
  <c r="S104" i="4"/>
  <c r="H115" i="4"/>
  <c r="E114" i="4"/>
  <c r="E115" i="4" s="1"/>
  <c r="F115" i="4"/>
  <c r="E36" i="4"/>
  <c r="K27" i="4"/>
  <c r="J54" i="5"/>
  <c r="E26" i="4"/>
  <c r="E27" i="4" s="1"/>
  <c r="F27" i="4"/>
  <c r="E54" i="5"/>
  <c r="G60" i="4"/>
  <c r="M60" i="4"/>
  <c r="E91" i="4"/>
  <c r="E15" i="4"/>
  <c r="E16" i="4" s="1"/>
  <c r="F16" i="4"/>
  <c r="Q16" i="4"/>
  <c r="D49" i="4"/>
  <c r="R49" i="4"/>
  <c r="G104" i="4"/>
  <c r="M104" i="4"/>
  <c r="I115" i="4"/>
  <c r="P115" i="4"/>
  <c r="H58" i="5"/>
  <c r="J55" i="5"/>
  <c r="P56" i="5"/>
  <c r="N57" i="5"/>
  <c r="L58" i="5"/>
  <c r="F55" i="5"/>
  <c r="L56" i="5"/>
  <c r="J57" i="5"/>
  <c r="Q57" i="5"/>
  <c r="O58" i="5"/>
  <c r="H56" i="5"/>
  <c r="F57" i="5"/>
  <c r="M57" i="5"/>
  <c r="S58" i="5"/>
  <c r="M55" i="5"/>
  <c r="S56" i="5"/>
  <c r="I57" i="5"/>
  <c r="G58" i="5"/>
  <c r="Q55" i="5"/>
  <c r="O56" i="5"/>
  <c r="E57" i="5"/>
  <c r="K58" i="5"/>
  <c r="E55" i="5"/>
  <c r="K56" i="5"/>
  <c r="R56" i="5"/>
  <c r="P57" i="5"/>
  <c r="I55" i="5"/>
  <c r="G56" i="5"/>
  <c r="N56" i="5"/>
  <c r="C58" i="5"/>
  <c r="R58" i="5"/>
  <c r="C56" i="5"/>
  <c r="J56" i="5"/>
  <c r="H57" i="5"/>
  <c r="N58" i="5"/>
  <c r="P55" i="5"/>
  <c r="F56" i="5"/>
  <c r="L57" i="5"/>
  <c r="J58" i="5"/>
  <c r="L55" i="5"/>
  <c r="S55" i="5"/>
  <c r="Q56" i="5"/>
  <c r="F58" i="5"/>
  <c r="H55" i="5"/>
  <c r="O55" i="5"/>
  <c r="M56" i="5"/>
  <c r="S57" i="5"/>
  <c r="Q58" i="5"/>
  <c r="K55" i="5"/>
  <c r="I56" i="5"/>
  <c r="O57" i="5"/>
  <c r="M58" i="5"/>
  <c r="G55" i="5"/>
  <c r="E56" i="5"/>
  <c r="K57" i="5"/>
  <c r="I58" i="5"/>
  <c r="P58" i="5"/>
  <c r="C55" i="5"/>
  <c r="R55" i="5"/>
  <c r="G57" i="5"/>
  <c r="E58" i="5"/>
  <c r="N55" i="5"/>
  <c r="C57" i="5"/>
  <c r="R57" i="5"/>
  <c r="L27" i="4"/>
  <c r="K54" i="5"/>
  <c r="Q27" i="4"/>
  <c r="P54" i="5"/>
  <c r="K60" i="4"/>
  <c r="J60" i="4"/>
  <c r="N16" i="4"/>
  <c r="J16" i="4"/>
  <c r="K49" i="4"/>
  <c r="L104" i="4"/>
  <c r="T104" i="4"/>
  <c r="I104" i="4"/>
  <c r="J115" i="4"/>
  <c r="K115" i="4"/>
  <c r="J27" i="4"/>
  <c r="I54" i="5"/>
  <c r="R16" i="4"/>
  <c r="G49" i="4"/>
  <c r="T49" i="4"/>
  <c r="O104" i="4"/>
  <c r="H104" i="4"/>
  <c r="Q104" i="4"/>
  <c r="L115" i="4"/>
  <c r="T115" i="4"/>
  <c r="R27" i="4"/>
  <c r="Q54" i="5"/>
  <c r="D47" i="5"/>
  <c r="H37" i="4"/>
  <c r="M92" i="4"/>
  <c r="N37" i="4"/>
  <c r="A38" i="4"/>
  <c r="P37" i="4"/>
  <c r="D70" i="4"/>
  <c r="K92" i="4"/>
  <c r="L92" i="4"/>
  <c r="F92" i="4"/>
  <c r="A93" i="4"/>
  <c r="Q70" i="4"/>
  <c r="M37" i="4"/>
  <c r="G37" i="4"/>
  <c r="J37" i="4"/>
  <c r="K70" i="4"/>
  <c r="O37" i="4"/>
  <c r="J92" i="4"/>
  <c r="F70" i="4"/>
  <c r="I70" i="4"/>
  <c r="N92" i="4"/>
  <c r="R92" i="4"/>
  <c r="H92" i="4"/>
  <c r="T92" i="4"/>
  <c r="G92" i="4"/>
  <c r="L37" i="4"/>
  <c r="P92" i="4"/>
  <c r="R70" i="4"/>
  <c r="A71" i="4"/>
  <c r="M70" i="4"/>
  <c r="K37" i="4"/>
  <c r="S92" i="4"/>
  <c r="F37" i="4"/>
  <c r="N70" i="4"/>
  <c r="D92" i="4"/>
  <c r="D37" i="4"/>
  <c r="I92" i="4"/>
  <c r="L70" i="4"/>
  <c r="T37" i="4"/>
  <c r="O92" i="4"/>
  <c r="H70" i="4"/>
  <c r="S70" i="4"/>
  <c r="S37" i="4"/>
  <c r="P70" i="4"/>
  <c r="J70" i="4"/>
  <c r="G70" i="4"/>
  <c r="R37" i="4"/>
  <c r="Q92" i="4"/>
  <c r="O70" i="4"/>
  <c r="Q37" i="4"/>
  <c r="I37" i="4"/>
  <c r="T70" i="4"/>
  <c r="C42" i="24" l="1"/>
  <c r="B42" i="24"/>
  <c r="D42" i="24" s="1"/>
  <c r="H38" i="24"/>
  <c r="I38" i="24"/>
  <c r="H34" i="24"/>
  <c r="I34" i="24"/>
  <c r="J4" i="24"/>
  <c r="D53" i="5"/>
  <c r="I59" i="5"/>
  <c r="D58" i="5"/>
  <c r="Q59" i="5"/>
  <c r="S71" i="4"/>
  <c r="D38" i="4"/>
  <c r="H38" i="4"/>
  <c r="J71" i="4"/>
  <c r="S38" i="4"/>
  <c r="N93" i="4"/>
  <c r="J93" i="4"/>
  <c r="H71" i="4"/>
  <c r="G38" i="4"/>
  <c r="L38" i="4"/>
  <c r="T71" i="4"/>
  <c r="Q93" i="4"/>
  <c r="T38" i="4"/>
  <c r="E37" i="4"/>
  <c r="E38" i="4" s="1"/>
  <c r="F38" i="4"/>
  <c r="P71" i="4"/>
  <c r="N71" i="4"/>
  <c r="P93" i="4"/>
  <c r="K38" i="4"/>
  <c r="K71" i="4"/>
  <c r="O71" i="4"/>
  <c r="N38" i="4"/>
  <c r="L71" i="4"/>
  <c r="P38" i="4"/>
  <c r="M71" i="4"/>
  <c r="E92" i="4"/>
  <c r="E93" i="4" s="1"/>
  <c r="F93" i="4"/>
  <c r="R38" i="4"/>
  <c r="O38" i="4"/>
  <c r="E70" i="4"/>
  <c r="E71" i="4" s="1"/>
  <c r="F71" i="4"/>
  <c r="S93" i="4"/>
  <c r="I38" i="4"/>
  <c r="R93" i="4"/>
  <c r="Q38" i="4"/>
  <c r="G71" i="4"/>
  <c r="I93" i="4"/>
  <c r="H93" i="4"/>
  <c r="J38" i="4"/>
  <c r="R71" i="4"/>
  <c r="K93" i="4"/>
  <c r="D93" i="4"/>
  <c r="D71" i="4"/>
  <c r="M93" i="4"/>
  <c r="L93" i="4"/>
  <c r="I71" i="4"/>
  <c r="M38" i="4"/>
  <c r="Q71" i="4"/>
  <c r="G93" i="4"/>
  <c r="O93" i="4"/>
  <c r="T93" i="4"/>
  <c r="J59" i="5"/>
  <c r="R59" i="5"/>
  <c r="G59" i="5"/>
  <c r="D55" i="5"/>
  <c r="O59" i="5"/>
  <c r="M59" i="5"/>
  <c r="D56" i="5"/>
  <c r="D57" i="5"/>
  <c r="S59" i="5"/>
  <c r="H59" i="5"/>
  <c r="N59" i="5"/>
  <c r="F59" i="5"/>
  <c r="P59" i="5"/>
  <c r="D54" i="5"/>
  <c r="E59" i="5"/>
  <c r="C59" i="5"/>
  <c r="L59" i="5"/>
  <c r="K59" i="5"/>
  <c r="B46" i="24" l="1"/>
  <c r="D46" i="24" s="1"/>
  <c r="C46" i="24"/>
  <c r="J11" i="24"/>
  <c r="J12" i="24" s="1"/>
  <c r="K4" i="24"/>
  <c r="C50" i="24" s="1"/>
  <c r="F3" i="5"/>
  <c r="F4" i="5" s="1"/>
  <c r="L3" i="5"/>
  <c r="L4" i="5" s="1"/>
  <c r="S3" i="5"/>
  <c r="S4" i="5" s="1"/>
  <c r="M3" i="5"/>
  <c r="M4" i="5" s="1"/>
  <c r="J3" i="5"/>
  <c r="J4" i="5" s="1"/>
  <c r="Q3" i="5"/>
  <c r="Q4" i="5" s="1"/>
  <c r="O3" i="5"/>
  <c r="O4" i="5" s="1"/>
  <c r="K3" i="5"/>
  <c r="K4" i="5" s="1"/>
  <c r="P3" i="5"/>
  <c r="P4" i="5" s="1"/>
  <c r="G3" i="5"/>
  <c r="G4" i="5" s="1"/>
  <c r="I3" i="5"/>
  <c r="I4" i="5" s="1"/>
  <c r="N3" i="5"/>
  <c r="N4" i="5" s="1"/>
  <c r="H3" i="5"/>
  <c r="H4" i="5" s="1"/>
  <c r="R3" i="5"/>
  <c r="R4" i="5" s="1"/>
  <c r="T3" i="4"/>
  <c r="T4" i="4" s="1"/>
  <c r="J3" i="4"/>
  <c r="J4" i="4" s="1"/>
  <c r="Q3" i="4"/>
  <c r="Q4" i="4" s="1"/>
  <c r="P3" i="4"/>
  <c r="P4" i="4" s="1"/>
  <c r="L3" i="4"/>
  <c r="L4" i="4" s="1"/>
  <c r="O3" i="4"/>
  <c r="O4" i="4" s="1"/>
  <c r="I3" i="4"/>
  <c r="I4" i="4" s="1"/>
  <c r="N3" i="4"/>
  <c r="N4" i="4" s="1"/>
  <c r="S3" i="4"/>
  <c r="S4" i="4" s="1"/>
  <c r="R3" i="4"/>
  <c r="R4" i="4" s="1"/>
  <c r="G3" i="4"/>
  <c r="G4" i="4" s="1"/>
  <c r="K3" i="4"/>
  <c r="K4" i="4" s="1"/>
  <c r="M3" i="4"/>
  <c r="M4" i="4" s="1"/>
  <c r="H3" i="4"/>
  <c r="H4" i="4" s="1"/>
  <c r="F3" i="4"/>
  <c r="D59" i="5"/>
  <c r="D3" i="5" s="1"/>
  <c r="D4" i="5" s="1"/>
  <c r="E3" i="5"/>
  <c r="E4" i="5" s="1"/>
  <c r="H46" i="24" l="1"/>
  <c r="I46" i="24"/>
  <c r="L4" i="24"/>
  <c r="N4" i="24" s="1"/>
  <c r="B50" i="24"/>
  <c r="D50" i="24" s="1"/>
  <c r="H42" i="24"/>
  <c r="I42" i="24"/>
  <c r="K11" i="24"/>
  <c r="E3" i="4"/>
  <c r="F4" i="4"/>
  <c r="E4" i="4" s="1"/>
  <c r="L11" i="24" l="1"/>
  <c r="N11" i="24" s="1"/>
  <c r="H50" i="24"/>
  <c r="I50" i="24"/>
  <c r="K12" i="24"/>
  <c r="L12" i="24" s="1"/>
  <c r="N12" i="24" s="1"/>
  <c r="C55" i="4"/>
  <c r="C26" i="4"/>
  <c r="C18" i="4"/>
  <c r="C35" i="4"/>
  <c r="C57" i="4"/>
  <c r="C53" i="4"/>
  <c r="C24" i="4"/>
  <c r="C51" i="4"/>
  <c r="C59" i="4"/>
  <c r="C22" i="4"/>
  <c r="C20" i="4"/>
  <c r="C60" i="4" l="1"/>
  <c r="C27" i="4"/>
  <c r="C70" i="4"/>
  <c r="C44" i="4"/>
  <c r="C103" i="4"/>
  <c r="C9" i="4"/>
  <c r="C31" i="4"/>
  <c r="C79" i="4"/>
  <c r="C46" i="4"/>
  <c r="C37" i="4"/>
  <c r="C101" i="4"/>
  <c r="C33" i="4"/>
  <c r="C112" i="4"/>
  <c r="C77" i="4"/>
  <c r="C108" i="4"/>
  <c r="C13" i="4"/>
  <c r="C84" i="4"/>
  <c r="C29" i="4"/>
  <c r="C11" i="4"/>
  <c r="C114" i="4"/>
  <c r="C81" i="4"/>
  <c r="C75" i="4"/>
  <c r="C99" i="4"/>
  <c r="C106" i="4"/>
  <c r="C64" i="4"/>
  <c r="C92" i="4"/>
  <c r="C73" i="4"/>
  <c r="C7" i="4"/>
  <c r="C90" i="4"/>
  <c r="C68" i="4"/>
  <c r="C42" i="4"/>
  <c r="C97" i="4"/>
  <c r="C48" i="4"/>
  <c r="C86" i="4"/>
  <c r="C110" i="4"/>
  <c r="C95" i="4"/>
  <c r="C66" i="4"/>
  <c r="C62" i="4"/>
  <c r="C40" i="4"/>
  <c r="C15" i="4"/>
  <c r="C88" i="4"/>
  <c r="C38" i="4" l="1"/>
  <c r="C104" i="4"/>
  <c r="C49" i="4"/>
  <c r="C115" i="4"/>
  <c r="C82" i="4"/>
  <c r="C93" i="4"/>
  <c r="C71" i="4"/>
  <c r="C16" i="4"/>
</calcChain>
</file>

<file path=xl/sharedStrings.xml><?xml version="1.0" encoding="utf-8"?>
<sst xmlns="http://schemas.openxmlformats.org/spreadsheetml/2006/main" count="5296" uniqueCount="564">
  <si>
    <t>Über diese Excelvorlage</t>
  </si>
  <si>
    <t>Die Excelvorlage wurde von einer Arbeitsgruppe aus EU-Projektmanagerinnen erstellt und von der BAK AG Projektmanagement und KoWi koordiniert.</t>
  </si>
  <si>
    <t xml:space="preserve">Sie müssen die Vorlage selbstständig an die individuellen Prozesse Ihrer Einrichtung anpassen. Dies liegt in der Verantwortung der Anwender_innen. </t>
  </si>
  <si>
    <t>Disclaimer:</t>
  </si>
  <si>
    <t>About</t>
  </si>
  <si>
    <t>The Excel template was created by a group of EU project managers and coordinated by the BAK AG project management and KoWi. </t>
  </si>
  <si>
    <t>Please note this is a template that has to be adapted to the individual processes of your institution and it is the responsibility of the user to do so.</t>
  </si>
  <si>
    <t>No guarantees are made by the parties preparing the template as to the accuracy of the information provided. The authors do not assume any liability. The use of the whole document or parts of it is at the user's own risk and does not release the user from checking it in order to protect his_her own interests and rights. </t>
  </si>
  <si>
    <t>Deutsch</t>
  </si>
  <si>
    <t>DE | EN</t>
  </si>
  <si>
    <t>English</t>
  </si>
  <si>
    <t>Title of the action (Acronym)</t>
  </si>
  <si>
    <t>Grant Agreement No</t>
  </si>
  <si>
    <t>Name of the PI, Superior</t>
  </si>
  <si>
    <t>Project start</t>
  </si>
  <si>
    <t>Project end</t>
  </si>
  <si>
    <t>Duration</t>
  </si>
  <si>
    <t>Reporting Periods</t>
  </si>
  <si>
    <t>Project months</t>
  </si>
  <si>
    <t>Period</t>
  </si>
  <si>
    <t>Months</t>
  </si>
  <si>
    <t>Reporting Deadline</t>
  </si>
  <si>
    <t>from</t>
  </si>
  <si>
    <t>to</t>
  </si>
  <si>
    <t>P1</t>
  </si>
  <si>
    <t>P2</t>
  </si>
  <si>
    <t>P3</t>
  </si>
  <si>
    <t>P4</t>
  </si>
  <si>
    <t>P5</t>
  </si>
  <si>
    <t>Work Packages/ Reference</t>
  </si>
  <si>
    <t>Start Month</t>
  </si>
  <si>
    <t>End Month</t>
  </si>
  <si>
    <t>Start Date</t>
  </si>
  <si>
    <t>End Date</t>
  </si>
  <si>
    <t>Involvement</t>
  </si>
  <si>
    <t>Person Months in GA</t>
  </si>
  <si>
    <t>X</t>
  </si>
  <si>
    <t>TOTAL</t>
  </si>
  <si>
    <t xml:space="preserve">WP1 </t>
  </si>
  <si>
    <t>WP2</t>
  </si>
  <si>
    <t>WP3</t>
  </si>
  <si>
    <t>WP4</t>
  </si>
  <si>
    <t>WP5</t>
  </si>
  <si>
    <t>WP6</t>
  </si>
  <si>
    <t>WP7</t>
  </si>
  <si>
    <t>WP8</t>
  </si>
  <si>
    <t>WP9</t>
  </si>
  <si>
    <t>WP10</t>
  </si>
  <si>
    <t>WP11</t>
  </si>
  <si>
    <t>WP12</t>
  </si>
  <si>
    <t>WP13</t>
  </si>
  <si>
    <t>WP14</t>
  </si>
  <si>
    <t>WP15</t>
  </si>
  <si>
    <t>Person Months reported</t>
  </si>
  <si>
    <t>Difference</t>
  </si>
  <si>
    <t>Name_1</t>
  </si>
  <si>
    <t>Reporting Period</t>
  </si>
  <si>
    <t>Incurred Costs</t>
  </si>
  <si>
    <t>Reported Costs</t>
  </si>
  <si>
    <t>h1</t>
  </si>
  <si>
    <t>f20</t>
  </si>
  <si>
    <t>Af5</t>
  </si>
  <si>
    <t>AE5</t>
  </si>
  <si>
    <t>Q5</t>
  </si>
  <si>
    <t>R5</t>
  </si>
  <si>
    <t>S5</t>
  </si>
  <si>
    <t>T5</t>
  </si>
  <si>
    <t>U5</t>
  </si>
  <si>
    <t>V5</t>
  </si>
  <si>
    <t>W5</t>
  </si>
  <si>
    <t>X5</t>
  </si>
  <si>
    <t>Y5</t>
  </si>
  <si>
    <t>Z5</t>
  </si>
  <si>
    <t>AA5</t>
  </si>
  <si>
    <t>AB5</t>
  </si>
  <si>
    <t>AC5</t>
  </si>
  <si>
    <t>AD5</t>
  </si>
  <si>
    <t>P1 - Adj</t>
  </si>
  <si>
    <t>Af6</t>
  </si>
  <si>
    <t>AE6</t>
  </si>
  <si>
    <t>P6</t>
  </si>
  <si>
    <t>Q6</t>
  </si>
  <si>
    <t>R6</t>
  </si>
  <si>
    <t>S6</t>
  </si>
  <si>
    <t>T6</t>
  </si>
  <si>
    <t>U6</t>
  </si>
  <si>
    <t>V6</t>
  </si>
  <si>
    <t>W6</t>
  </si>
  <si>
    <t>X6</t>
  </si>
  <si>
    <t>Y6</t>
  </si>
  <si>
    <t>Z6</t>
  </si>
  <si>
    <t>AA6</t>
  </si>
  <si>
    <t>AB6</t>
  </si>
  <si>
    <t>AC6</t>
  </si>
  <si>
    <t>AD6</t>
  </si>
  <si>
    <t>f22</t>
  </si>
  <si>
    <t>Af7</t>
  </si>
  <si>
    <t>AE7</t>
  </si>
  <si>
    <t>P7</t>
  </si>
  <si>
    <t>Q7</t>
  </si>
  <si>
    <t>R7</t>
  </si>
  <si>
    <t>S7</t>
  </si>
  <si>
    <t>T7</t>
  </si>
  <si>
    <t>U7</t>
  </si>
  <si>
    <t>V7</t>
  </si>
  <si>
    <t>W7</t>
  </si>
  <si>
    <t>X7</t>
  </si>
  <si>
    <t>Y7</t>
  </si>
  <si>
    <t>Z7</t>
  </si>
  <si>
    <t>AA7</t>
  </si>
  <si>
    <t>AB7</t>
  </si>
  <si>
    <t>AC7</t>
  </si>
  <si>
    <t>AD7</t>
  </si>
  <si>
    <t>P2 - Adj</t>
  </si>
  <si>
    <t>Af8</t>
  </si>
  <si>
    <t>AE8</t>
  </si>
  <si>
    <t>P8</t>
  </si>
  <si>
    <t>Q8</t>
  </si>
  <si>
    <t>R8</t>
  </si>
  <si>
    <t>S8</t>
  </si>
  <si>
    <t>T8</t>
  </si>
  <si>
    <t>U8</t>
  </si>
  <si>
    <t>V8</t>
  </si>
  <si>
    <t>W8</t>
  </si>
  <si>
    <t>X8</t>
  </si>
  <si>
    <t>Y8</t>
  </si>
  <si>
    <t>Z8</t>
  </si>
  <si>
    <t>AA8</t>
  </si>
  <si>
    <t>AB8</t>
  </si>
  <si>
    <t>AC8</t>
  </si>
  <si>
    <t>AD8</t>
  </si>
  <si>
    <t>f24</t>
  </si>
  <si>
    <t>Af9</t>
  </si>
  <si>
    <t>AE9</t>
  </si>
  <si>
    <t>P9</t>
  </si>
  <si>
    <t>Q9</t>
  </si>
  <si>
    <t>R9</t>
  </si>
  <si>
    <t>S9</t>
  </si>
  <si>
    <t>T9</t>
  </si>
  <si>
    <t>U9</t>
  </si>
  <si>
    <t>V9</t>
  </si>
  <si>
    <t>W9</t>
  </si>
  <si>
    <t>X9</t>
  </si>
  <si>
    <t>Y9</t>
  </si>
  <si>
    <t>Z9</t>
  </si>
  <si>
    <t>AA9</t>
  </si>
  <si>
    <t>AB9</t>
  </si>
  <si>
    <t>AC9</t>
  </si>
  <si>
    <t>AD9</t>
  </si>
  <si>
    <t>P3 - Adj</t>
  </si>
  <si>
    <t>Af10</t>
  </si>
  <si>
    <t>AE10</t>
  </si>
  <si>
    <t>P10</t>
  </si>
  <si>
    <t>Q10</t>
  </si>
  <si>
    <t>R10</t>
  </si>
  <si>
    <t>S10</t>
  </si>
  <si>
    <t>T10</t>
  </si>
  <si>
    <t>U10</t>
  </si>
  <si>
    <t>V10</t>
  </si>
  <si>
    <t>W10</t>
  </si>
  <si>
    <t>X10</t>
  </si>
  <si>
    <t>Y10</t>
  </si>
  <si>
    <t>Z10</t>
  </si>
  <si>
    <t>AA10</t>
  </si>
  <si>
    <t>AB10</t>
  </si>
  <si>
    <t>AC10</t>
  </si>
  <si>
    <t>AD10</t>
  </si>
  <si>
    <t>f26</t>
  </si>
  <si>
    <t>Af11</t>
  </si>
  <si>
    <t>AE11</t>
  </si>
  <si>
    <t>P11</t>
  </si>
  <si>
    <t>Q11</t>
  </si>
  <si>
    <t>R11</t>
  </si>
  <si>
    <t>S11</t>
  </si>
  <si>
    <t>T11</t>
  </si>
  <si>
    <t>U11</t>
  </si>
  <si>
    <t>V11</t>
  </si>
  <si>
    <t>W11</t>
  </si>
  <si>
    <t>X11</t>
  </si>
  <si>
    <t>Y11</t>
  </si>
  <si>
    <t>Z11</t>
  </si>
  <si>
    <t>AA11</t>
  </si>
  <si>
    <t>AB11</t>
  </si>
  <si>
    <t>AC11</t>
  </si>
  <si>
    <t>AD11</t>
  </si>
  <si>
    <t>P4 - Adj</t>
  </si>
  <si>
    <t>Af12</t>
  </si>
  <si>
    <t>AE12</t>
  </si>
  <si>
    <t>P12</t>
  </si>
  <si>
    <t>Q12</t>
  </si>
  <si>
    <t>R12</t>
  </si>
  <si>
    <t>S12</t>
  </si>
  <si>
    <t>T12</t>
  </si>
  <si>
    <t>U12</t>
  </si>
  <si>
    <t>V12</t>
  </si>
  <si>
    <t>W12</t>
  </si>
  <si>
    <t>X12</t>
  </si>
  <si>
    <t>Y12</t>
  </si>
  <si>
    <t>Z12</t>
  </si>
  <si>
    <t>AA12</t>
  </si>
  <si>
    <t>AB12</t>
  </si>
  <si>
    <t>AC12</t>
  </si>
  <si>
    <t>AD12</t>
  </si>
  <si>
    <t>f28</t>
  </si>
  <si>
    <t>Af13</t>
  </si>
  <si>
    <t>AE13</t>
  </si>
  <si>
    <t>P13</t>
  </si>
  <si>
    <t>Q13</t>
  </si>
  <si>
    <t>R13</t>
  </si>
  <si>
    <t>S13</t>
  </si>
  <si>
    <t>T13</t>
  </si>
  <si>
    <t>U13</t>
  </si>
  <si>
    <t>V13</t>
  </si>
  <si>
    <t>W13</t>
  </si>
  <si>
    <t>X13</t>
  </si>
  <si>
    <t>Y13</t>
  </si>
  <si>
    <t>Z13</t>
  </si>
  <si>
    <t>AA13</t>
  </si>
  <si>
    <t>AB13</t>
  </si>
  <si>
    <t>AC13</t>
  </si>
  <si>
    <t>AD13</t>
  </si>
  <si>
    <t>Name_2</t>
  </si>
  <si>
    <t>Name_3</t>
  </si>
  <si>
    <t>Name_4</t>
  </si>
  <si>
    <t>Name_5</t>
  </si>
  <si>
    <t>Name_6</t>
  </si>
  <si>
    <t>Name_7</t>
  </si>
  <si>
    <t>Name_8</t>
  </si>
  <si>
    <t>Name_9</t>
  </si>
  <si>
    <t>Name_10</t>
  </si>
  <si>
    <t>Person months in GA</t>
  </si>
  <si>
    <t>Person months reported</t>
  </si>
  <si>
    <t>Berichtet PM</t>
  </si>
  <si>
    <t>Differenz</t>
  </si>
  <si>
    <t>Other</t>
  </si>
  <si>
    <t>Post Doctorate</t>
  </si>
  <si>
    <t>Principal Investigator</t>
  </si>
  <si>
    <t>Senior Staff</t>
  </si>
  <si>
    <t>Student (including PhD, Master, …)</t>
  </si>
  <si>
    <t>Name</t>
  </si>
  <si>
    <t>Type of personnel</t>
  </si>
  <si>
    <t>Last update</t>
  </si>
  <si>
    <t>Day-equivalent</t>
  </si>
  <si>
    <t>7. Monitoring</t>
  </si>
  <si>
    <t>Percentage</t>
  </si>
  <si>
    <t>Hours/week</t>
  </si>
  <si>
    <t>Hours/month</t>
  </si>
  <si>
    <t>Total personnel costs (total contract)</t>
  </si>
  <si>
    <t>Reported on</t>
  </si>
  <si>
    <t>yes</t>
  </si>
  <si>
    <t>no</t>
  </si>
  <si>
    <t>Total calculated eligible costs</t>
  </si>
  <si>
    <t>Total contract</t>
  </si>
  <si>
    <t>Calculation of day-equivalents to be reported</t>
  </si>
  <si>
    <t>Maximum declarable day-equivalents (rounded)</t>
  </si>
  <si>
    <t xml:space="preserve">Daily rate </t>
  </si>
  <si>
    <t>Day-equivalents after horizontal ceiling and capping (if applicable)</t>
  </si>
  <si>
    <t>Day-equivalents to be reported (rounded)</t>
  </si>
  <si>
    <t>Check of day-equivalents (depending on daily rate)</t>
  </si>
  <si>
    <t>Calculated costs</t>
  </si>
  <si>
    <t>Horizontal Ceiling required?</t>
  </si>
  <si>
    <t>Year</t>
  </si>
  <si>
    <t xml:space="preserve">Relevant for reporting period </t>
  </si>
  <si>
    <t>Horizontal Ceiling (if applicable)</t>
  </si>
  <si>
    <t>Relevant for reporting period</t>
  </si>
  <si>
    <t>Difference of documented and maximum day-equivalents (in reporting period)</t>
  </si>
  <si>
    <t>Calendar year</t>
  </si>
  <si>
    <t xml:space="preserve">FTE </t>
  </si>
  <si>
    <t xml:space="preserve">Day-equivalents </t>
  </si>
  <si>
    <t>TOTAL actual personnel costs</t>
  </si>
  <si>
    <t>Day-equivalents (not rounded)</t>
  </si>
  <si>
    <t>Auswahl mehrere Projekte</t>
  </si>
  <si>
    <t>Yes</t>
  </si>
  <si>
    <t>No</t>
  </si>
  <si>
    <t>Key</t>
  </si>
  <si>
    <t>title</t>
  </si>
  <si>
    <t>OVERVIEW EMPLOYEES</t>
  </si>
  <si>
    <t>PERSONALKOSTEN ÜBERSICHT JE BERICHT</t>
  </si>
  <si>
    <t>PERSONNEL COSTS OVERVIEW PER REPORT</t>
  </si>
  <si>
    <t>1. Basisdaten</t>
  </si>
  <si>
    <t>1. Basic data</t>
  </si>
  <si>
    <t>2b. Projekt-Arbeitsstunden pro Arbeitspaket und Monat</t>
  </si>
  <si>
    <t>2b. Working hours EU grant per Work Package and per month</t>
  </si>
  <si>
    <t>3.    Horizontal Ceiling &amp; Kappung auf Kalenderjahr</t>
  </si>
  <si>
    <t>3. Horizontal Ceiling &amp; capping per calendar year</t>
  </si>
  <si>
    <t>4.    Abrechenbare Personalkosten pro Berichtsperiode</t>
  </si>
  <si>
    <t>4. Eligible personnel costs per reporting period</t>
  </si>
  <si>
    <t>5.   Tagesäquivalente pro Arbeitspaket &amp; abrechenbare Personalkosten</t>
  </si>
  <si>
    <t>5. Day-equivalents per work package &amp; eligible personnel costs</t>
  </si>
  <si>
    <t>6.    Berichtete Daten</t>
  </si>
  <si>
    <t>6. Reported data</t>
  </si>
  <si>
    <t>Worauf muss ich beim Ausfüllen achten?</t>
  </si>
  <si>
    <t>What do I have to pay attention to when filling in?</t>
  </si>
  <si>
    <t>This template contains functions that only work with Excel versions from 2019 onwards.</t>
  </si>
  <si>
    <t xml:space="preserve">Generell gilt: </t>
  </si>
  <si>
    <t xml:space="preserve">As a general rule: </t>
  </si>
  <si>
    <t xml:space="preserve">Felder, die Sie ausfüllen müssen, sind gelb hinterlegt. </t>
  </si>
  <si>
    <t xml:space="preserve">Fields that you have to fill in are highlighted in yellow. </t>
  </si>
  <si>
    <t xml:space="preserve">Felder, die sich automatisch füllen, sind grau hinterlegt. </t>
  </si>
  <si>
    <t xml:space="preserve">Fields that are filled in automatically are highlighted in grey. </t>
  </si>
  <si>
    <t>Felder, die der Übersicht dienen, aber nicht zwingend ausgefüllt werden müssen, sind weiß hinterlegt.</t>
  </si>
  <si>
    <t>Fields that serve to provide an overview but do not have to be filled in are highlighted in white.</t>
  </si>
  <si>
    <t>Übungsdatei</t>
  </si>
  <si>
    <t>Exercise file</t>
  </si>
  <si>
    <t>Tabellenblatt "Basic project data"</t>
  </si>
  <si>
    <t>Basic project data worksheet</t>
  </si>
  <si>
    <t>Füllen Sie das Tabellenblatt "Basisdaten zum Projekt" mit den Informationen aus Ihrer Finanzhilfevereinbarung (Grant Agreement) aus. Tragen Sie die Start- und Endmonate für die Berichtsperioden sowie die einzelnen Arbeitspakete ein. Das Start- und Enddatum für diese wird automatisch berechnet.</t>
  </si>
  <si>
    <t>Complete the "Basic project data" worksheet with the information from your grant agreement. Enter the start and end months for the reporting periods and the individual work packages. The start and end dates for these are calculated automatically.</t>
  </si>
  <si>
    <t xml:space="preserve">Erst wenn in Spalte F (ab Zeile 20) per Kreuz "X" markiert ist, welche Arbeitspakete für Ihre Einrichtung relevant sind,  werden auf den Personalblättern die relevanten Monatsfelder zum Befüllen mit den Daten aus der Zeiterfassung gelb hinterlegt. In Spalte G geben Sie die bewilligten Personenmonate pro Arbeitspaket an. </t>
  </si>
  <si>
    <t xml:space="preserve">The relevant monthly fields for filling in with the data from the time recording are only highlighted in yellow on the personnel sheets when the work packages relevant to your organisation are marked with an "X" in column F (from line 20). In column G, enter the authorised person-months per work package. </t>
  </si>
  <si>
    <t>Im Bericht an die EU-Kommission: Bei Projekten des European Research Councils (ERC) müssen Sie die Verteilung der Kosten auf Mitarbeiterkategorien und bei Verbundprojekten die Verteilung der Personenmonate auf Arbeitspakete vornehmen. Beide Informationen werden im Tabellenblatt der jeweiligen Mitarbeiter_in eingetragen (s.u.: Personalblätter).</t>
  </si>
  <si>
    <t>Personalblätter</t>
  </si>
  <si>
    <t>Personnel sheets</t>
  </si>
  <si>
    <t>Jede Person im Projekt bekommt ein eigenes Tabellenblatt, das mit ihrem Namen benannt wird. Es dürfen hierbei keine Leerzeichen oder Sonderzeichen wie '-' eingegeben werden und der Name muss mit dem eingegebenen Namen in der "Overview employees" (Spalte A) exakt übereinstimmen. In ERCs erhält die_der Principal Investigator ein Blatt mit dem Zusatz "_PI".</t>
  </si>
  <si>
    <t>Each person in the project receives their own worksheet, which is labelled with their surname. No spaces or special characters such as “-” may be entered and the name must exactly match the name entered in the "Overview employees" (column A). In ERCs, the Principal Investigator receives a sheet with the addition "_PI".</t>
  </si>
  <si>
    <t xml:space="preserve">Füllen Sie in den Personalblättern die Basisdaten für die Person und optional die Daten aus ihren Arbeitsverträgen im EU-Projekt aus. </t>
  </si>
  <si>
    <t xml:space="preserve">In the personnel sheets, fill in the basic data for the person and optionally the data from their employment contracts in the EU grant. </t>
  </si>
  <si>
    <t>Als "Day-equivalent" (Zelle H2) wird die Zahl der Stunden pro Tagesäquivalent festgelegt: Es kann a) pauschal "8", b) die täglich zu leistende Arbeitszeit für Vollzeit laut Tarifvertrag, oder c) die an Ihrer Einrichtung definierten Jahresproduktivstunden/215 eingetragen werden (vgl. AGA V2.0 S. 209-211 Records for personnel costs - day-equivalents worked for the action).</t>
  </si>
  <si>
    <t>The number of hours per day-equivalent is defined as "Day-equivalent" (cell H2): You can enter a) a flat rate of "8", b) the daily working hours to be worked full-time according to the collective agreement, or c) the annual productive hours/215 defined at your institution (see AGA V2.0 p. 209-211 Records for personnel costs - day-equivalents worked for the action).</t>
  </si>
  <si>
    <t>Sie können entscheiden, wie viele Arbeitspakete Sie sich anzeigen lassen wollen (+ über Spalte AE) und ganze Jahresblöcke ein- und ausklappen (- ab Zeile 59).</t>
  </si>
  <si>
    <t>You can decide how many work packages you want to display (+ via column AE) and expand and collapse entire annual blocks (- from line 59).</t>
  </si>
  <si>
    <t>Die eigentliche Personalkostenkalkulation erfolgt in den Personalblättern und ist weiter unten in diesem Liesmich Schritt für Schritt erklärt. Es wurden keine Voreinstellungen vorgenommen in Bezug auf die Kappung von Tagesäquivalenten und Kosten pro Person. Sie müssen an Ihrer Einrichtung festlegen wie Sie mit den Optionen umgehen und diese dann pro Mitarbeiter einstellen (Zellen D11 sowie B35-B41 auf den Personalblättern).</t>
  </si>
  <si>
    <t>The actual personnel cost calculation takes place in the personnel sheets and is explained step by step further down in this readme. No default settings have been made with regard to the capping of day-equivalents and costs per person. You must define how you handle the options at your organisation and then set them per employee (cells D11 and B35-B41 on the personnel sheets).</t>
  </si>
  <si>
    <t>Der sicherste Weg, das Tabellenblatt "Name_1" zu kopieren, geht über die rechte Maustaste auf dem Reiter "Name_1" --&gt; Verschieben oder kopieren --&gt; Häkchen setzen bei "Kopie erstellen" --&gt; es erscheint ein neuer Reiter mit dem Namen "Name_1 (2)", den Sie an die von Ihnen bevorzugte Stelle schieben und umbenennen können. Im Blatt "Overview employees" müssen die umbenannten Namen ebenfalls eingepflegt werden (Beschreibung siehe nächster Abschnitt).</t>
  </si>
  <si>
    <t>The safest way to copy the "Name_1" worksheet is to right-click on the "Name_1" tab --&gt; Move or copy --&gt; tick "Create copy" --&gt; a new tab appears with the name "Name_1 (2)", which you can move to your preferred location and rename. The renamed names must also be entered in the "Overview employees" sheet (see next section for description).</t>
  </si>
  <si>
    <t>Sicherheitshalber haben wir Ihnen die Blätter "Name_1" bis "Name_10" bereits angelegt.</t>
  </si>
  <si>
    <t>To be on the safe side, we have already created the sheets "Name_1" to "Name_10".</t>
  </si>
  <si>
    <t>Wenn Sie alles richtig vorbereitet haben, d.h. vor allem: wenn Name_1 und fortfolgende im Personalblatt mit der Bezeichnung in der Overview employees übereinstimmt, füllen sich diese Seiten automatisch mit den Daten aus den Personalblättern. Zur Fehlerbehebung können Sie die Spalten U bis AP der "Overview employees" wieder einblenden.</t>
  </si>
  <si>
    <t>If you have prepared everything correctly, i.e. above all: if Name_1 and following in the personnel sheet matches the name in the Overview employees, these pages are automatically filled with the data from the personnel sheets. To rectify errors, you can show columns U to AP of the "Overview employees".</t>
  </si>
  <si>
    <t>Die Umrechnung der Tagesäquivalente (TÄ) aus den Personalblättern in Personenmonate (PM) erfolgt nach dem Prinzip PM=TÄ/215*12.</t>
  </si>
  <si>
    <t>The conversion of the day-equivalents (FTE) from the personnel sheets into person months (PM) is carried out according to the principle PM=FTE/215*12.</t>
  </si>
  <si>
    <t xml:space="preserve">Auf der Seite "Overview employees" werden die zu berichtenden Daten pro Person zusammengefasst. In den Spalten C und D werden die im Projekt entstandenen den abrechenbaren Kosten gegenübergestellt. Die Zeilen 2-4 helfen beim Monitoring der abgerechneten Personenmonate. </t>
  </si>
  <si>
    <t xml:space="preserve">The data to be reported per person is summarised on the "Overview employees" page. In columns C and D, the costs incurred in the project are compared with the eligible costs. Lines 2-4 help to monitor the billed person-months. </t>
  </si>
  <si>
    <t>Der sicherste Weg, eine weitere Person in der "Overview employees" anzulegen, ist das Kopieren des letzten Personenbereiches "Name_10" und der dazugehörigen Zeilen bis "total". Dazu muss man die entsprechenden Zeilen markieren, dann über die rechte Maustaste "Kopieren" und dann unterhalb der markierten Zeilen mit rechter Maustaste "Kopierte Zeilen einfügen". Danach muss der kopierte Bereich "Name_10" umbenannt werden. Der Name muss mit dem Namen des dazugehörigen neuangelegten Personalblattes übereinstimmen.</t>
  </si>
  <si>
    <t>The safest way to create an additional person in the "Overview employees" is to copy the last person area "Name_10" and the corresponding lines up to "Total". To do this, select the relevant lines, then click on "Copy" with the right mouse button and then "Paste copied lines" below the selected lines with the right mouse button. The copied area "Name_10" must then be renamed. The name must match the name of the corresponding newly created personnel sheet.</t>
  </si>
  <si>
    <t>Sicherheitshalber haben wir Ihnen die Bereiche "Name_1" bis "Name_10" in der "Overview employees" bereits angelegt.</t>
  </si>
  <si>
    <t>To be on the safe side, we have already created the areas "Name_1" to "Name_10" in the "Overview employees".</t>
  </si>
  <si>
    <t>Berechnungsmethode für den Tagessatz</t>
  </si>
  <si>
    <t>Calculation method for the daily rate</t>
  </si>
  <si>
    <t>Zur Ermittlung der abrechenbaren Personalkosten in Horizon Europe ist die Berechnung eines Tagessatzes pro Mitarbeiter_in Voraussetzung. Hierzu stellen Model Grant Agreement (MGA) und Annotated Grant Agreement (AGA) zwei alternative Berechnungsmethoden bereit. Während das Model Grant Agreement von einem Tagessatz pro Kalenderjahr ausgeht, bezieht sich der überwiegende Teil der Beispiele und Erläuterungen im AGA auf einen Tagessatz pro Berichtsperiode. Beide Berechnungsmethoden sind zulässig (vgl. AGA V2.0 S. 52 FN6).</t>
  </si>
  <si>
    <t>The calculation of a daily rate per employee is a prerequisite for determining the eligible personnel costs in Horizon Europe. The Model Grant Agreement (MGA) and Annotated Grant Agreement (AGA) provide two alternative calculation methods for this purpose. While the Model Grant Agreement assumes a daily rate per calendar year, the majority of the examples and explanations in the AGA refer to a daily rate per reporting period. Both calculation methods are permissible (see AGA V2.0 p. 52 FN6).</t>
  </si>
  <si>
    <t xml:space="preserve">Während es für die Berechnungsmethode nach AGA mehr Kommentare und Beispiele gibt und auch die Generaldirektion für Forschung und der Research Enquiry Service diese Methode empfehlen, so widersprechen sie doch an einigen Stellen dem Grant Agreement, das Beneficiaries mit der Kommission unterzeichnet haben. Beide Berechnungsmethoden haben Vor- und Nachteile, so dass sich die AG Personalkostentool dafür entschieden hat, für beide Berechnungsmethoden eine Excelvorlage zu erstellen. Die Entscheidung für eine Methode muss jede Einrichtung für sich treffen. </t>
  </si>
  <si>
    <t>While there are more comments and examples for the AGA calculation method and the Directorate-General for Research and the Research Enquiry Service also recommend this method, they do contradict the Grant Agreement that Beneficiaries have signed with the Commission in some places. Both calculation methods have advantages and disadvantages, so that the WG Personnel Cost Tool has decided to create an Excel template for each calculation method. Each organisation must decide for itself which method to use.</t>
  </si>
  <si>
    <t xml:space="preserve">Diese Excelvorlage berechnet den Tagessatz pro Berichtsperiode unter Anwendung des Horizontal Ceilings (Horizontale Kappungsgrenze). </t>
  </si>
  <si>
    <t>This Excel template calculates the daily rate per reporting period using the Horizontal Ceiling.</t>
  </si>
  <si>
    <t xml:space="preserve">In Feld D11 muss für jede Person individuell festgelegt werden, ob zusätzlich zu den oben beschriebenen Kappungsgrenzen auf die tatsächlich gebuchten Kosten im EU-Projekt gekappt werden soll ("yes") oder nicht ("no"). Diese Kappung, die nicht im AGA verankert ist, kann aufgrund von Mischfinanzierung mit anderen Mittelarten einrichtungsinterne Praxis sein. Wichtig ist, dass in der Excelvorlage kein Abgleich zu anderen Projekten und den dort abgerechneten Tagesäquivalenten erfolgt. Dies muss jede Einrichtung selbst im Blick behalten (besonders wenn in Feld D11 "no" angegeben wird). 
In den Zellen B35-B41 muss pro Kalenderjahr manuell festgelegt werden, ob eine Kappung auf die maximum declarable day-equivalents erfolgen muss ("yes") oder nicht ("no"). "Yes" ist nur dann auszuwählen, wenn die Person innerhalb des Kalenderjahres aus mehreren EU-Projekten bezahlt wird. 
Wenn sich die Auswahl in Feld D11 für eine Person von einer auf die andere Berichtsperiode verändert, so empfehlen wir für diese zwei Personalblätter anzulegen. </t>
  </si>
  <si>
    <t>In field D11, it must be specified individually for each person whether, in addition to the capping limits described above, the costs actually booked in the EU grant should be capped (""yes"") or not (""no""). This capping, which is not anchored in the AGA, can be an internal practice of the organisation due to mixed financing with other types of funds. It is important to note that the Excel template does not make any comparison with other projects and the day-equivalents billed there. Each organisation must keep an eye on this itself (especially if "no" is entered in field D11). 
In cells B35-B41, it must be specified manually for each calendar year whether a capping to the maximum declarable day-equivalents must take place ("yes") or not ("no"). "Yes" should only be selected if the person is paid from several EU grants within the calendar year. 
If the selection in field D11 for a person changes from one reporting period to another, we recommend creating two personnel sheets for this person.</t>
  </si>
  <si>
    <t>Externe Daten</t>
  </si>
  <si>
    <t>External data</t>
  </si>
  <si>
    <t xml:space="preserve">Folgende Daten benötigen Sie für alle Mitarbeiter_innen im Projekt: </t>
  </si>
  <si>
    <t>You need the following data for all employees in the project:</t>
  </si>
  <si>
    <t xml:space="preserve">- Vertragsdaten aus allen Arbeitsverträgen während der Projektlaufzeit: Vertragslaufzeit, Stellenumfang, Eingruppierung und Erfahrungsstufe. </t>
  </si>
  <si>
    <t xml:space="preserve">- Contract data from all employment contracts during the project term: contract term, job scope, classification and experience level. </t>
  </si>
  <si>
    <t>- Personalkosten inkl. Lohnnebenkosten aus allen Projekten und Verträgen an Ihrer Einrichtung pro Mitarbeiter_in pro Monat während der Projektlaufzeit.</t>
  </si>
  <si>
    <t>- The total personnel costs for all projects and contracts at your institution. This should include all non-wage labour costs for each employee per month during the project duration</t>
  </si>
  <si>
    <t>- Dokumentierte Arbeitszeit in Form von Timesheets oder Monthly Declarations.</t>
  </si>
  <si>
    <t>- Documented working hours on timesheets or monthly declarations.</t>
  </si>
  <si>
    <t xml:space="preserve">Am besten sammeln Sie alle Daten zu den Arbeitsverträgen und Personalkosten in zusätzlichen Excel-Arbeitsblättern innerhalb dieser Datei. </t>
  </si>
  <si>
    <t xml:space="preserve">It is best to collect all data on employment contracts and personnel costs in additional Excel worksheets within this file. </t>
  </si>
  <si>
    <t>Die Timesheets müssen Sie in Papierform aufbewahren. Elektronische Zeiterfassung ist nur unter bestimmten Bedingungen zulässig (vgl. AGA V2.0 S. 209 Records for personnel costs).</t>
  </si>
  <si>
    <t>You must keep the timesheets in paper form. Electronic time recording is only permitted under certain conditions (see AGA V2.0 p. 209 Records for personnel costs).</t>
  </si>
  <si>
    <t xml:space="preserve">Es ist empfehlenswert, die Daten aus den Timesheets regelmäßig (auch innerhalb der Berichtsperiode) in diese Tabelle einzupflegen um bei größeren Abweichungen frühzeitig entgegensteuern zu können. Wenn Sie die Timesheetvorlage unserer Arbeitsgruppe verwenden, können Sie diese Checks auch direkt in der Vorlage im Tabellenblatt "Total" vornehmen. </t>
  </si>
  <si>
    <t xml:space="preserve">It is advisable to enter the data from the timesheets into this table regularly (also within the reporting period) in order to be able to counteract any major deviations at an early stage. If you use the timesheet template from our working group, you can also carry out these checks directly in the template in the "Total" worksheet. </t>
  </si>
  <si>
    <t>Übertragen Sie die tatsächlichen Personalkosten pro Mitarbeiter_in pro Monat in ein Excel-Arbeitsblatt. Berücksichtigen Sie dabei gebuchte Ausgaben für alle Projekte und Arbeitsverträge an Ihrer Einrichtung in der jeweiligen Berichtsperiode (vgl. AGA V2.0 S.p. 56 Multiple parallel or consecutive contracts).</t>
  </si>
  <si>
    <t>Export the actual personnel costs per employee per month to an Excel worksheet. Take into account expenses recorded for all projects and employment contracts at your institution in the respective reporting period (see AGA V2.0 p. 56 Multiple parallel or consecutive contracts).</t>
  </si>
  <si>
    <t>Wie funktioniert die Personalkostenkalkulation mit dieser Excelvorlage?</t>
  </si>
  <si>
    <t>How does the personnel cost calculation work with this Excel template?</t>
  </si>
  <si>
    <t>1.    Basisdaten</t>
  </si>
  <si>
    <t>2.    Bereiche 2a und 2b</t>
  </si>
  <si>
    <t>2. Areas 2a and 2b</t>
  </si>
  <si>
    <t>7.    Monitoring</t>
  </si>
  <si>
    <t>Total</t>
  </si>
  <si>
    <t>Financial Report</t>
  </si>
  <si>
    <t>Adjustment</t>
  </si>
  <si>
    <t>A. Personnel Costs</t>
  </si>
  <si>
    <t>B. Subcontracting costs</t>
  </si>
  <si>
    <t>C. Purchase costs</t>
  </si>
  <si>
    <t>D. Internally invoiced goods and services</t>
  </si>
  <si>
    <t>E. Indirect Costs</t>
  </si>
  <si>
    <t>TOTAL COSTS</t>
  </si>
  <si>
    <t>C.3 OTHER GOODS, WORKS AND SERVICES</t>
  </si>
  <si>
    <t>3. UoR</t>
  </si>
  <si>
    <t>OGS</t>
  </si>
  <si>
    <t>Consumables</t>
  </si>
  <si>
    <t>Publications</t>
  </si>
  <si>
    <t>UoR &gt; 15%</t>
  </si>
  <si>
    <t>Explanation</t>
  </si>
  <si>
    <t>Start</t>
  </si>
  <si>
    <t>End</t>
  </si>
  <si>
    <t>WP1</t>
  </si>
  <si>
    <t>Cost item</t>
  </si>
  <si>
    <t>Costs</t>
  </si>
  <si>
    <t>Total WPs</t>
  </si>
  <si>
    <t>1. Data</t>
  </si>
  <si>
    <t>2. Overview Other goods, works and services</t>
  </si>
  <si>
    <t>Sum of UoR</t>
  </si>
  <si>
    <t>x</t>
  </si>
  <si>
    <t>Sub-total</t>
  </si>
  <si>
    <t>Sub-category</t>
  </si>
  <si>
    <t>Booking date</t>
  </si>
  <si>
    <t>P3-Adj</t>
  </si>
  <si>
    <t>C.2 EQUIPMENT</t>
  </si>
  <si>
    <t>Reporting period</t>
  </si>
  <si>
    <t>Start of depreciation</t>
  </si>
  <si>
    <t>% Usage in EU project</t>
  </si>
  <si>
    <t>End of depreciation</t>
  </si>
  <si>
    <t>Useful life in months</t>
  </si>
  <si>
    <t>Name of equipment</t>
  </si>
  <si>
    <t>Rest</t>
  </si>
  <si>
    <t>Depreciation costs</t>
  </si>
  <si>
    <t>Dropdown UoR</t>
  </si>
  <si>
    <t>Grant Agreement</t>
  </si>
  <si>
    <t>UoR P1</t>
  </si>
  <si>
    <t>UoR P2</t>
  </si>
  <si>
    <t>UoR P3</t>
  </si>
  <si>
    <t>UoR P5</t>
  </si>
  <si>
    <t>UoR P4</t>
  </si>
  <si>
    <t>Not eligible costs</t>
  </si>
  <si>
    <t xml:space="preserve">TOTAL </t>
  </si>
  <si>
    <t>B. SUBCONTRACTING</t>
  </si>
  <si>
    <t>2. Overview Subcontracting</t>
  </si>
  <si>
    <t>3. Monitoring</t>
  </si>
  <si>
    <t>Use of Resources (amount to be explained)</t>
  </si>
  <si>
    <t>15% of personnel costs in €</t>
  </si>
  <si>
    <t>Total (of which)</t>
  </si>
  <si>
    <t>B. INTERNALLY INVOICED GOODS AND SERVICES</t>
  </si>
  <si>
    <t>2. Overview Internally Invoiced Goods and Services</t>
  </si>
  <si>
    <t>2. Eligible depreciation costs</t>
  </si>
  <si>
    <t>0. Reporting Periods</t>
  </si>
  <si>
    <t>3. Calculated and reported costs</t>
  </si>
  <si>
    <t>4. UoR</t>
  </si>
  <si>
    <t>Depreciation P1</t>
  </si>
  <si>
    <t>Depreciation P2</t>
  </si>
  <si>
    <t>Depreciation P3</t>
  </si>
  <si>
    <t>Depreciation P4</t>
  </si>
  <si>
    <t>Depreciation P5</t>
  </si>
  <si>
    <t>Left</t>
  </si>
  <si>
    <t>Useful life in months for P1</t>
  </si>
  <si>
    <t>Useful life in months for P2</t>
  </si>
  <si>
    <t>Useful life in months for P3</t>
  </si>
  <si>
    <t>Useful life in months for P4</t>
  </si>
  <si>
    <t>Useful life in months for P5</t>
  </si>
  <si>
    <t xml:space="preserve">
Useful life in months for project</t>
  </si>
  <si>
    <t>C1. Travel</t>
  </si>
  <si>
    <t>C2. Equipment</t>
  </si>
  <si>
    <t>C3. Other Goods and Services</t>
  </si>
  <si>
    <t>C1. Travel and Subsistence</t>
  </si>
  <si>
    <t>C3. Other, goods works and services</t>
  </si>
  <si>
    <r>
      <rPr>
        <b/>
        <sz val="11"/>
        <rFont val="Calibri"/>
        <family val="2"/>
        <charset val="1"/>
      </rPr>
      <t>WP1</t>
    </r>
    <r>
      <rPr>
        <b/>
        <sz val="8"/>
        <rFont val="Calibri"/>
        <family val="2"/>
        <charset val="1"/>
      </rPr>
      <t xml:space="preserve"> 
(day-equivalents)</t>
    </r>
  </si>
  <si>
    <r>
      <rPr>
        <b/>
        <sz val="11"/>
        <rFont val="Calibri"/>
        <family val="2"/>
        <charset val="1"/>
      </rPr>
      <t xml:space="preserve">WP2
</t>
    </r>
    <r>
      <rPr>
        <b/>
        <sz val="8"/>
        <rFont val="Calibri"/>
        <family val="2"/>
        <charset val="1"/>
      </rPr>
      <t>(day-equivalents)</t>
    </r>
  </si>
  <si>
    <r>
      <rPr>
        <b/>
        <sz val="11"/>
        <rFont val="Calibri"/>
        <family val="2"/>
        <charset val="1"/>
      </rPr>
      <t xml:space="preserve">WP3
</t>
    </r>
    <r>
      <rPr>
        <b/>
        <sz val="8"/>
        <rFont val="Calibri"/>
        <family val="2"/>
        <charset val="1"/>
      </rPr>
      <t>(day-equivalents)</t>
    </r>
  </si>
  <si>
    <r>
      <rPr>
        <b/>
        <sz val="11"/>
        <rFont val="Calibri"/>
        <family val="2"/>
        <charset val="1"/>
      </rPr>
      <t xml:space="preserve">WP4
</t>
    </r>
    <r>
      <rPr>
        <b/>
        <sz val="8"/>
        <rFont val="Calibri"/>
        <family val="2"/>
        <charset val="1"/>
      </rPr>
      <t>(day-equivalents)</t>
    </r>
  </si>
  <si>
    <r>
      <rPr>
        <b/>
        <sz val="11"/>
        <rFont val="Calibri"/>
        <family val="2"/>
        <charset val="1"/>
      </rPr>
      <t xml:space="preserve">WP5
</t>
    </r>
    <r>
      <rPr>
        <b/>
        <sz val="8"/>
        <rFont val="Calibri"/>
        <family val="2"/>
        <charset val="1"/>
      </rPr>
      <t>(day-equivalents)</t>
    </r>
  </si>
  <si>
    <r>
      <rPr>
        <b/>
        <sz val="11"/>
        <rFont val="Calibri"/>
        <family val="2"/>
        <charset val="1"/>
      </rPr>
      <t xml:space="preserve">WP6
</t>
    </r>
    <r>
      <rPr>
        <b/>
        <sz val="8"/>
        <rFont val="Calibri"/>
        <family val="2"/>
        <charset val="1"/>
      </rPr>
      <t>(day-equivalents)</t>
    </r>
  </si>
  <si>
    <r>
      <rPr>
        <b/>
        <sz val="11"/>
        <rFont val="Calibri"/>
        <family val="2"/>
        <charset val="1"/>
      </rPr>
      <t xml:space="preserve">WP7
</t>
    </r>
    <r>
      <rPr>
        <b/>
        <sz val="8"/>
        <rFont val="Calibri"/>
        <family val="2"/>
        <charset val="1"/>
      </rPr>
      <t>(day-equivalents)</t>
    </r>
  </si>
  <si>
    <r>
      <rPr>
        <b/>
        <sz val="11"/>
        <rFont val="Calibri"/>
        <family val="2"/>
        <charset val="1"/>
      </rPr>
      <t xml:space="preserve">WP8
</t>
    </r>
    <r>
      <rPr>
        <b/>
        <sz val="8"/>
        <rFont val="Calibri"/>
        <family val="2"/>
        <charset val="1"/>
      </rPr>
      <t>(day-equivalents)</t>
    </r>
  </si>
  <si>
    <r>
      <rPr>
        <b/>
        <sz val="11"/>
        <rFont val="Calibri"/>
        <family val="2"/>
        <charset val="1"/>
      </rPr>
      <t xml:space="preserve">WP9
</t>
    </r>
    <r>
      <rPr>
        <b/>
        <sz val="8"/>
        <rFont val="Calibri"/>
        <family val="2"/>
        <charset val="1"/>
      </rPr>
      <t>(day-equivalents)</t>
    </r>
  </si>
  <si>
    <r>
      <rPr>
        <b/>
        <sz val="11"/>
        <rFont val="Calibri"/>
        <family val="2"/>
        <charset val="1"/>
      </rPr>
      <t xml:space="preserve">WP10
</t>
    </r>
    <r>
      <rPr>
        <b/>
        <sz val="8"/>
        <rFont val="Calibri"/>
        <family val="2"/>
        <charset val="1"/>
      </rPr>
      <t>(day-equivalents)</t>
    </r>
  </si>
  <si>
    <r>
      <rPr>
        <b/>
        <sz val="11"/>
        <rFont val="Calibri"/>
        <family val="2"/>
        <charset val="1"/>
      </rPr>
      <t xml:space="preserve">WP11
</t>
    </r>
    <r>
      <rPr>
        <b/>
        <sz val="8"/>
        <rFont val="Calibri"/>
        <family val="2"/>
        <charset val="1"/>
      </rPr>
      <t>(day-equivalents)</t>
    </r>
  </si>
  <si>
    <r>
      <rPr>
        <b/>
        <sz val="11"/>
        <rFont val="Calibri"/>
        <family val="2"/>
        <charset val="1"/>
      </rPr>
      <t xml:space="preserve">WP12
</t>
    </r>
    <r>
      <rPr>
        <b/>
        <sz val="8"/>
        <rFont val="Calibri"/>
        <family val="2"/>
        <charset val="1"/>
      </rPr>
      <t>(day-equivalents)</t>
    </r>
  </si>
  <si>
    <r>
      <rPr>
        <b/>
        <sz val="11"/>
        <rFont val="Calibri"/>
        <family val="2"/>
        <charset val="1"/>
      </rPr>
      <t xml:space="preserve">WP13
</t>
    </r>
    <r>
      <rPr>
        <b/>
        <sz val="8"/>
        <rFont val="Calibri"/>
        <family val="2"/>
        <charset val="1"/>
      </rPr>
      <t>(day-equivalents)</t>
    </r>
  </si>
  <si>
    <r>
      <rPr>
        <b/>
        <sz val="11"/>
        <rFont val="Calibri"/>
        <family val="2"/>
        <charset val="1"/>
      </rPr>
      <t xml:space="preserve">WP14
</t>
    </r>
    <r>
      <rPr>
        <b/>
        <sz val="8"/>
        <rFont val="Calibri"/>
        <family val="2"/>
        <charset val="1"/>
      </rPr>
      <t>(day-equivalents)</t>
    </r>
  </si>
  <si>
    <r>
      <rPr>
        <b/>
        <sz val="11"/>
        <rFont val="Calibri"/>
        <family val="2"/>
        <charset val="1"/>
      </rPr>
      <t xml:space="preserve">WP15
</t>
    </r>
    <r>
      <rPr>
        <b/>
        <sz val="8"/>
        <rFont val="Calibri"/>
        <family val="2"/>
        <charset val="1"/>
      </rPr>
      <t>(day-equivalents)</t>
    </r>
  </si>
  <si>
    <r>
      <rPr>
        <b/>
        <sz val="11"/>
        <rFont val="Calibri"/>
        <family val="2"/>
        <charset val="1"/>
      </rPr>
      <t xml:space="preserve">TOTAL
</t>
    </r>
    <r>
      <rPr>
        <b/>
        <sz val="8"/>
        <rFont val="Calibri"/>
        <family val="2"/>
        <charset val="1"/>
      </rPr>
      <t>(day-equivalents)</t>
    </r>
  </si>
  <si>
    <r>
      <rPr>
        <b/>
        <sz val="14"/>
        <rFont val="Calibri"/>
        <family val="2"/>
        <charset val="1"/>
      </rPr>
      <t xml:space="preserve">Personnel costs </t>
    </r>
    <r>
      <rPr>
        <b/>
        <u/>
        <sz val="14"/>
        <rFont val="Calibri"/>
        <family val="2"/>
        <charset val="1"/>
      </rPr>
      <t>reported to EU</t>
    </r>
  </si>
  <si>
    <r>
      <rPr>
        <b/>
        <sz val="11"/>
        <rFont val="Calibri"/>
        <family val="2"/>
        <charset val="1"/>
      </rPr>
      <t xml:space="preserve">Period
</t>
    </r>
    <r>
      <rPr>
        <b/>
        <i/>
        <sz val="11"/>
        <rFont val="Calibri"/>
        <family val="2"/>
        <charset val="1"/>
      </rPr>
      <t>from             to</t>
    </r>
  </si>
  <si>
    <r>
      <rPr>
        <b/>
        <sz val="11"/>
        <rFont val="Calibri"/>
        <family val="2"/>
        <charset val="1"/>
      </rPr>
      <t xml:space="preserve">Personnel costs 
</t>
    </r>
    <r>
      <rPr>
        <b/>
        <u/>
        <sz val="11"/>
        <rFont val="Calibri"/>
        <family val="2"/>
        <charset val="1"/>
      </rPr>
      <t>to be reported to EU</t>
    </r>
  </si>
  <si>
    <r>
      <rPr>
        <b/>
        <sz val="11"/>
        <color theme="1"/>
        <rFont val="Calibri"/>
        <family val="2"/>
      </rPr>
      <t xml:space="preserve">TOTAL
</t>
    </r>
    <r>
      <rPr>
        <b/>
        <sz val="8"/>
        <color theme="1"/>
        <rFont val="Calibri"/>
        <family val="2"/>
      </rPr>
      <t>(productive hours)</t>
    </r>
  </si>
  <si>
    <t>BASISDATEN ZUM PROJEKT</t>
  </si>
  <si>
    <t>BASIC PROJECT DATA</t>
  </si>
  <si>
    <r>
      <rPr>
        <sz val="11"/>
        <color theme="1"/>
        <rFont val="Calibri"/>
        <family val="2"/>
      </rPr>
      <t xml:space="preserve">Diese Vorlage enthält Funktionen, die </t>
    </r>
    <r>
      <rPr>
        <b/>
        <sz val="11"/>
        <color theme="1"/>
        <rFont val="Calibri"/>
        <family val="2"/>
      </rPr>
      <t xml:space="preserve">nur mit Excelversionen ab 2019 </t>
    </r>
    <r>
      <rPr>
        <sz val="11"/>
        <color theme="1"/>
        <rFont val="Calibri"/>
        <family val="2"/>
      </rPr>
      <t>funktionieren.</t>
    </r>
  </si>
  <si>
    <t>Die Datei "BAK_personnel cost tool_examples_V.2.2_periodic" enthält ein Projektbeispiel mit zusätzlichen Kommentaren, die Ihnen bei der Arbeit helfen sollen. Diese bezieht sich auf das Personalkostentool V.2.2</t>
  </si>
  <si>
    <t>The file "BAK_personnel cost tool_examples_V.2.2_periodic" contains a project example with additional comments to help you with your work. This refers to the personnel cost tool V.2.2</t>
  </si>
  <si>
    <r>
      <rPr>
        <u/>
        <sz val="11"/>
        <rFont val="Calibri"/>
        <family val="2"/>
      </rPr>
      <t xml:space="preserve">Kappungsgrenzen bei Berechnungsmethode pro Kalenderjahr (hier nur zur Kenntnis): </t>
    </r>
    <r>
      <rPr>
        <sz val="11"/>
        <rFont val="Calibri"/>
        <family val="2"/>
      </rPr>
      <t xml:space="preserve">
Die Anzahl der Tagesäquivalente (Ist-Arbeitszeit) darf die maximum declarable day-equivalents (Soll-Arbeitszeit) pro Kalenderjahr nicht überschreiten. 
Es dürfen nicht mehr Kosten abgerechnet werden als an der Einrichtung im Kalenderjahr für die jeweilige Person entstanden sind (vgl. AGA V2.0 S. 53). 
Wechselt die Berichtsperiode im laufenden Jahr müssen zwei getrennte Tagessätze berechnet werden (vgl. AGA V2.0 S. 52 FN6).</t>
    </r>
  </si>
  <si>
    <r>
      <rPr>
        <u/>
        <sz val="11"/>
        <rFont val="Calibri"/>
        <family val="2"/>
      </rPr>
      <t xml:space="preserve">Capping limits for calculation method per calendar year (for information only): </t>
    </r>
    <r>
      <rPr>
        <sz val="11"/>
        <rFont val="Calibri"/>
        <family val="2"/>
      </rPr>
      <t xml:space="preserve">
The number of day-equivalents (actual working time) may not exceed the maximum declarable day-equivalents (target working time) per calendar year. 
No more costs may be billed than have been incurred at the facility in the calendar year for the respective person (see AGA V2.0 p. 53). 
If the reporting period changes in the current year, two separate daily rates must be calculated (see AGA V2.0 p. 52 FN6).</t>
    </r>
  </si>
  <si>
    <r>
      <rPr>
        <u/>
        <sz val="11"/>
        <rFont val="Calibri"/>
        <family val="2"/>
      </rPr>
      <t xml:space="preserve">Kappungsgrenzen bei Berechnungsmethode pro Berichtsperiode: </t>
    </r>
    <r>
      <rPr>
        <sz val="11"/>
        <rFont val="Calibri"/>
        <family val="2"/>
      </rPr>
      <t xml:space="preserve">
Die Anzahl der Tagesäquivalente (Ist-Arbeitszeit) darf die maximum declarable day-equivalents (Soll-Arbeitszeit) pro Berichtsperiode nicht überschreiten. 
Es dürfen nicht mehr Kosten abgerechnet werden als an der Einrichtung in der Berichtsperiode für die jeweilige Person entstanden sind (vgl. AGA V2.0 S. 53). 
Es muss das Horizontal Ceiling eingehalten werden, das besagt, dass pro Kalenderjahr über alle EU und Euratom Grants nicht mehr als 215 Tagesäquivalente (bzw. bei Teilzeit pro rata die Soll-Arbeitszeit über alle Projekte und Verträge) abgerechnet werden dürfen (vgl. AGA V2.0 S.53 Gelber Kasten). 
Auf Basis von Antworten des Research Enquiry Service (Legal and Financial Helpdesk) interpretieren wir das AGA so, dass das Horizontal Ceiling nur in Fällen gilt, in denen eine Person im gegebenen Kalenderjahr in mehreren EU Grants beschäftigt ist. Laut einer Antwort derselben Stelle vom 29.05.2024 bezieht sich die Aussage, dass Doppelfinanzierung zwischen EU und Euratom Grants vermieden werden soll konkret auf EU Programme, die direkt (wie Horizon Europe) oder indirekt (wie Erasmus+) gemanaged werden, nicht jedoch auf EU Programme mit shared management (wie ESF+). Zur Definition von EU Grant vgl. AGA V2.0 S. 30. Die Antworten des RES können hier nachgelesen werden: https://www.eubuero.de/de/nks-ruf-res-2415.html (Frage 5.20 und 5.21).</t>
    </r>
  </si>
  <si>
    <r>
      <rPr>
        <u/>
        <sz val="11"/>
        <rFont val="Calibri"/>
        <family val="2"/>
      </rPr>
      <t xml:space="preserve">Capping limits for calculation method per reporting period: </t>
    </r>
    <r>
      <rPr>
        <sz val="11"/>
        <rFont val="Calibri"/>
        <family val="2"/>
      </rPr>
      <t xml:space="preserve">
The number of day-equivalents (actual working time) may not exceed the maximum declarable day-equivalents (target working time) per reporting period. 
No more costs may be billed than were incurred at the facility in the reporting period for the respective person (see AGA V2.0 p. 53). 
The horizontal ceiling must be observed, which states that no more than 215 day-equivalents (or, in the case of part-time work, the pro rata target working time across all projects and contracts) may be invoiced per calendar year across all EU and Euratom grants (cf. AGA V2.0 p.53 yellow box). 
Based on responses from the Research Enquiry Service (Legal and Financial Helpdesk), we interpret the AGA as meaning that the horizontal ceiling only applies in cases where a person is employed on several EU grants in a given calendar year. According to a response from the same office dated 29.05.2024, the statement that double funding between EU and Euratom grants should be avoided refers specifically to EU programmes that are managed directly (such as Horizon Europe) or indirectly (such as Erasmus+), but not to EU programmes with shared management (such as ESF+). For the definition of EU grant, see AGA V2.0 p. 30. The answers of the RES can be found here: https://www.eubuero.de/de/nks-ruf-res-2415.html (question 5.20 and 5.21).</t>
    </r>
  </si>
  <si>
    <r>
      <rPr>
        <sz val="11"/>
        <rFont val="Calibri"/>
        <family val="2"/>
      </rPr>
      <t xml:space="preserve">Die </t>
    </r>
    <r>
      <rPr>
        <b/>
        <sz val="11"/>
        <color theme="4" tint="-0.249977111117893"/>
        <rFont val="Calibri"/>
        <family val="2"/>
      </rPr>
      <t>Nummern</t>
    </r>
    <r>
      <rPr>
        <sz val="11"/>
        <rFont val="Calibri"/>
        <family val="2"/>
      </rPr>
      <t xml:space="preserve"> der einzelnen </t>
    </r>
    <r>
      <rPr>
        <b/>
        <sz val="11"/>
        <color theme="4" tint="-0.249977111117893"/>
        <rFont val="Calibri"/>
        <family val="2"/>
      </rPr>
      <t>Bereiche</t>
    </r>
    <r>
      <rPr>
        <sz val="11"/>
        <rFont val="Calibri"/>
        <family val="2"/>
      </rPr>
      <t xml:space="preserve"> bilden den Workflow der Personalkostenkalkulation innerhalb des Personalblattes ab. D.h. Sie füllen das Blatt aus, indem Sie den Nummern folgen. Später beim Arbeiten mit den ausgefüllten Daten für das Erstellen von Berichten haben Sie alle relevanten Informationen im oberen Bereich des Personalblattes im Blick, so dass schnelles Blättern zwischen Personen möglich ist. </t>
    </r>
  </si>
  <si>
    <r>
      <rPr>
        <sz val="11"/>
        <rFont val="Calibri"/>
        <family val="2"/>
      </rPr>
      <t xml:space="preserve">The </t>
    </r>
    <r>
      <rPr>
        <b/>
        <sz val="11"/>
        <color theme="4" tint="-0.249977111117893"/>
        <rFont val="Calibri"/>
        <family val="2"/>
      </rPr>
      <t>numbers</t>
    </r>
    <r>
      <rPr>
        <sz val="11"/>
        <rFont val="Calibri"/>
        <family val="2"/>
      </rPr>
      <t xml:space="preserve"> of the individual </t>
    </r>
    <r>
      <rPr>
        <b/>
        <sz val="11"/>
        <color theme="4" tint="-0.249977111117893"/>
        <rFont val="Calibri"/>
        <family val="2"/>
      </rPr>
      <t>areas</t>
    </r>
    <r>
      <rPr>
        <sz val="11"/>
        <rFont val="Calibri"/>
        <family val="2"/>
      </rPr>
      <t xml:space="preserve"> represent the workflow of the personnel cost calculation within the personnel sheet. This means that you complete the sheet by following the numbers. Later, when working with the completed data to create reports, you can see all the relevant information at the top of the personnel sheet, allowing you to scroll quickly between people.</t>
    </r>
  </si>
  <si>
    <r>
      <rPr>
        <sz val="11"/>
        <rFont val="Calibri"/>
        <family val="2"/>
      </rPr>
      <t>Füllen Sie für Ihre_n Mitarbeiter_in die Daten in den gelb markierten Feldern im</t>
    </r>
    <r>
      <rPr>
        <b/>
        <sz val="11"/>
        <rFont val="Calibri"/>
        <family val="2"/>
      </rPr>
      <t xml:space="preserve"> </t>
    </r>
    <r>
      <rPr>
        <b/>
        <sz val="11"/>
        <color theme="4" tint="-0.249977111117893"/>
        <rFont val="Calibri"/>
        <family val="2"/>
      </rPr>
      <t>Bereich 1</t>
    </r>
    <r>
      <rPr>
        <sz val="11"/>
        <color theme="4" tint="-0.249977111117893"/>
        <rFont val="Calibri"/>
        <family val="2"/>
      </rPr>
      <t xml:space="preserve"> </t>
    </r>
    <r>
      <rPr>
        <sz val="11"/>
        <rFont val="Calibri"/>
        <family val="2"/>
      </rPr>
      <t xml:space="preserve">aus. In der Spalte "Day-equivalents" (Zelle H2) wird definiert, wie viele Stunden bei Vollzeitarbeit ein Vollzeitäquivalent ergeben (siehe oben "Personalblätter"). Die weiß hinterlegten Felder dienen der Orientierung, müssen aber nicht ausgefüllt werden. Zur Erläuterung von Feld D11 bitte </t>
    </r>
    <r>
      <rPr>
        <b/>
        <sz val="11"/>
        <color theme="4" tint="-0.249977111117893"/>
        <rFont val="Calibri"/>
        <family val="2"/>
      </rPr>
      <t>Bereich 4</t>
    </r>
    <r>
      <rPr>
        <sz val="11"/>
        <rFont val="Calibri"/>
        <family val="2"/>
      </rPr>
      <t xml:space="preserve"> "Abrechenbare Kosten pro Berichtsperiode" lesen.</t>
    </r>
  </si>
  <si>
    <r>
      <t>Fill in the data for your employee in the fields marked yellow in</t>
    </r>
    <r>
      <rPr>
        <b/>
        <sz val="11"/>
        <color theme="4" tint="-0.249977111117893"/>
        <rFont val="Calibri"/>
        <family val="2"/>
      </rPr>
      <t xml:space="preserve"> area 1</t>
    </r>
    <r>
      <rPr>
        <sz val="11"/>
        <rFont val="Calibri"/>
        <family val="2"/>
      </rPr>
      <t xml:space="preserve">. The "Day-equivalents" column (cell H2) defines how many hours of full-time work make up a full-time equivalent (see "Personnel sheets" above). The fields highlighted in white are for guidance only, but do not have to be filled in. For an explanation of field D11, please read </t>
    </r>
    <r>
      <rPr>
        <b/>
        <sz val="11"/>
        <color theme="4" tint="-0.249977111117893"/>
        <rFont val="Calibri"/>
        <family val="2"/>
      </rPr>
      <t xml:space="preserve">area 4 </t>
    </r>
    <r>
      <rPr>
        <sz val="11"/>
        <rFont val="Calibri"/>
        <family val="2"/>
      </rPr>
      <t>"Eligible personnel costs per reporting period".</t>
    </r>
  </si>
  <si>
    <r>
      <rPr>
        <sz val="11"/>
        <rFont val="Calibri"/>
        <family val="2"/>
      </rPr>
      <t xml:space="preserve">Die </t>
    </r>
    <r>
      <rPr>
        <b/>
        <sz val="11"/>
        <color theme="4" tint="-0.249977111117893"/>
        <rFont val="Calibri"/>
        <family val="2"/>
      </rPr>
      <t>Bereiche 2a</t>
    </r>
    <r>
      <rPr>
        <sz val="11"/>
        <rFont val="Calibri"/>
        <family val="2"/>
      </rPr>
      <t xml:space="preserve"> und </t>
    </r>
    <r>
      <rPr>
        <b/>
        <sz val="11"/>
        <color theme="4" tint="-0.249977111117893"/>
        <rFont val="Calibri"/>
        <family val="2"/>
      </rPr>
      <t>2b</t>
    </r>
    <r>
      <rPr>
        <sz val="11"/>
        <rFont val="Calibri"/>
        <family val="2"/>
      </rPr>
      <t xml:space="preserve"> sind für jedes Kalenderjahr in Ihrem Projekt angelegt. Die Berichtsperioden und relevanten Arbeitspakete sollten bereits automatisch aus dem Blatt Basisdaten zum Projekt übertragen worden sein. Sobald auf dem Arbeitsblatt "Basisdaten zum Projekt" die Daten für Projektstart und -ende, Berichtsperioden und Arbeitspakete eingegeben sind und bei "involvement" ein "X" gesetzt wurde, färben sich die relevanten Felder zur Bearbeitung gelb in den </t>
    </r>
    <r>
      <rPr>
        <b/>
        <sz val="11"/>
        <color theme="4" tint="-0.249977111117893"/>
        <rFont val="Calibri"/>
        <family val="2"/>
      </rPr>
      <t>Tabellen</t>
    </r>
    <r>
      <rPr>
        <sz val="11"/>
        <rFont val="Calibri"/>
        <family val="2"/>
      </rPr>
      <t xml:space="preserve"> </t>
    </r>
    <r>
      <rPr>
        <b/>
        <sz val="11"/>
        <color theme="4" tint="-0.249977111117893"/>
        <rFont val="Calibri"/>
        <family val="2"/>
      </rPr>
      <t xml:space="preserve">2a und 2b </t>
    </r>
    <r>
      <rPr>
        <sz val="11"/>
        <rFont val="Calibri"/>
        <family val="2"/>
      </rPr>
      <t>(dies funktioniert nur mit einer Excelversion ab 2019).</t>
    </r>
  </si>
  <si>
    <r>
      <rPr>
        <b/>
        <sz val="11"/>
        <color theme="4" tint="-0.249977111117893"/>
        <rFont val="Calibri"/>
        <family val="2"/>
      </rPr>
      <t>Areas 2a and 2b</t>
    </r>
    <r>
      <rPr>
        <sz val="11"/>
        <rFont val="Calibri"/>
        <family val="2"/>
      </rPr>
      <t xml:space="preserve"> are for each calendar year in your project. The reporting periods and relevant work packages should have been transferred automatically from the Basic project data sheet. Once you have entered on the "Basic project data" worksheet the start and end dates of the project, the duration of reporting periods and work packages, and marked the relevant work packages with an "X" to indicate involvement, the relevant fields in </t>
    </r>
    <r>
      <rPr>
        <b/>
        <sz val="11"/>
        <color theme="4" tint="-0.249977111117893"/>
        <rFont val="Calibri"/>
        <family val="2"/>
      </rPr>
      <t>tables 2a and 2b</t>
    </r>
    <r>
      <rPr>
        <sz val="11"/>
        <rFont val="Calibri"/>
        <family val="2"/>
      </rPr>
      <t xml:space="preserve"> will turn yellow. This feature is only available in Excel versions from 2019 onwards.</t>
    </r>
  </si>
  <si>
    <r>
      <t xml:space="preserve">Tragen Sie in </t>
    </r>
    <r>
      <rPr>
        <b/>
        <sz val="11"/>
        <color rgb="FF305496"/>
        <rFont val="Calibri"/>
        <family val="2"/>
      </rPr>
      <t>Bereich 2b</t>
    </r>
    <r>
      <rPr>
        <sz val="11"/>
        <rFont val="Calibri"/>
        <family val="2"/>
      </rPr>
      <t xml:space="preserve"> pro Arbeitspaket und Monat die dokumentierte Arbeitszeit in Stunden ein. Die Umrechnung von Stunden in Tagesäquivalente pro Kalenderjahr erfolgt in der untersten Zeile des </t>
    </r>
    <r>
      <rPr>
        <b/>
        <sz val="11"/>
        <color theme="4" tint="-0.249977111117893"/>
        <rFont val="Calibri"/>
        <family val="2"/>
      </rPr>
      <t>Bereichs 2b</t>
    </r>
    <r>
      <rPr>
        <sz val="11"/>
        <rFont val="Calibri"/>
        <family val="2"/>
      </rPr>
      <t>. Hier sind die day-equivalents worked in the action, die sogenannte Ist-Arbeitszeit dargestellt. 
Wenn Sie die Arbeitszeit in Tagesäquivalenten pro Monat erfassen müssen Sie im Feld H2 "1" eintragen.</t>
    </r>
  </si>
  <si>
    <r>
      <t xml:space="preserve">Enter the documented working time in hours per work package and month in </t>
    </r>
    <r>
      <rPr>
        <sz val="11"/>
        <color theme="4" tint="-0.249977111117893"/>
        <rFont val="Calibri"/>
        <family val="2"/>
      </rPr>
      <t>area 2b</t>
    </r>
    <r>
      <rPr>
        <sz val="11"/>
        <rFont val="Calibri"/>
        <family val="2"/>
      </rPr>
      <t>. The conversion of hours into day-equivalents per calendar year takes place in the bottom line of area 2b. The day-equivalents worked in the action, the so-called actual working time, are shown here. 
If you record the working time in day-equivalents per month, you must enter "1" in field H2.</t>
    </r>
  </si>
  <si>
    <r>
      <t xml:space="preserve">Nach Abschluss einer Berichtsperiode erfolgt die Kontrolle der Kappungsgrenzen in den </t>
    </r>
    <r>
      <rPr>
        <b/>
        <sz val="11"/>
        <color theme="4" tint="-0.249977111117893"/>
        <rFont val="Calibri"/>
        <family val="2"/>
      </rPr>
      <t>Bereichen 3 und 4</t>
    </r>
    <r>
      <rPr>
        <sz val="11"/>
        <rFont val="Calibri"/>
        <family val="2"/>
      </rPr>
      <t xml:space="preserve"> (Vgl. AGA V2.0 S. 52 Calculation).
</t>
    </r>
    <r>
      <rPr>
        <b/>
        <sz val="11"/>
        <color theme="4" tint="-0.249977111117893"/>
        <rFont val="Calibri"/>
        <family val="2"/>
      </rPr>
      <t>Bereich 3</t>
    </r>
    <r>
      <rPr>
        <sz val="11"/>
        <rFont val="Calibri"/>
        <family val="2"/>
      </rPr>
      <t xml:space="preserve"> dient zur Kontrolle für das Horizontal Ceiling (vgl. AGA V2.0 S. 53 gelber Kasten). Nur wenn die Person in einem Kalenderjahr aus mehreren EU- und Euratom-Projekten finanziert wird müssen Sie in Spalte B "yes" auswählen. 
Dann wird hier in </t>
    </r>
    <r>
      <rPr>
        <b/>
        <sz val="11"/>
        <color theme="4" tint="-0.249977111117893"/>
        <rFont val="Calibri"/>
        <family val="2"/>
      </rPr>
      <t>Bereich 3</t>
    </r>
    <r>
      <rPr>
        <sz val="11"/>
        <rFont val="Calibri"/>
        <family val="2"/>
      </rPr>
      <t xml:space="preserve"> für jedes Kalenderjahr aufgeschlüsselt, wie viele Tagesäquivalente pro Berichtsperiode maximal abgerechnet werden dürfen und wenn nötig automatisch gekappt, so dass das Horizontal Ceiling eingehalten wird. Wenn Sie in Spalte B "no" auswählen werden alle dokumentierten Tagesäquivalente in </t>
    </r>
    <r>
      <rPr>
        <b/>
        <sz val="11"/>
        <color theme="4" tint="-0.249977111117893"/>
        <rFont val="Calibri"/>
        <family val="2"/>
      </rPr>
      <t>Bereich 4</t>
    </r>
    <r>
      <rPr>
        <sz val="11"/>
        <rFont val="Calibri"/>
        <family val="2"/>
      </rPr>
      <t xml:space="preserve"> Spalte I übertragen und dort ggf. die weiteren Kappungsgrenzen umgesetzt. </t>
    </r>
  </si>
  <si>
    <r>
      <rPr>
        <sz val="11"/>
        <rFont val="Calibri"/>
        <family val="2"/>
      </rPr>
      <t xml:space="preserve">After the end of a reporting period, the capping limits are checked in </t>
    </r>
    <r>
      <rPr>
        <b/>
        <sz val="11"/>
        <color theme="4" tint="-0.249977111117893"/>
        <rFont val="Calibri"/>
        <family val="2"/>
      </rPr>
      <t>areas 3 and 4</t>
    </r>
    <r>
      <rPr>
        <sz val="11"/>
        <rFont val="Calibri"/>
        <family val="2"/>
      </rPr>
      <t xml:space="preserve"> (see AGA V2.0 p. 52 Calculation).
</t>
    </r>
    <r>
      <rPr>
        <b/>
        <sz val="11"/>
        <color theme="4" tint="-0.249977111117893"/>
        <rFont val="Calibri"/>
        <family val="2"/>
      </rPr>
      <t>Area 3</t>
    </r>
    <r>
      <rPr>
        <sz val="11"/>
        <rFont val="Calibri"/>
        <family val="2"/>
      </rPr>
      <t xml:space="preserve"> is used to check the horizontal ceiling (see AGA V2.0 p. 53 yellow box). Only if the person is funded by several EU and Euratom grants in one calendar year must you select "yes" in column B. 
The maximum number of day-equivalents per reporting period is then broken down here in </t>
    </r>
    <r>
      <rPr>
        <b/>
        <sz val="11"/>
        <color theme="4" tint="-0.249977111117893"/>
        <rFont val="Calibri"/>
        <family val="2"/>
      </rPr>
      <t>area 3</t>
    </r>
    <r>
      <rPr>
        <sz val="11"/>
        <rFont val="Calibri"/>
        <family val="2"/>
      </rPr>
      <t xml:space="preserve"> for each calendar year and, if necessary, automatically capped so that the horizontal ceiling is adhered to. If you select "no" in column B, all documented day-equivalents are transferred to </t>
    </r>
    <r>
      <rPr>
        <b/>
        <sz val="11"/>
        <color theme="4" tint="-0.249977111117893"/>
        <rFont val="Calibri"/>
        <family val="2"/>
      </rPr>
      <t>area 4</t>
    </r>
    <r>
      <rPr>
        <sz val="11"/>
        <rFont val="Calibri"/>
        <family val="2"/>
      </rPr>
      <t xml:space="preserve"> column I and the additional capping limits are implemented there if necessary.</t>
    </r>
  </si>
  <si>
    <r>
      <rPr>
        <sz val="11"/>
        <rFont val="Calibri"/>
        <family val="2"/>
      </rPr>
      <t xml:space="preserve">In </t>
    </r>
    <r>
      <rPr>
        <b/>
        <sz val="11"/>
        <color theme="4" tint="-0.249977111117893"/>
        <rFont val="Calibri"/>
        <family val="2"/>
      </rPr>
      <t>Bereich 4</t>
    </r>
    <r>
      <rPr>
        <sz val="11"/>
        <rFont val="Calibri"/>
        <family val="2"/>
      </rPr>
      <t xml:space="preserve"> wird mithilfe der Soll-Arbeitszeit (Spalte D) und der entstandenen Personalkosten über alle Projekte und Verträge (Spalte C) der Tagessatz pro Berichtsperiode berechnet (Spalte E) (Vgl. AGA V2.0 S. 54-60 regarding the calculation of the daily rate). Spalte F zeigt die tatsächlichen Kosten im Projekt und Spalte G die Soll-Arbeitszeit im Projekt pro Berichtsperiode auf. 
Der Zusatz "rounded"  in einer Spaltenüberschrift zeigt das Runden auf 1/2 Tag genau gemäß AGA an. In einigen anderen Spalten werden nur bis zu 3 Nachkommastellen angezeigt, damit das Ergebnis besser lesbar ist und alle bedingten Formatierungen richtig greifen.
In den Spalten H bis J können die einzelnen Kappungsschritte nachvollzogen werden. In Spalte H finden Sie die tatsächlich dokumentierten Tagesäquivalente ohne Kappung aus </t>
    </r>
    <r>
      <rPr>
        <b/>
        <sz val="11"/>
        <color theme="4" tint="-0.249977111117893"/>
        <rFont val="Calibri"/>
        <family val="2"/>
      </rPr>
      <t>Bereich 2b</t>
    </r>
    <r>
      <rPr>
        <sz val="11"/>
        <rFont val="Calibri"/>
        <family val="2"/>
      </rPr>
      <t xml:space="preserve">. In Spalte I wird die Kappungsgrenze aus </t>
    </r>
    <r>
      <rPr>
        <b/>
        <sz val="11"/>
        <color theme="4" tint="-0.249977111117893"/>
        <rFont val="Calibri"/>
        <family val="2"/>
      </rPr>
      <t>Bereich 3</t>
    </r>
    <r>
      <rPr>
        <sz val="11"/>
        <rFont val="Calibri"/>
        <family val="2"/>
      </rPr>
      <t xml:space="preserve"> übertragen (Horizontal Ceiling) und auf die Maximum Declarable Day-Equivalents aus Spalte E oder Spalte G gekappt (Capping). Bei Auswahl von "yes" in Feld D11 wird auf die Sollarbeitszeit im Projekt gekappt. Bei Auswahl von "no" in Feld D11 ist es möglich, Mehrarbeit im Projekt abzurechnen, wenn dies innerhalb der Soll-Arbeitszeit der Person über alle Projekte und Verträge liegt (maximum declarable day-equivalents). Spalte J enthält die finalen Tagesäquivalente für die Ermittlung der förderfähigen Kosten und rundet auf 0,5 Tagesäquivalente genau. 
In Spalte L werden die förderfähigen Kosten in der Berichtsperiode berechnet. Spalte K und M dienen als Check - sie erscheinen rot wenn mehr Zeit dokumentiert wurde als abgerechnet werden kann. Sie erscheinen gelb wenn weniger Zeit dokumentiert wurde als theoretisch abgerechnet werden könnte. </t>
    </r>
  </si>
  <si>
    <r>
      <t xml:space="preserve">In </t>
    </r>
    <r>
      <rPr>
        <b/>
        <sz val="11"/>
        <color theme="4" tint="-0.249977111117893"/>
        <rFont val="Calibri"/>
        <family val="2"/>
      </rPr>
      <t>area 4</t>
    </r>
    <r>
      <rPr>
        <sz val="11"/>
        <rFont val="Calibri"/>
        <family val="2"/>
      </rPr>
      <t xml:space="preserve">, the daily rate per reporting period is calculated (column E) using the target working time (column D) and the personnel costs incurred across all projects and contracts (column C) (cf. AGA V2.0 p. 54-60 regarding the calculation of the daily rate). Column F shows the actual costs in the project and column G the target working time in the project per reporting period. 
The addition ‘rounded’ in a column heading indicates rounding to the nearest half-day in accordance with AGA. In some other columns, only up to 3 decimal places are displayed so that the result is easier to read and all conditional formatting takes effect correctly.
The individual capping steps can be traced in columns H to J. Column H shows the actual documented day-equivalents without capping from </t>
    </r>
    <r>
      <rPr>
        <b/>
        <sz val="11"/>
        <color theme="4" tint="-0.249977111117893"/>
        <rFont val="Calibri"/>
        <family val="2"/>
      </rPr>
      <t>area 2b</t>
    </r>
    <r>
      <rPr>
        <sz val="11"/>
        <rFont val="Calibri"/>
        <family val="2"/>
      </rPr>
      <t xml:space="preserve">. In column I, the capping limit from </t>
    </r>
    <r>
      <rPr>
        <b/>
        <sz val="11"/>
        <color theme="4" tint="-0.249977111117893"/>
        <rFont val="Calibri"/>
        <family val="2"/>
      </rPr>
      <t>area 3</t>
    </r>
    <r>
      <rPr>
        <sz val="11"/>
        <rFont val="Calibri"/>
        <family val="2"/>
      </rPr>
      <t xml:space="preserve"> is transferred (horizontal ceiling) and capped to the maximum declarable day-equivalents from column E or column G (capping). If ‘yes’ is selected in field D11, the planned working time in the project is capped. If ‘no’ is selected in field D11, it is possible to bill overtime in the project if this is within the person's target working time across all projects and contracts (maximum declarable day-equivalents). Column J contains the final day-equivalents for determining the eligible costs and rounds to the nearest half-day. 
Column L is used to calculate the eligible costs in the reporting period. Columns K and M are used as a check - they appear red if more time was documented than can be reported. They appear yellow if less time was documented than could theoretically be reported.
</t>
    </r>
  </si>
  <si>
    <r>
      <rPr>
        <sz val="11"/>
        <rFont val="Calibri"/>
        <family val="2"/>
      </rPr>
      <t xml:space="preserve">Im </t>
    </r>
    <r>
      <rPr>
        <b/>
        <sz val="11"/>
        <color theme="4" tint="-0.249977111117893"/>
        <rFont val="Calibri"/>
        <family val="2"/>
      </rPr>
      <t>Bereich 5</t>
    </r>
    <r>
      <rPr>
        <sz val="11"/>
        <rFont val="Calibri"/>
        <family val="2"/>
      </rPr>
      <t xml:space="preserve"> berechnen sich (basierend auf den Eingaben im </t>
    </r>
    <r>
      <rPr>
        <b/>
        <sz val="11"/>
        <color theme="4" tint="-0.249977111117893"/>
        <rFont val="Calibri"/>
        <family val="2"/>
      </rPr>
      <t>Bereich 2b</t>
    </r>
    <r>
      <rPr>
        <sz val="11"/>
        <rFont val="Calibri"/>
        <family val="2"/>
      </rPr>
      <t>) automatisch die zu berichtenden Tagesäquivalente pro Arbeitspaket. Wenn die Ist-Arbeitszeit die Soll-Arbeitszeit pro Berichtsperiode unterschreitet (</t>
    </r>
    <r>
      <rPr>
        <b/>
        <sz val="11"/>
        <color theme="4" tint="-0.249977111117893"/>
        <rFont val="Calibri"/>
        <family val="2"/>
      </rPr>
      <t>Bereich 2b</t>
    </r>
    <r>
      <rPr>
        <sz val="11"/>
        <rFont val="Calibri"/>
        <family val="2"/>
      </rPr>
      <t xml:space="preserve">), so werden die abrechenbaren Tagesäquivalente pro Arbeitspaket in </t>
    </r>
    <r>
      <rPr>
        <b/>
        <sz val="11"/>
        <color theme="4" tint="-0.249977111117893"/>
        <rFont val="Calibri"/>
        <family val="2"/>
      </rPr>
      <t xml:space="preserve">Bereich 5 </t>
    </r>
    <r>
      <rPr>
        <sz val="11"/>
        <rFont val="Calibri"/>
        <family val="2"/>
      </rPr>
      <t xml:space="preserve">übertragen. Die Kappung der Tagesäquivalente wird prozentual auf die einzelnen Arbeitspakete umgelegt, je nachdem wieviel Arbeitszeit in </t>
    </r>
    <r>
      <rPr>
        <b/>
        <sz val="11"/>
        <color theme="8" tint="-0.499984740745262"/>
        <rFont val="Calibri"/>
        <family val="2"/>
      </rPr>
      <t>Bereich 2b</t>
    </r>
    <r>
      <rPr>
        <sz val="11"/>
        <rFont val="Calibri"/>
        <family val="2"/>
      </rPr>
      <t xml:space="preserve"> pro Arbeitspaket dokumentiert wurde. Wenn Sie die abrechenbaren Tagesäquivalente anders auf die Arbeitspakete verteilen möchten, so können Sie dies beim manuellen Übertrag von </t>
    </r>
    <r>
      <rPr>
        <b/>
        <sz val="11"/>
        <color theme="8" tint="-0.499984740745262"/>
        <rFont val="Calibri"/>
        <family val="2"/>
      </rPr>
      <t>Bereich 5</t>
    </r>
    <r>
      <rPr>
        <sz val="11"/>
        <rFont val="Calibri"/>
        <family val="2"/>
      </rPr>
      <t xml:space="preserve"> auf </t>
    </r>
    <r>
      <rPr>
        <b/>
        <sz val="11"/>
        <color theme="8" tint="-0.499984740745262"/>
        <rFont val="Calibri"/>
        <family val="2"/>
      </rPr>
      <t>Bereich 6</t>
    </r>
    <r>
      <rPr>
        <sz val="11"/>
        <rFont val="Calibri"/>
        <family val="2"/>
      </rPr>
      <t xml:space="preserve"> umsetzen.</t>
    </r>
  </si>
  <si>
    <r>
      <t xml:space="preserve">The day-equivalents to be reported per work package are automatically calculated in </t>
    </r>
    <r>
      <rPr>
        <b/>
        <sz val="11"/>
        <color theme="4" tint="-0.249977111117893"/>
        <rFont val="Calibri"/>
        <family val="2"/>
      </rPr>
      <t>area 5</t>
    </r>
    <r>
      <rPr>
        <sz val="11"/>
        <rFont val="Calibri"/>
        <family val="2"/>
      </rPr>
      <t xml:space="preserve"> (based on the entries in </t>
    </r>
    <r>
      <rPr>
        <b/>
        <sz val="11"/>
        <color theme="4" tint="-0.249977111117893"/>
        <rFont val="Calibri"/>
        <family val="2"/>
      </rPr>
      <t>area 2b</t>
    </r>
    <r>
      <rPr>
        <sz val="11"/>
        <rFont val="Calibri"/>
        <family val="2"/>
      </rPr>
      <t>). If the actual working time falls below the target working time per reporting period (</t>
    </r>
    <r>
      <rPr>
        <b/>
        <sz val="11"/>
        <color theme="4" tint="-0.249977111117893"/>
        <rFont val="Calibri"/>
        <family val="2"/>
      </rPr>
      <t>area 2b</t>
    </r>
    <r>
      <rPr>
        <sz val="11"/>
        <rFont val="Calibri"/>
        <family val="2"/>
      </rPr>
      <t xml:space="preserve">), the eligible day-equivalents per work package are transferred to </t>
    </r>
    <r>
      <rPr>
        <b/>
        <sz val="11"/>
        <color theme="4" tint="-0.249977111117893"/>
        <rFont val="Calibri"/>
        <family val="2"/>
      </rPr>
      <t>area 5</t>
    </r>
    <r>
      <rPr>
        <sz val="11"/>
        <rFont val="Calibri"/>
        <family val="2"/>
      </rPr>
      <t xml:space="preserve">. The capping of the day-equivalents is allocated to the individual work packages as a percentage, depending on how much working time was documented in </t>
    </r>
    <r>
      <rPr>
        <b/>
        <sz val="11"/>
        <color theme="4" tint="-0.249977111117893"/>
        <rFont val="Calibri"/>
        <family val="2"/>
      </rPr>
      <t>area 2b</t>
    </r>
    <r>
      <rPr>
        <sz val="11"/>
        <rFont val="Calibri"/>
        <family val="2"/>
      </rPr>
      <t xml:space="preserve"> per work package. If you want to distribute the eligible day-equivalents differently to the work packages, you can do this by manually transferring them from </t>
    </r>
    <r>
      <rPr>
        <b/>
        <sz val="11"/>
        <color theme="4" tint="-0.249977111117893"/>
        <rFont val="Calibri"/>
        <family val="2"/>
      </rPr>
      <t>area 5</t>
    </r>
    <r>
      <rPr>
        <sz val="11"/>
        <rFont val="Calibri"/>
        <family val="2"/>
      </rPr>
      <t xml:space="preserve"> to </t>
    </r>
    <r>
      <rPr>
        <b/>
        <sz val="11"/>
        <color theme="4" tint="-0.249977111117893"/>
        <rFont val="Calibri"/>
        <family val="2"/>
      </rPr>
      <t>area 6</t>
    </r>
    <r>
      <rPr>
        <sz val="11"/>
        <rFont val="Calibri"/>
        <family val="2"/>
      </rPr>
      <t>.</t>
    </r>
  </si>
  <si>
    <r>
      <t xml:space="preserve">In </t>
    </r>
    <r>
      <rPr>
        <b/>
        <sz val="11"/>
        <color theme="4" tint="-0.249977111117893"/>
        <rFont val="Calibri"/>
        <family val="2"/>
      </rPr>
      <t>Bereich 6</t>
    </r>
    <r>
      <rPr>
        <sz val="11"/>
        <rFont val="Calibri"/>
        <family val="2"/>
      </rPr>
      <t xml:space="preserve"> übertragen Sie manuell (=Werte einfügen) die berechneten Daten aus </t>
    </r>
    <r>
      <rPr>
        <b/>
        <sz val="11"/>
        <color theme="4" tint="-0.249977111117893"/>
        <rFont val="Calibri"/>
        <family val="2"/>
      </rPr>
      <t>Bereich 5</t>
    </r>
    <r>
      <rPr>
        <sz val="11"/>
        <rFont val="Calibri"/>
        <family val="2"/>
      </rPr>
      <t xml:space="preserve">, die Sie in Ihren Finanzbericht im EU F&amp;T Portal eintragen. Dies ist notwendig, damit spätere Änderungen in der Tabelle dokumentiert werden und die Daten für ein Adjustment zu sehen sind. Die dokumentierte Arbeitszeit muss ebenfalls auf einen halben Tag genau kaufmännisch gerundet werden (siehe AGA V2.0 S. 52).
Die Zellen in </t>
    </r>
    <r>
      <rPr>
        <b/>
        <sz val="11"/>
        <color theme="4" tint="-0.249977111117893"/>
        <rFont val="Calibri"/>
        <family val="2"/>
      </rPr>
      <t xml:space="preserve">Bereich </t>
    </r>
    <r>
      <rPr>
        <sz val="11"/>
        <rFont val="Calibri"/>
        <family val="2"/>
      </rPr>
      <t xml:space="preserve">6 sollten also nur Zahlen enthalten, keine Formeln. 
Wenn sich im weiteren Projektverlauf Daten in den bereits berichteten Perioden ändern, z.B. durch Nachbuchungen oder rückwirkende Tariferhöhungen, verändern diese die Personalkosten in den entsprechenden Monaten und in </t>
    </r>
    <r>
      <rPr>
        <b/>
        <sz val="11"/>
        <color theme="4" tint="-0.249977111117893"/>
        <rFont val="Calibri"/>
        <family val="2"/>
      </rPr>
      <t>Bereich 5</t>
    </r>
    <r>
      <rPr>
        <sz val="11"/>
        <rFont val="Calibri"/>
        <family val="2"/>
      </rPr>
      <t xml:space="preserve"> wird automatisch Ihr Adjustment, basierend auf den in </t>
    </r>
    <r>
      <rPr>
        <b/>
        <sz val="11"/>
        <color theme="4" tint="-0.249977111117893"/>
        <rFont val="Calibri"/>
        <family val="2"/>
      </rPr>
      <t>Bereich 6</t>
    </r>
    <r>
      <rPr>
        <sz val="11"/>
        <rFont val="Calibri"/>
        <family val="2"/>
      </rPr>
      <t xml:space="preserve"> angegebenen Daten für die ursprüngliche Abrechnung der Periode, berechnet. Dieses Adjustment können Sie mit dem nächsten Bericht im F&amp;T Portal eintragen sowie in den </t>
    </r>
    <r>
      <rPr>
        <b/>
        <sz val="11"/>
        <color theme="4" tint="-0.249977111117893"/>
        <rFont val="Calibri"/>
        <family val="2"/>
      </rPr>
      <t>Bereich 6</t>
    </r>
    <r>
      <rPr>
        <sz val="11"/>
        <rFont val="Calibri"/>
        <family val="2"/>
      </rPr>
      <t xml:space="preserve"> übertragen, indem Sie die Werte der gekennzeichneten Zeile an die entsprechende Stelle kopieren.
Beim Übertrag der Tagesäquivalente aus den Personalblättern in "Overview employees" und "Overview reports" erfolgt die Umrechnung in Personenmonate. Im AGA gibt es keine Definition für Personenmonate, wir arbeiten mit der Formel 215/12. Diese Information wird im Abrechnungsformular im EU F&amp;T Portal benötigt.</t>
    </r>
  </si>
  <si>
    <r>
      <t xml:space="preserve">In </t>
    </r>
    <r>
      <rPr>
        <b/>
        <sz val="11"/>
        <color theme="4" tint="-0.249977111117893"/>
        <rFont val="Calibri"/>
        <family val="2"/>
      </rPr>
      <t>area 6</t>
    </r>
    <r>
      <rPr>
        <sz val="11"/>
        <rFont val="Calibri"/>
        <family val="2"/>
      </rPr>
      <t xml:space="preserve">, you manually transfer (=insert values) the calculated data from </t>
    </r>
    <r>
      <rPr>
        <b/>
        <sz val="11"/>
        <color theme="4" tint="-0.249977111117893"/>
        <rFont val="Calibri"/>
        <family val="2"/>
      </rPr>
      <t>area 5</t>
    </r>
    <r>
      <rPr>
        <sz val="11"/>
        <rFont val="Calibri"/>
        <family val="2"/>
      </rPr>
      <t xml:space="preserve">, which you enter in your financial report in the EU F&amp;T Portal. This is necessary so that subsequent changes are documented in the table and the data can be seen for an adjustment. The documented working time must also be commercially rounded to the nearest half-day (see AGA V2.0 p. 52).
The cells in </t>
    </r>
    <r>
      <rPr>
        <b/>
        <sz val="11"/>
        <color theme="4" tint="-0.249977111117893"/>
        <rFont val="Calibri"/>
        <family val="2"/>
      </rPr>
      <t>area 6</t>
    </r>
    <r>
      <rPr>
        <sz val="11"/>
        <rFont val="Calibri"/>
        <family val="2"/>
      </rPr>
      <t xml:space="preserve"> should therefore only contain numbers, not formulae. 
If data in the periods already reported changes in the further course of the project, e.g. due to subsequent postings or retroactive pay increases, these change the personnel costs in the corresponding months and your adjustment is automatically calculated in </t>
    </r>
    <r>
      <rPr>
        <b/>
        <sz val="11"/>
        <color theme="4" tint="-0.249977111117893"/>
        <rFont val="Calibri"/>
        <family val="2"/>
      </rPr>
      <t>area 5</t>
    </r>
    <r>
      <rPr>
        <sz val="11"/>
        <rFont val="Calibri"/>
        <family val="2"/>
      </rPr>
      <t xml:space="preserve"> based on the data specified in </t>
    </r>
    <r>
      <rPr>
        <b/>
        <sz val="11"/>
        <color theme="4" tint="-0.249977111117893"/>
        <rFont val="Calibri"/>
        <family val="2"/>
      </rPr>
      <t>area 6</t>
    </r>
    <r>
      <rPr>
        <sz val="11"/>
        <rFont val="Calibri"/>
        <family val="2"/>
      </rPr>
      <t xml:space="preserve"> for the original payroll run for the period. You can enter this adjustment in the F&amp;T portal with the next report and transfer it to </t>
    </r>
    <r>
      <rPr>
        <b/>
        <sz val="11"/>
        <color theme="4" tint="-0.249977111117893"/>
        <rFont val="Calibri"/>
        <family val="2"/>
      </rPr>
      <t>area 6</t>
    </r>
    <r>
      <rPr>
        <sz val="11"/>
        <rFont val="Calibri"/>
        <family val="2"/>
      </rPr>
      <t xml:space="preserve"> by copying the values of the marked line to the corresponding position.
When transferring the day-equivalents from the personnel sheets in "Overview employees" and "Overview reports", they are converted into person-months. There is no definition for person-months in the AGA, we work with the formula 215/12. This information is required in the payroll form in the EU R&amp;T Portal."</t>
    </r>
  </si>
  <si>
    <r>
      <rPr>
        <sz val="11"/>
        <rFont val="Calibri"/>
        <family val="2"/>
      </rPr>
      <t xml:space="preserve">Zum schnellen Monitoring beim Blättern durch die einzelnen Personalblätter zeigt der </t>
    </r>
    <r>
      <rPr>
        <b/>
        <sz val="11"/>
        <color theme="4" tint="-0.249977111117893"/>
        <rFont val="Calibri"/>
        <family val="2"/>
      </rPr>
      <t>Bereich 7</t>
    </r>
    <r>
      <rPr>
        <sz val="11"/>
        <rFont val="Calibri"/>
        <family val="2"/>
      </rPr>
      <t xml:space="preserve"> die Gesamtkosten für die Person (K4), die Gesamtkosten im Projekt (K5), die abrechenbaren Kosten (K7) und die Differenz (K9) auf. 
Wenn in Feld D11 "yes" gewählt wurde, berechnet K9 die Differenz zwischen den tatsächlichen Kosten im Projekt und den abrechenbaren Kosten im Projekt (K5-K7).
Wenn im Feld D11 "no" gewählt wurde, berechnet K9 die Differenz zwischen den Gesamtkosten für die Person in der Projektlaufzeit und den abrechenbaren Kosten im Projekt (K4-K7).</t>
    </r>
  </si>
  <si>
    <r>
      <t xml:space="preserve">For quick monitoring when scrolling through the individual personnel sheets, </t>
    </r>
    <r>
      <rPr>
        <b/>
        <sz val="11"/>
        <color theme="4" tint="-0.249977111117893"/>
        <rFont val="Calibri"/>
        <family val="2"/>
      </rPr>
      <t xml:space="preserve">area 7 </t>
    </r>
    <r>
      <rPr>
        <sz val="11"/>
        <rFont val="Calibri"/>
        <family val="2"/>
      </rPr>
      <t>shows the total costs for the person (K4), the total costs in the project (K5), the eligible costs (K7) and the difference (K9). 
If "yes" was selected in field D11, K9 calculates the difference between the actual costs in the project and the eligible costs in the project (K5-K7).
If "no" was selected in field D11, K9 calculates the difference between the total costs for the person in the project term and the eligible costs in the project (K4-K7).</t>
    </r>
  </si>
  <si>
    <t xml:space="preserve">Total personnel costs </t>
  </si>
  <si>
    <t>Financial reports</t>
  </si>
  <si>
    <t>Calculation of eligible costs to be reported</t>
  </si>
  <si>
    <t>EU grant</t>
  </si>
  <si>
    <t>Total personnel costs (EU grant)</t>
  </si>
  <si>
    <t>Capping to EU grant required?</t>
  </si>
  <si>
    <t>Maximum declarable day-equivalents in reporting period (depending on EU grant capping = D11)</t>
  </si>
  <si>
    <t>Documented day-equivalents (EU grant)</t>
  </si>
  <si>
    <t>Working contracts in EU grant (optional)</t>
  </si>
  <si>
    <t xml:space="preserve">Number of day-equivalents worked on the EU grant (documented in timesheets) </t>
  </si>
  <si>
    <t>Hours worked on the EU grant (based on timesheets)</t>
  </si>
  <si>
    <t>Diese Excelvorlage soll Ihnen helfen, die abrechenbaren Kosten in allen Kostenkategorien für Ihre Horizon Europe Projekte zu berechnen. Grundlage für die Berechnungsmethode sind das Annotated Grant Agreement (AGA) V.2.0 und die EU Model Grant Agreements. Wir weisen darauf hin, dass zwischen beiden Dokumenten Diskrepanzen bestehen.</t>
  </si>
  <si>
    <t xml:space="preserve">Die Arbeitsgruppe hat zusätzlich eine Timesheetvorlage erstellt. Version 2.2 des Personalkostentools mit dazugehörigen Beispieldateien bleiben weiterhin öffentlich zugänglich.  </t>
  </si>
  <si>
    <t xml:space="preserve">Dies ist keine allgemein gültige und verbindliche Vorlage der Europäischen Kommission. Die Excelvorlage zur Vorbereitung von Reportings steht zur freien Nutzung zur Verfügung. 
Von Seiten der den Entwurf erstellenden Parteien werden keine Garantien für die Richtigkeit der gemachten Angaben übernommen. Die Autor_innen übernehmen keine Haftung. Die Verwendung des gesamten Dokuments oder einzelner Teile erfolgt auf eigene Verantwortung und entbindet die Nutzer_innen nicht von einer Prüfung, um ihre eigenen Interessen und Rechte zu schützen. </t>
  </si>
  <si>
    <t>This Excel template will help you to calculate the eligible costs in all cost categories of your Horizon Europe projects. The  calculation method used is based on the information published in the Annotated Grant Agreement V2.0 an the EU Model Grant Agreements. We would like to point out that there are discrepancies between the two documents.</t>
  </si>
  <si>
    <t xml:space="preserve">The group of EU project managers has also created a template for timesheets. Version 2.2 of the personnel cost tool with additional calculation examples remains publicly available. </t>
  </si>
  <si>
    <t>Please note this is not a generally valid and binding template of the European Commission. This Excel template to calculate eligible cost incurred is available for free use. </t>
  </si>
  <si>
    <t xml:space="preserve">Bereiten Sie eine Exceldatei pro Projekt und im Bereich der Personalkostenkalkulation ein Excel-Arbeitsblatt pro Person im Projekt vor. Nutzen Sie "Name_1" als Vorlage für die Personalblätter (s.u.: "Personalblätter, Kopieren des Tabellenblattes Name_1). </t>
  </si>
  <si>
    <t xml:space="preserve">Prepare one Excel file per project and for the personnel cost calculation one Excel worksheet per person in the project. Use "Name_1" as a template for the personnel sheets (see below: Personnel sheets, copying the Name_1 worksheet). </t>
  </si>
  <si>
    <t>FINANZBERICHTE</t>
  </si>
  <si>
    <t>FINANCIAL REPORTS</t>
  </si>
  <si>
    <t>Finanzberichte</t>
  </si>
  <si>
    <t>A. PERSONNEL COSTS</t>
  </si>
  <si>
    <t>A. Personnel costs bis D. Internal</t>
  </si>
  <si>
    <t>A. Personnel costs to D. Internal</t>
  </si>
  <si>
    <t>Übersicht Mitarbeiter_innen</t>
  </si>
  <si>
    <t>Overview employees</t>
  </si>
  <si>
    <t xml:space="preserve">Diese Seiten geben Ihnen einen Überblick über die berichteten Personenmonate und Kosten pro Mitarbeiter_in, unterteilt nach Berichtsperiode und nach Arbeitspaket. </t>
  </si>
  <si>
    <t xml:space="preserve">These pages give you an overview of the reported person-months and costs per employee, divided into reporting period and work package. </t>
  </si>
  <si>
    <t>Amount of purchase costs exceeding 15% of personnel costs</t>
  </si>
  <si>
    <t>% (purchase costs/ personnel costs)</t>
  </si>
  <si>
    <t>The worksheet "A. Personnel costs" is filled in automatically. Here you can see at a glance how many costs and person-months you need to report per staff category and per work package. On the personnel sheets, select an employee category in the H1 field. The selection is based on the ERC reporting format. If you make changes to the drop-down menu here, these must be identical to column A on the "A. Personnel costs" page.</t>
  </si>
  <si>
    <t>Das Tabellenblatt "A. Personnel costs" füllt sich automatisch. Hier können Sie auf einen Blick sehen, wie viele Kosten und Personenmonate Sie pro Staff Category und pro Arbeitspaket berichten müssen. Auf den Personalblättern wählen Sie im Feld H1 eine Mitarbeiterkategorie aus. Die Auswahl orientiert sich am Berichtsformat des ERC. Wenn Sie hier Änderungen am Dropdown-Menü vornehmen, so müssen diese identisch sein zu Spalte A der Seite "A. Personnel costs".</t>
  </si>
  <si>
    <t>Im Tabellenblatt "Finanzberichte" tragen Sie in Spalte M "Grant Agreement" das bewilligte Budget pro Kostenkategorie wie in Annex II Ihres Grant Agreements ein. Die Tabelle wird Ihnen im weiteren Projektverlauf bei der Planung des verbliebenen Budgets helfen. 
Der untere Teil des Tabellenblattes "Use of Resources (amount to be explained) berechnet automatisch ob Ihre Sachkosten (C1, C2, C3) in der Berichtsperiode mehr als 15% der Personalkosten betragen (vgl. Periodic Report Horizon Europe (HORIZON) V 1.1, S. 43). Wenn dies der Fall ist, färbt sich Spalte B rot. In Spalte C wird der Betrag von 15% der Personalkosten in dieser Berichtsperiode angegeben. Spalte D ermittelt die Differenz zwischen den gesamten berichteten Purchase costs abzüglich dem Betrag aus Spalte C - dies ist die Summe, bis zu welcher Sie die höchsten Positionen Ihres Reportings in den Kategorien C1, C2 und C3 erläutern müssen. Im nächsten Schritt müssen Sie die jeweils höchsten Positionen in den Tabellenblättern "C1. Travel", "C2. Equipment" und "C3. OGS" mit x markieren (siehe unten A. Personnel costs bis D. Internal). Wenn genügend Positionen markiert sind erscheint in Spalte H und I in grün "enough items for UoR".</t>
  </si>
  <si>
    <t xml:space="preserve">Wenn in einer Berichtsperiode die zu berichtenden Purchase costs &gt;15% der Personalkosten betragen, so erscheint im Tabellenblatt "Financial Reports" ein Warnhinweis. Dann müssen Sie in den Tabellenblättern "C1. Travel" in Spalte A , "C2. Equipment" in Spalte O, Q, S, U, W und "C3. OGS" in Spalte A die jeweils höchsten Einzelpositionen mit x markieren. Diese Buchungen müssen im Financial Statement genauer erläutert werden. </t>
  </si>
  <si>
    <t>Actual personnel costs</t>
  </si>
  <si>
    <t>Total (calculated)</t>
  </si>
  <si>
    <t>Total (reported)</t>
  </si>
  <si>
    <t>Adjustement?</t>
  </si>
  <si>
    <t>Eligible costs?</t>
  </si>
  <si>
    <t>2a. Vollzeitäquivalente und Personalkosten Gesamt und Projekt</t>
  </si>
  <si>
    <t>2a. Full-time equivalents and personnel costs total and EU grant</t>
  </si>
  <si>
    <t>2a. Vollzeitäquivalente und Personalkosten gesamt und Projekt</t>
  </si>
  <si>
    <t>Tragen Sie pro Monat die Vollzeitäquivalente (full-time equivalents) über alle Arbeitsverträge der jeweiligen Person an Ihrer Einrichtung (Spalte E) und für das abzurechnende EU-Projekt (Spalte H) ein. Ebenso verfahren Sie mit den Personalkosten insgesamt (Spalte G) und projektanteilig (Spalte J).
Daraus ergeben sich in Spalte F die maximum declarable day-equivalents, also die sogenannte Soll-Arbeitszeit über alle Verträge und Projekte, die für die Berechnung des Tagessatzes relevant ist (vgl. AGA V2.0 S. 53-54, regarding the maximum declarable day-equivalents).
Zur Berechnung der Vollzeitäquivalente benötigen Sie die Vertragsdaten der Person. Beachten Sie, dass jeder Monat pauschal mit 30 Tagen angesetzt wird (vgl. AGA V2.0 S. 53). 
Beispiel 1: Ein Mitarbeiter wird von 0,5 auf 0,75 TÄ am 20. August aufgestockt. FTE für August: 0,5*19/30 + 0,75*11/30 = 0,591666667. 
Beispiel 2: Ein 100%-Arbeitsvertrag endet am 20. Februar. FTE für Februar: 1,0*20/30 = 0,666666667. Es ist vorteilhaft, hier möglichst spät, am besten nur einmal pro Periode, zu runden.</t>
  </si>
  <si>
    <t>Enter the full-time equivalents per month for all employment contracts of the respective person at your organisation (column E) and for the EU grant to be invoiced (column H). Proceed in the same way with the total personnel costs (column G) and project-related costs (column J).
This results in the maximum declarable day-equivalents in column F, i.e. the so-called target working time across all contracts and projects, which is relevant for the calculation of the daily rate (see AGA V2.0 p. 53-54, regarding the maximum declarable day-equivalents).
To calculate the full-time equivalents, you need the person's contract data. Please note that each month is calculated with 30 days (see AGA V2.0 p. 53). 
Example 1: An employee is increased from 0.5 to 0.75 FTEs on 20 August. FTE for August: 0.5*19/30 + 0.75*11/30 = 0.591666667. 
Example 2: A 100% employment contract ends on February 20. FTE for February: 1.0*20/30 = 0.6666666667. It is advantageous to round up as late as possible, preferably only once per period.</t>
  </si>
  <si>
    <t>Total (calculated) + not eligible costs</t>
  </si>
  <si>
    <r>
      <t xml:space="preserve">Work Package </t>
    </r>
    <r>
      <rPr>
        <i/>
        <sz val="11"/>
        <color rgb="FF000000"/>
        <rFont val="Calibri"/>
        <family val="2"/>
        <scheme val="minor"/>
      </rPr>
      <t>(optional)</t>
    </r>
  </si>
  <si>
    <r>
      <t xml:space="preserve">Comments </t>
    </r>
    <r>
      <rPr>
        <i/>
        <sz val="11"/>
        <rFont val="Calibri"/>
        <family val="2"/>
        <scheme val="minor"/>
      </rPr>
      <t>(optional)</t>
    </r>
  </si>
  <si>
    <r>
      <t>Comments</t>
    </r>
    <r>
      <rPr>
        <i/>
        <sz val="11"/>
        <rFont val="Calibri"/>
        <family val="2"/>
        <scheme val="minor"/>
      </rPr>
      <t xml:space="preserve"> (optional)</t>
    </r>
  </si>
  <si>
    <t>Amount to be explained in UoR</t>
  </si>
  <si>
    <t>Marked as UoR in sheet C1, C2 and C3</t>
  </si>
  <si>
    <t>Open to be explained</t>
  </si>
  <si>
    <t>Check</t>
  </si>
  <si>
    <t>C1. TRAVEL</t>
  </si>
  <si>
    <t>2. Overview Travel</t>
  </si>
  <si>
    <r>
      <t xml:space="preserve">Sub-category </t>
    </r>
    <r>
      <rPr>
        <sz val="11"/>
        <color rgb="FF000000"/>
        <rFont val="Calibri"/>
        <family val="2"/>
        <scheme val="minor"/>
      </rPr>
      <t>(optional)</t>
    </r>
  </si>
  <si>
    <t>ÜBERSICHT JE MITARBEITER_IN</t>
  </si>
  <si>
    <t xml:space="preserve">Die Tabellenblätter "C1. Travel", "C3. OGS" und "D. Internal" dienen dazu, die Projektausgabenfür Reisekosten, other goods, works and services sowie für interne Leistungsverreichnung für das Reporting zu ordnen. 
Sie tragen jeweils im unteren Bereich "Data" die Informationen aus Ihrem Buchungssystem ein: Wählen Sie aus, ob die Buchung förderfähig ist oder nicht. Wenn nur ein Teil der Kosten förderfähig ist, splitten Sie die Buchung in zwei Zeilen auf. Das Arbeitspaket wird manuell eingetragen. Basierend auf dem Buchungsdatum wird automatisch die Berichtsperiode bestimmt. Wenn das Buchungsdatum nach Ende des Projekts liegt und die Kosten in der Spalte "Eligible costs?" als förderfähig markiert wurden, so werden sie automatisch der letzten Berichtsperiode zugeordnet. Achtung, wenn eine Buchung im oberen Bereich "Overview" adjusted werden soll, ändert sich die Berichtsperiode im unteren Bereich "Data" nicht. In der Kostenkategorie "C3. OGS" gibt es optional die Möglichkeit, bestimmte Kosten den Unterkategorien Publications oder Consumables zuzuordnen, um diese Ausgabearten zum Beispiel für ERC-Reportings leichter nachvollziehen zu können. 
Der obere Bereich "Overview" zeigt Ihnen die Summe der zu berichtenden Kosten pro Berichtsperiode "Total (calculated)" und pro Arbeitspaket an. In die gelb hinterlegten Felder "Total (reported)"  tragen Sie manuell ein, wie viel Sie tatsächlich in der Berichtsperiode berichten (gelb hinterlegt) - die Differenz zwischen E und F errechnet das Adjustment. Interne Leistungsverrechnung generiert in Horizon Europe keine indirekten Kosten (Vgl. AGA V2.0 S. 85-93 Travel and subsistance, S. 102-104 Other goods, works and services, S. 110-113 Internally invoiced goods and services). </t>
  </si>
  <si>
    <t xml:space="preserve">Wenn in Ihrem Projekt echte Subcontracts vorgesehen sind (vgl. AGA V2.0 S. 12-13 Different roles in the GA), tragen Sie diese im Tabellenblatt "B. Subcontracting" analog zum oben beschriebenen Vorgehen für die anderen Kostenkategorien ein (vgl. AGA V2.0 S. 78-81 Subcontracting Costs). Subcontracts generieren in Horizon Europe keine indirekten Kosten. </t>
  </si>
  <si>
    <t>Im Tabellenblatt "C2. Equipment" werden die förderfähigen Abschreibungsraten für Geräte in Ihrem Projekt berechnet. Alle gelb hinterlegten Felder müssen von Ihnen ausgefüllt werden, alle grau hinterlegten Felder befüllen sich selbst. Falls das Gerät nicht zu 100% in dem EU-Projekt genutzt wird müssen Sie in Spalte F den Anteil der Nutzung im Projekt angeben (Dokumentation erfolgt über Timesheets, vgl. AGA V2.0, S. 94-101 Equipment). Vergessen Sie hier nicht das %-Zeichen.</t>
  </si>
  <si>
    <t xml:space="preserve">In allen Kostenkategorien von "B. Subcontracting" bis "D. Internal" müssen die gelb hinterlegten Felder "Total (reported)" manuell ausgefüllt werden, denn aus diesen wird das Tabellenblatt "Financial reports" befüllt. Dies ist notwendig, damit spätere Änderungen in der Tabelle dokumentiert werden und die Daten für ein Adjustment zu sehen sind. </t>
  </si>
  <si>
    <t>The worksheets 'C1. Travel', 'C3. OGS' and 'D. Internal' are used to structure and organise project expenditure related to travel costs, other goods, works and services, as well as internally invoiced goods and services for reporting purposes.
In the lower section 'Data', you enter the information from your accounting system. Please indicate whether the cost item is eligible or not. If only part of the costs is eligible, the booking must be split into two separate lines. The work package has to be entered manually. Based on the booking date, the reporting period is determined automatically. If the booking date is after the end of the project and the costs are marked as eligible in the column 'Eligible costs?', they are automatically assigned to the last reporting period. Please note that if a booking is adjusted in the upper section 'Overview', the reporting period in the lower section 'Data' will not change.
Within the cost category 'C3. OGS', it is optional to assign specific costs to the subcategories Publications or Consumables, in order to facilitate the traceability of these types of expenditure, for example for ERC reporting purposes.
The upper section 'Overview displays the total costs to be reported per reporting period 'Total (calculated)' and per work package. In the yellow-highlighted fields 'Total (reported)', you must manually enter the amount that is actually reported for the respective reporting period. The difference between columns E and F is automatically calculated as an adjustment. Internally invoiced goods and services do not generate indirect costs under Horizon Europe (cf. AGA v2.0, pp. 85–93 Travel and subsistence, pp. 102–104 Other goods, works and services, pp. 110–113 Internally invoiced goods and services).</t>
  </si>
  <si>
    <t>If genuine subcontracts are foreseen in your project (cf. AGA v2.0, pp. 12–13 Different roles in the Grant Agreement), these must be entered in the worksheet 'B. Subcontracting', following the same approach as described above for the other cost categories (cf. AGA v2.0, pp. 78–81 Subcontracting costs). Subcontracting costs do not generate indirect costs under Horizon Europe.</t>
  </si>
  <si>
    <t>In the worksheet 'C2. Equipment', the eligible depreciation rates for equipment used in the project are calculated. All yellow-highlighted fields must be completed by the beneficiary, while all grey-highlighted fields are automatically populated. If the equipment is not used 100% for the EU project, the share of use for the project must be indicated in column F (documentation via timesheets is required; cf. AGA v2.0, pp. 94–101 Equipment). Please ensure that the percentage sign (%) is included.</t>
  </si>
  <si>
    <t>For all cost categories from 'B. Subcontracting' to 'D. Internal', the yellow-highlighted fields 'Total (reported)' must be filled in manually, as these values feed directly into the worksheet 'Financial reports'. This is necessary to ensure that any subsequent changes in the tables are documented and that the data required for adjustments remains traceable.</t>
  </si>
  <si>
    <t>In the report to the EU Commission for European Research Council (ERC) projects, you must allocate the costs to employee categories and for collaborative projects you must allocate the person-months to work packages. Both pieces of information are entered in the worksheet of the respective employee (see below: Personnel sheets).</t>
  </si>
  <si>
    <t>In the ‘Financial Reports’ worksheet, enter the approved budget per cost category in column M ‘Grant Agreement’ as specified in Annex II of your Grant Agreement. The table will help you plan the remaining budget as the project progresses. 
The lower part of the ‘Use of Resources (amount to be explained)’ worksheet automatically calculates whether and which cost items you need to list in the Financial Report if purchase costs (C1, C2, C3) exceed 15% of the personnel costs (see Periodic Report Horizon Europe (HORIZON) V 1.1, p. 43). If this is the case, column B will turn red. Column C shows the amount of 15% of personnel costs in this reporting period. Column D calculates the difference between the total reported purchase costs minus the amount from column C – this is the sum up to which you must explain the highest items in your reporting in categories C1, C2 and C3. In the next step, you must mark the highest items in the worksheets ‘C1. Travel’, ‘C2. Equipment’ and ‘C3. OGS’ with an x (see below A. Personnel costs to D. Internal). Once enough items have been marked, ‘enough items for UoR’ will appear in green in columns H and I.</t>
  </si>
  <si>
    <t xml:space="preserve">If, in a reporting period, the purchase costs to be reported exceed 15% of personnel costs, a warning message appears in the ‘Financial Reports’ sheet. You must then mark the highest individual items with an x in column A of the ‘C1. Travel’ worksheet, columns O, Q, S, U and W of the ‘C2. Equipment’ worksheet, and column A of the ‘C3. OGS’ worksheet. These entries must be explained in more detail in the financial statement. </t>
  </si>
  <si>
    <t>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</si>
</sst>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164" formatCode="_-* #,##0.00\ _€_-;\-* #,##0.00\ _€_-;_-* &quot;-&quot;??\ _€_-;_-@_-"/>
    <numFmt numFmtId="165" formatCode="mmm/yy"/>
    <numFmt numFmtId="166" formatCode="0.0"/>
    <numFmt numFmtId="167" formatCode="#,##0.00\ &quot;€&quot;"/>
    <numFmt numFmtId="168" formatCode="0.000"/>
    <numFmt numFmtId="169" formatCode="yyyy"/>
    <numFmt numFmtId="170" formatCode="yyyymm"/>
    <numFmt numFmtId="171" formatCode="_-* #,##0.00\ _€_-;\-* #,##0.00\ _€_-;_-* \-??\ _€_-;_-@_-"/>
    <numFmt numFmtId="172" formatCode="_-* #,##0.00&quot; €&quot;_-;\-* #,##0.00&quot; €&quot;_-;_-* \-??&quot; €&quot;_-;_-@_-"/>
    <numFmt numFmtId="173" formatCode="#,##0.00&quot; €&quot;"/>
    <numFmt numFmtId="174" formatCode="0.00\ %"/>
  </numFmts>
  <fonts count="91" x14ac:knownFonts="1">
    <font>
      <sz val="12"/>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0"/>
      <name val="Arial"/>
      <family val="2"/>
    </font>
    <font>
      <sz val="11"/>
      <color rgb="FF3F3F76"/>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sz val="11"/>
      <color indexed="2"/>
      <name val="Calibri"/>
      <family val="2"/>
      <scheme val="minor"/>
    </font>
    <font>
      <b/>
      <u/>
      <sz val="14"/>
      <color theme="0"/>
      <name val="Calibri"/>
      <family val="2"/>
      <scheme val="minor"/>
    </font>
    <font>
      <sz val="11"/>
      <name val="Calibri"/>
      <family val="2"/>
      <scheme val="minor"/>
    </font>
    <font>
      <sz val="12"/>
      <name val="Arial"/>
      <family val="2"/>
    </font>
    <font>
      <b/>
      <sz val="14"/>
      <color indexed="65"/>
      <name val="Calibri"/>
      <family val="2"/>
    </font>
    <font>
      <sz val="11"/>
      <name val="Calibri"/>
      <family val="2"/>
    </font>
    <font>
      <b/>
      <u/>
      <sz val="14"/>
      <color indexed="65"/>
      <name val="Calibri"/>
      <family val="2"/>
    </font>
    <font>
      <b/>
      <sz val="11"/>
      <name val="Calibri"/>
      <family val="2"/>
    </font>
    <font>
      <b/>
      <sz val="14"/>
      <color theme="1"/>
      <name val="Calibri"/>
      <family val="2"/>
      <scheme val="minor"/>
    </font>
    <font>
      <b/>
      <i/>
      <sz val="11"/>
      <color theme="1"/>
      <name val="Calibri"/>
      <family val="2"/>
      <scheme val="minor"/>
    </font>
    <font>
      <sz val="11"/>
      <color theme="0"/>
      <name val="Calibri"/>
      <family val="2"/>
      <scheme val="minor"/>
    </font>
    <font>
      <b/>
      <sz val="11"/>
      <name val="Calibri"/>
      <family val="2"/>
      <scheme val="minor"/>
    </font>
    <font>
      <b/>
      <sz val="12"/>
      <color theme="1"/>
      <name val="Arial"/>
      <family val="2"/>
    </font>
    <font>
      <b/>
      <sz val="12"/>
      <name val="Arial"/>
      <family val="2"/>
    </font>
    <font>
      <sz val="11"/>
      <color theme="1"/>
      <name val="Calibri"/>
      <family val="2"/>
    </font>
    <font>
      <b/>
      <sz val="14"/>
      <name val="Calibri"/>
      <family val="2"/>
      <scheme val="minor"/>
    </font>
    <font>
      <b/>
      <sz val="12"/>
      <name val="Calibri"/>
      <family val="2"/>
      <scheme val="minor"/>
    </font>
    <font>
      <i/>
      <sz val="11"/>
      <name val="Calibri"/>
      <family val="2"/>
      <scheme val="minor"/>
    </font>
    <font>
      <b/>
      <i/>
      <sz val="14"/>
      <name val="Calibri"/>
      <family val="2"/>
      <scheme val="minor"/>
    </font>
    <font>
      <b/>
      <sz val="11"/>
      <color theme="1"/>
      <name val="Calibri"/>
      <family val="2"/>
    </font>
    <font>
      <sz val="12"/>
      <color theme="1"/>
      <name val="Arial"/>
      <family val="2"/>
    </font>
    <font>
      <b/>
      <sz val="11"/>
      <color rgb="FF305496"/>
      <name val="Calibri"/>
      <family val="2"/>
    </font>
    <font>
      <i/>
      <sz val="11"/>
      <color theme="1"/>
      <name val="Calibri"/>
      <family val="2"/>
      <scheme val="minor"/>
    </font>
    <font>
      <sz val="10"/>
      <name val="Arial"/>
      <family val="2"/>
    </font>
    <font>
      <b/>
      <sz val="11"/>
      <color theme="0"/>
      <name val="Calibri"/>
      <family val="2"/>
      <scheme val="minor"/>
    </font>
    <font>
      <b/>
      <sz val="20"/>
      <color theme="4" tint="-0.249977111117893"/>
      <name val="Calibri"/>
      <family val="2"/>
      <scheme val="minor"/>
    </font>
    <font>
      <b/>
      <sz val="12"/>
      <color theme="1"/>
      <name val="Calibri"/>
      <family val="2"/>
      <scheme val="minor"/>
    </font>
    <font>
      <b/>
      <sz val="11"/>
      <color indexed="8"/>
      <name val="Calibri"/>
      <family val="2"/>
      <scheme val="minor"/>
    </font>
    <font>
      <b/>
      <sz val="14"/>
      <color rgb="FFFF0000"/>
      <name val="Calibri"/>
      <family val="2"/>
      <scheme val="minor"/>
    </font>
    <font>
      <sz val="11"/>
      <color rgb="FFFF0000"/>
      <name val="Calibri"/>
      <family val="2"/>
      <scheme val="minor"/>
    </font>
    <font>
      <sz val="11"/>
      <color theme="1"/>
      <name val="Arial"/>
      <family val="2"/>
    </font>
    <font>
      <b/>
      <sz val="11"/>
      <color rgb="FFFF0000"/>
      <name val="Arial"/>
      <family val="2"/>
    </font>
    <font>
      <b/>
      <sz val="11"/>
      <color theme="1" tint="0.499984740745262"/>
      <name val="Calibri"/>
      <family val="2"/>
      <scheme val="minor"/>
    </font>
    <font>
      <i/>
      <sz val="11"/>
      <color theme="0" tint="-0.34998626667073579"/>
      <name val="Calibri"/>
      <family val="2"/>
      <scheme val="minor"/>
    </font>
    <font>
      <sz val="8"/>
      <name val="Arial"/>
      <family val="2"/>
    </font>
    <font>
      <i/>
      <sz val="11"/>
      <color theme="2" tint="-0.499984740745262"/>
      <name val="Calibri"/>
      <family val="2"/>
      <scheme val="minor"/>
    </font>
    <font>
      <sz val="8"/>
      <name val="Arial"/>
      <family val="2"/>
    </font>
    <font>
      <sz val="11"/>
      <color theme="1"/>
      <name val="Calibri"/>
      <family val="2"/>
      <charset val="1"/>
    </font>
    <font>
      <b/>
      <sz val="11"/>
      <color theme="1"/>
      <name val="Calibri"/>
      <family val="2"/>
      <charset val="1"/>
    </font>
    <font>
      <b/>
      <sz val="11"/>
      <name val="Calibri"/>
      <family val="2"/>
      <charset val="1"/>
    </font>
    <font>
      <sz val="11"/>
      <color rgb="FF3F3F76"/>
      <name val="Calibri"/>
      <family val="2"/>
    </font>
    <font>
      <b/>
      <sz val="24"/>
      <color theme="4" tint="-0.249977111117893"/>
      <name val="Calibri"/>
      <family val="2"/>
      <charset val="1"/>
    </font>
    <font>
      <b/>
      <sz val="26"/>
      <color theme="4" tint="-0.249977111117893"/>
      <name val="Calibri"/>
      <family val="2"/>
      <charset val="1"/>
    </font>
    <font>
      <sz val="11"/>
      <name val="Calibri"/>
      <family val="2"/>
      <charset val="1"/>
    </font>
    <font>
      <b/>
      <sz val="10.5"/>
      <color theme="1"/>
      <name val="Calibri"/>
      <family val="2"/>
      <charset val="1"/>
    </font>
    <font>
      <b/>
      <sz val="8"/>
      <name val="Calibri"/>
      <family val="2"/>
      <charset val="1"/>
    </font>
    <font>
      <b/>
      <sz val="14"/>
      <name val="Calibri"/>
      <family val="2"/>
      <charset val="1"/>
    </font>
    <font>
      <b/>
      <u/>
      <sz val="14"/>
      <name val="Calibri"/>
      <family val="2"/>
      <charset val="1"/>
    </font>
    <font>
      <b/>
      <sz val="12"/>
      <name val="Calibri"/>
      <family val="2"/>
      <charset val="1"/>
    </font>
    <font>
      <b/>
      <sz val="14"/>
      <color theme="1"/>
      <name val="Calibri"/>
      <family val="2"/>
      <charset val="1"/>
    </font>
    <font>
      <sz val="14"/>
      <name val="Calibri"/>
      <family val="2"/>
      <charset val="1"/>
    </font>
    <font>
      <b/>
      <sz val="11"/>
      <color rgb="FFFF0000"/>
      <name val="Calibri"/>
      <family val="2"/>
      <charset val="1"/>
    </font>
    <font>
      <sz val="11"/>
      <color theme="0"/>
      <name val="Calibri"/>
      <family val="2"/>
      <charset val="1"/>
    </font>
    <font>
      <sz val="11"/>
      <color rgb="FF00B050"/>
      <name val="Calibri"/>
      <family val="2"/>
      <charset val="1"/>
    </font>
    <font>
      <i/>
      <sz val="11"/>
      <color rgb="FF00B0F0"/>
      <name val="Calibri"/>
      <family val="2"/>
      <charset val="1"/>
    </font>
    <font>
      <b/>
      <i/>
      <sz val="11"/>
      <name val="Calibri"/>
      <family val="2"/>
      <charset val="1"/>
    </font>
    <font>
      <b/>
      <u/>
      <sz val="11"/>
      <name val="Calibri"/>
      <family val="2"/>
      <charset val="1"/>
    </font>
    <font>
      <i/>
      <sz val="11"/>
      <name val="Calibri"/>
      <family val="2"/>
      <charset val="1"/>
    </font>
    <font>
      <b/>
      <sz val="9"/>
      <color rgb="FFC00000"/>
      <name val="Calibri"/>
      <family val="2"/>
      <scheme val="minor"/>
    </font>
    <font>
      <i/>
      <sz val="11"/>
      <color theme="0"/>
      <name val="Calibri"/>
      <family val="2"/>
      <charset val="1"/>
    </font>
    <font>
      <b/>
      <i/>
      <sz val="11"/>
      <color theme="0"/>
      <name val="Calibri"/>
      <family val="2"/>
      <charset val="1"/>
    </font>
    <font>
      <i/>
      <sz val="11"/>
      <color rgb="FFFF0000"/>
      <name val="Calibri"/>
      <family val="2"/>
      <charset val="1"/>
    </font>
    <font>
      <sz val="11"/>
      <color rgb="FFFF66CC"/>
      <name val="Calibri"/>
      <family val="2"/>
      <charset val="1"/>
    </font>
    <font>
      <b/>
      <sz val="8"/>
      <color theme="1"/>
      <name val="Calibri"/>
      <family val="2"/>
    </font>
    <font>
      <i/>
      <sz val="11"/>
      <color rgb="FFFF00FF"/>
      <name val="Calibri"/>
      <family val="2"/>
      <charset val="1"/>
    </font>
    <font>
      <sz val="11"/>
      <color rgb="FFFF0000"/>
      <name val="Calibri"/>
      <family val="2"/>
      <charset val="1"/>
    </font>
    <font>
      <b/>
      <sz val="9"/>
      <color theme="1"/>
      <name val="Calibri"/>
      <family val="2"/>
    </font>
    <font>
      <sz val="12"/>
      <color theme="1"/>
      <name val="Arial"/>
      <family val="2"/>
      <charset val="1"/>
    </font>
    <font>
      <b/>
      <sz val="14"/>
      <color theme="0"/>
      <name val="Calibri"/>
      <family val="2"/>
    </font>
    <font>
      <u/>
      <sz val="11"/>
      <name val="Calibri"/>
      <family val="2"/>
    </font>
    <font>
      <b/>
      <sz val="11"/>
      <color theme="4" tint="-0.249977111117893"/>
      <name val="Calibri"/>
      <family val="2"/>
    </font>
    <font>
      <sz val="11"/>
      <color theme="4" tint="-0.249977111117893"/>
      <name val="Calibri"/>
      <family val="2"/>
    </font>
    <font>
      <b/>
      <sz val="11"/>
      <color theme="8" tint="-0.499984740745262"/>
      <name val="Calibri"/>
      <family val="2"/>
    </font>
    <font>
      <b/>
      <sz val="11"/>
      <color rgb="FFFF0000"/>
      <name val="Calibri"/>
      <family val="2"/>
      <scheme val="minor"/>
    </font>
    <font>
      <sz val="11"/>
      <color theme="1" tint="0.499984740745262"/>
      <name val="Calibri"/>
      <family val="2"/>
      <scheme val="minor"/>
    </font>
    <font>
      <i/>
      <sz val="11"/>
      <color rgb="FF000000"/>
      <name val="Calibri"/>
      <family val="2"/>
      <scheme val="minor"/>
    </font>
    <font>
      <b/>
      <sz val="11"/>
      <color rgb="FFC00000"/>
      <name val="Calibri"/>
      <family val="2"/>
      <scheme val="minor"/>
    </font>
    <font>
      <sz val="11"/>
      <color rgb="FF000000"/>
      <name val="Calibri"/>
      <family val="2"/>
      <scheme val="minor"/>
    </font>
  </fonts>
  <fills count="62">
    <fill>
      <patternFill patternType="none"/>
    </fill>
    <fill>
      <patternFill patternType="gray125"/>
    </fill>
    <fill>
      <patternFill patternType="solid">
        <fgColor theme="9"/>
        <bgColor theme="9"/>
      </patternFill>
    </fill>
    <fill>
      <patternFill patternType="solid">
        <fgColor indexed="47"/>
        <bgColor indexed="47"/>
      </patternFill>
    </fill>
    <fill>
      <patternFill patternType="solid">
        <fgColor rgb="FF5B9BD5"/>
        <bgColor rgb="FF5B9BD5"/>
      </patternFill>
    </fill>
    <fill>
      <patternFill patternType="solid">
        <fgColor rgb="FFD9E1F2"/>
        <bgColor rgb="FFD9E1F2"/>
      </patternFill>
    </fill>
    <fill>
      <patternFill patternType="solid">
        <fgColor rgb="FFC6E0B4"/>
        <bgColor rgb="FFC6E0B4"/>
      </patternFill>
    </fill>
    <fill>
      <patternFill patternType="solid">
        <fgColor rgb="FFE2EFDA"/>
        <bgColor rgb="FFE2EFDA"/>
      </patternFill>
    </fill>
    <fill>
      <patternFill patternType="solid">
        <fgColor indexed="26"/>
        <bgColor indexed="26"/>
      </patternFill>
    </fill>
    <fill>
      <patternFill patternType="solid">
        <fgColor theme="0" tint="-0.14999847407452621"/>
        <bgColor theme="0" tint="-4.9989318521683403E-2"/>
      </patternFill>
    </fill>
    <fill>
      <patternFill patternType="solid">
        <fgColor theme="0"/>
        <bgColor theme="0" tint="-4.9989318521683403E-2"/>
      </patternFill>
    </fill>
    <fill>
      <patternFill patternType="solid">
        <fgColor rgb="FFD9E1F2"/>
        <bgColor theme="4" tint="0.59999389629810485"/>
      </patternFill>
    </fill>
    <fill>
      <patternFill patternType="solid">
        <fgColor rgb="FFD9E1F2"/>
        <bgColor theme="7" tint="0.39997558519241921"/>
      </patternFill>
    </fill>
    <fill>
      <patternFill patternType="solid">
        <fgColor indexed="26"/>
        <bgColor theme="0"/>
      </patternFill>
    </fill>
    <fill>
      <patternFill patternType="solid">
        <fgColor theme="9" tint="0.79998168889431442"/>
        <bgColor theme="7" tint="0.39997558519241921"/>
      </patternFill>
    </fill>
    <fill>
      <patternFill patternType="solid">
        <fgColor theme="9" tint="0.59999389629810485"/>
        <bgColor theme="7" tint="0.39997558519241921"/>
      </patternFill>
    </fill>
    <fill>
      <patternFill patternType="solid">
        <fgColor theme="9" tint="0.39997558519241921"/>
        <bgColor theme="7" tint="0.39997558519241921"/>
      </patternFill>
    </fill>
    <fill>
      <patternFill patternType="solid">
        <fgColor theme="9"/>
        <bgColor theme="7" tint="0.39997558519241921"/>
      </patternFill>
    </fill>
    <fill>
      <patternFill patternType="solid">
        <fgColor rgb="FF548235"/>
        <bgColor theme="7" tint="0.39997558519241921"/>
      </patternFill>
    </fill>
    <fill>
      <patternFill patternType="solid">
        <fgColor indexed="26"/>
        <bgColor theme="7" tint="0.79998168889431442"/>
      </patternFill>
    </fill>
    <fill>
      <patternFill patternType="solid">
        <fgColor theme="0" tint="-0.14999847407452621"/>
        <bgColor theme="0" tint="-0.14999847407452621"/>
      </patternFill>
    </fill>
    <fill>
      <patternFill patternType="solid">
        <fgColor rgb="FFD9E1F2"/>
        <bgColor theme="2"/>
      </patternFill>
    </fill>
    <fill>
      <patternFill patternType="solid">
        <fgColor theme="0" tint="-0.14999847407452621"/>
        <bgColor theme="2"/>
      </patternFill>
    </fill>
    <fill>
      <patternFill patternType="solid">
        <fgColor theme="0"/>
        <bgColor theme="0"/>
      </patternFill>
    </fill>
    <fill>
      <patternFill patternType="solid">
        <fgColor theme="0"/>
        <bgColor theme="2"/>
      </patternFill>
    </fill>
    <fill>
      <patternFill patternType="solid">
        <fgColor indexed="26"/>
        <bgColor theme="0" tint="-4.9989318521683403E-2"/>
      </patternFill>
    </fill>
    <fill>
      <patternFill patternType="solid">
        <fgColor theme="0" tint="-4.9989318521683403E-2"/>
        <bgColor theme="0" tint="-4.9989318521683403E-2"/>
      </patternFill>
    </fill>
    <fill>
      <patternFill patternType="solid">
        <fgColor theme="9" tint="0.79998168889431442"/>
        <bgColor theme="9" tint="0.79998168889431442"/>
      </patternFill>
    </fill>
    <fill>
      <patternFill patternType="solid">
        <fgColor theme="0" tint="-0.14999847407452621"/>
        <bgColor theme="4"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solid">
        <fgColor theme="9"/>
        <bgColor theme="9" tint="0.39997558519241921"/>
      </patternFill>
    </fill>
    <fill>
      <patternFill patternType="solid">
        <fgColor theme="9" tint="-0.249977111117893"/>
        <bgColor theme="9"/>
      </patternFill>
    </fill>
    <fill>
      <patternFill patternType="solid">
        <fgColor theme="4" tint="0.79998168889431442"/>
        <bgColor theme="2"/>
      </patternFill>
    </fill>
    <fill>
      <patternFill patternType="solid">
        <fgColor theme="0"/>
        <bgColor theme="4" tint="0.5999938962981048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theme="7" tint="0.39997558519241921"/>
      </patternFill>
    </fill>
    <fill>
      <patternFill patternType="solid">
        <fgColor theme="2"/>
        <bgColor indexed="64"/>
      </patternFill>
    </fill>
    <fill>
      <patternFill patternType="solid">
        <fgColor theme="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14999847407452621"/>
        <bgColor theme="7" tint="0.79998168889431442"/>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rgb="FFD9E1F2"/>
      </patternFill>
    </fill>
    <fill>
      <patternFill patternType="solid">
        <fgColor rgb="FFD9E1F2"/>
        <bgColor rgb="FFDAE3F3"/>
      </patternFill>
    </fill>
    <fill>
      <patternFill patternType="solid">
        <fgColor rgb="FFFFFFCC"/>
        <bgColor rgb="FFFFFFFF"/>
      </patternFill>
    </fill>
    <fill>
      <patternFill patternType="solid">
        <fgColor rgb="FFFFCC99"/>
        <bgColor rgb="FFD9D9D9"/>
      </patternFill>
    </fill>
    <fill>
      <patternFill patternType="solid">
        <fgColor theme="4" tint="0.79979857783745845"/>
        <bgColor rgb="FFD9E1F2"/>
      </patternFill>
    </fill>
    <fill>
      <patternFill patternType="solid">
        <fgColor theme="9" tint="0.79979857783745845"/>
        <bgColor rgb="FFE2EFDA"/>
      </patternFill>
    </fill>
    <fill>
      <patternFill patternType="solid">
        <fgColor theme="9" tint="0.59968871120334488"/>
        <bgColor rgb="FFC6E0B4"/>
      </patternFill>
    </fill>
    <fill>
      <patternFill patternType="solid">
        <fgColor theme="9" tint="0.39967040009765925"/>
        <bgColor rgb="FFC5E0B4"/>
      </patternFill>
    </fill>
    <fill>
      <patternFill patternType="solid">
        <fgColor theme="9"/>
        <bgColor rgb="FF548235"/>
      </patternFill>
    </fill>
    <fill>
      <patternFill patternType="solid">
        <fgColor rgb="FF548235"/>
        <bgColor rgb="FF7F7F7F"/>
      </patternFill>
    </fill>
    <fill>
      <patternFill patternType="solid">
        <fgColor theme="0"/>
        <bgColor rgb="FFF2F2F2"/>
      </patternFill>
    </fill>
    <fill>
      <patternFill patternType="solid">
        <fgColor rgb="FF5B9BD5"/>
        <bgColor rgb="FF7F7F7F"/>
      </patternFill>
    </fill>
    <fill>
      <patternFill patternType="solid">
        <fgColor theme="9" tint="0.59999389629810485"/>
        <bgColor theme="0"/>
      </patternFill>
    </fill>
  </fills>
  <borders count="44">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diagonal/>
    </border>
    <border>
      <left style="thin">
        <color auto="1"/>
      </left>
      <right style="thin">
        <color theme="1"/>
      </right>
      <top style="thin">
        <color auto="1"/>
      </top>
      <bottom style="thin">
        <color auto="1"/>
      </bottom>
      <diagonal/>
    </border>
    <border>
      <left/>
      <right/>
      <top/>
      <bottom style="thin">
        <color auto="1"/>
      </bottom>
      <diagonal/>
    </border>
    <border>
      <left/>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double">
        <color auto="1"/>
      </top>
      <bottom/>
      <diagonal/>
    </border>
    <border>
      <left style="thin">
        <color rgb="FF7F7F7F"/>
      </left>
      <right style="thin">
        <color auto="1"/>
      </right>
      <top/>
      <bottom style="thin">
        <color rgb="FF7F7F7F"/>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s>
  <cellStyleXfs count="27">
    <xf numFmtId="0" fontId="0" fillId="0" borderId="0"/>
    <xf numFmtId="0" fontId="8" fillId="2" borderId="0" applyNumberFormat="0" applyBorder="0" applyProtection="0"/>
    <xf numFmtId="0" fontId="9" fillId="3" borderId="1" applyNumberFormat="0" applyProtection="0"/>
    <xf numFmtId="164" fontId="33" fillId="0" borderId="0" applyFont="0" applyFill="0" applyBorder="0" applyProtection="0"/>
    <xf numFmtId="164" fontId="33" fillId="0" borderId="0" applyFont="0" applyFill="0" applyBorder="0" applyProtection="0"/>
    <xf numFmtId="9" fontId="33" fillId="0" borderId="0" applyFont="0" applyFill="0" applyBorder="0" applyProtection="0"/>
    <xf numFmtId="9" fontId="33" fillId="0" borderId="0" applyFont="0" applyFill="0" applyBorder="0" applyProtection="0"/>
    <xf numFmtId="0" fontId="33" fillId="0" borderId="0"/>
    <xf numFmtId="0" fontId="33" fillId="0" borderId="0"/>
    <xf numFmtId="0" fontId="10" fillId="0" borderId="0"/>
    <xf numFmtId="0" fontId="10" fillId="0" borderId="0"/>
    <xf numFmtId="44" fontId="33" fillId="0" borderId="0" applyFont="0" applyFill="0" applyBorder="0" applyProtection="0"/>
    <xf numFmtId="44" fontId="33" fillId="0" borderId="0" applyFont="0" applyFill="0" applyBorder="0" applyProtection="0"/>
    <xf numFmtId="164" fontId="33" fillId="0" borderId="0" applyFont="0" applyFill="0" applyBorder="0" applyProtection="0"/>
    <xf numFmtId="164" fontId="33" fillId="0" borderId="0" applyFont="0" applyFill="0" applyBorder="0" applyProtection="0"/>
    <xf numFmtId="9" fontId="33" fillId="0" borderId="0" applyFont="0" applyFill="0" applyBorder="0" applyProtection="0"/>
    <xf numFmtId="9" fontId="33" fillId="0" borderId="0" applyFont="0" applyFill="0" applyBorder="0" applyProtection="0"/>
    <xf numFmtId="0" fontId="33" fillId="0" borderId="0"/>
    <xf numFmtId="0" fontId="33" fillId="0" borderId="0"/>
    <xf numFmtId="0" fontId="33" fillId="0" borderId="0"/>
    <xf numFmtId="0" fontId="7" fillId="0" borderId="0"/>
    <xf numFmtId="44" fontId="33" fillId="0" borderId="0" applyFont="0" applyFill="0" applyBorder="0" applyProtection="0"/>
    <xf numFmtId="44" fontId="33" fillId="0" borderId="0" applyFont="0" applyFill="0" applyBorder="0" applyProtection="0"/>
    <xf numFmtId="0" fontId="36" fillId="0" borderId="0"/>
    <xf numFmtId="0" fontId="36" fillId="0" borderId="0"/>
    <xf numFmtId="0" fontId="36" fillId="0" borderId="0"/>
    <xf numFmtId="0" fontId="53" fillId="52" borderId="1" applyProtection="0"/>
  </cellStyleXfs>
  <cellXfs count="683">
    <xf numFmtId="0" fontId="0" fillId="0" borderId="0" xfId="0"/>
    <xf numFmtId="17" fontId="11" fillId="0" borderId="0" xfId="0" applyNumberFormat="1" applyFont="1" applyAlignment="1">
      <alignment horizontal="left"/>
    </xf>
    <xf numFmtId="17" fontId="11" fillId="0" borderId="0" xfId="0" quotePrefix="1" applyNumberFormat="1" applyFont="1" applyAlignment="1">
      <alignment horizontal="left"/>
    </xf>
    <xf numFmtId="49" fontId="11" fillId="0" borderId="0" xfId="0" applyNumberFormat="1" applyFont="1"/>
    <xf numFmtId="0" fontId="10" fillId="0" borderId="0" xfId="0" applyFont="1"/>
    <xf numFmtId="0" fontId="11" fillId="0" borderId="0" xfId="0" applyFont="1"/>
    <xf numFmtId="0" fontId="12" fillId="4" borderId="0" xfId="0" applyFont="1" applyFill="1"/>
    <xf numFmtId="0" fontId="13" fillId="0" borderId="0" xfId="0" applyFont="1"/>
    <xf numFmtId="0" fontId="14" fillId="4" borderId="0" xfId="0" applyFont="1" applyFill="1"/>
    <xf numFmtId="0" fontId="15" fillId="5" borderId="0" xfId="0" applyFont="1" applyFill="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17" fillId="6" borderId="0" xfId="0" applyFont="1" applyFill="1" applyAlignment="1">
      <alignment horizontal="left"/>
    </xf>
    <xf numFmtId="0" fontId="18" fillId="7" borderId="0" xfId="0" applyFont="1" applyFill="1" applyAlignment="1">
      <alignment horizontal="left" wrapText="1"/>
    </xf>
    <xf numFmtId="0" fontId="18" fillId="7" borderId="0" xfId="0" applyFont="1" applyFill="1" applyAlignment="1">
      <alignment horizontal="left" vertical="center" wrapText="1"/>
    </xf>
    <xf numFmtId="0" fontId="19" fillId="6" borderId="0" xfId="0" applyFont="1" applyFill="1" applyAlignment="1">
      <alignment horizontal="left"/>
    </xf>
    <xf numFmtId="0" fontId="18" fillId="7" borderId="0" xfId="0" applyFont="1" applyFill="1" applyAlignment="1">
      <alignment horizontal="left" vertical="top" wrapText="1"/>
    </xf>
    <xf numFmtId="0" fontId="10" fillId="0" borderId="0" xfId="0" applyFont="1" applyProtection="1">
      <protection locked="0"/>
    </xf>
    <xf numFmtId="165" fontId="11" fillId="0" borderId="0" xfId="0" applyNumberFormat="1" applyFont="1" applyAlignment="1" applyProtection="1">
      <alignment horizontal="left"/>
      <protection locked="0"/>
    </xf>
    <xf numFmtId="165" fontId="11" fillId="0" borderId="0" xfId="0" quotePrefix="1" applyNumberFormat="1" applyFont="1" applyAlignment="1" applyProtection="1">
      <alignment horizontal="left"/>
      <protection locked="0"/>
    </xf>
    <xf numFmtId="0" fontId="12" fillId="4" borderId="0" xfId="0" applyFont="1" applyFill="1" applyProtection="1">
      <protection locked="0"/>
    </xf>
    <xf numFmtId="0" fontId="10" fillId="5" borderId="0" xfId="0" applyFont="1" applyFill="1" applyAlignment="1" applyProtection="1">
      <alignment wrapText="1"/>
      <protection locked="0"/>
    </xf>
    <xf numFmtId="0" fontId="15" fillId="5" borderId="0" xfId="0" applyFont="1" applyFill="1" applyAlignment="1" applyProtection="1">
      <alignment wrapText="1"/>
      <protection locked="0"/>
    </xf>
    <xf numFmtId="0" fontId="10" fillId="8" borderId="0" xfId="0" applyFont="1" applyFill="1" applyProtection="1">
      <protection locked="0"/>
    </xf>
    <xf numFmtId="0" fontId="10" fillId="9" borderId="0" xfId="0" applyFont="1" applyFill="1" applyProtection="1">
      <protection locked="0"/>
    </xf>
    <xf numFmtId="0" fontId="15" fillId="10" borderId="0" xfId="0" applyFont="1" applyFill="1" applyProtection="1">
      <protection locked="0"/>
    </xf>
    <xf numFmtId="0" fontId="18" fillId="5" borderId="0" xfId="0" applyFont="1" applyFill="1" applyAlignment="1" applyProtection="1">
      <alignment wrapText="1"/>
      <protection locked="0"/>
    </xf>
    <xf numFmtId="0" fontId="10" fillId="0" borderId="0" xfId="0" applyFont="1" applyAlignment="1">
      <alignment horizontal="left" vertical="top"/>
    </xf>
    <xf numFmtId="0" fontId="18" fillId="5" borderId="0" xfId="0" applyFont="1" applyFill="1" applyAlignment="1" applyProtection="1">
      <alignment horizontal="left" wrapText="1"/>
      <protection locked="0"/>
    </xf>
    <xf numFmtId="0" fontId="18" fillId="5" borderId="0" xfId="0" quotePrefix="1" applyFont="1" applyFill="1" applyAlignment="1" applyProtection="1">
      <alignment wrapText="1"/>
      <protection locked="0"/>
    </xf>
    <xf numFmtId="0" fontId="10" fillId="5" borderId="0" xfId="0" quotePrefix="1" applyFont="1" applyFill="1" applyAlignment="1" applyProtection="1">
      <alignment wrapText="1"/>
      <protection locked="0"/>
    </xf>
    <xf numFmtId="0" fontId="12" fillId="5" borderId="0" xfId="0" applyFont="1" applyFill="1" applyProtection="1">
      <protection locked="0"/>
    </xf>
    <xf numFmtId="0" fontId="15" fillId="5" borderId="0" xfId="0" applyFont="1" applyFill="1" applyAlignment="1" applyProtection="1">
      <alignment vertical="top" wrapText="1"/>
      <protection locked="0"/>
    </xf>
    <xf numFmtId="0" fontId="10" fillId="0" borderId="0" xfId="0" applyFont="1" applyAlignment="1">
      <alignment vertical="top"/>
    </xf>
    <xf numFmtId="0" fontId="15" fillId="5" borderId="0" xfId="0" applyFont="1" applyFill="1" applyAlignment="1" applyProtection="1">
      <alignment horizontal="left" vertical="top" wrapText="1"/>
      <protection locked="0"/>
    </xf>
    <xf numFmtId="0" fontId="21" fillId="11" borderId="3" xfId="0" applyFont="1" applyFill="1" applyBorder="1" applyAlignment="1">
      <alignment vertical="top"/>
    </xf>
    <xf numFmtId="0" fontId="21" fillId="11" borderId="4" xfId="0" applyFont="1" applyFill="1" applyBorder="1" applyAlignment="1">
      <alignment vertical="top"/>
    </xf>
    <xf numFmtId="0" fontId="21" fillId="11" borderId="5" xfId="0" applyFont="1" applyFill="1" applyBorder="1" applyAlignment="1">
      <alignment vertical="top"/>
    </xf>
    <xf numFmtId="0" fontId="15" fillId="0" borderId="0" xfId="0" applyFont="1" applyAlignment="1">
      <alignment horizontal="center" vertical="center"/>
    </xf>
    <xf numFmtId="0" fontId="15" fillId="0" borderId="0" xfId="0" applyFont="1" applyAlignment="1">
      <alignment vertical="top"/>
    </xf>
    <xf numFmtId="0" fontId="13" fillId="0" borderId="0" xfId="0" applyFont="1" applyAlignment="1">
      <alignment vertical="center"/>
    </xf>
    <xf numFmtId="0" fontId="22" fillId="12" borderId="2" xfId="0" applyFont="1" applyFill="1" applyBorder="1" applyAlignment="1">
      <alignment horizontal="center"/>
    </xf>
    <xf numFmtId="0" fontId="10" fillId="14" borderId="2" xfId="0" applyFont="1" applyFill="1" applyBorder="1"/>
    <xf numFmtId="0" fontId="10" fillId="8" borderId="2" xfId="0" applyFont="1" applyFill="1" applyBorder="1" applyAlignment="1">
      <alignment horizontal="center"/>
    </xf>
    <xf numFmtId="14" fontId="10" fillId="9" borderId="2" xfId="0" applyNumberFormat="1" applyFont="1" applyFill="1" applyBorder="1"/>
    <xf numFmtId="1" fontId="15" fillId="9" borderId="2" xfId="3" applyNumberFormat="1" applyFont="1" applyFill="1" applyBorder="1" applyAlignment="1">
      <alignment horizontal="center"/>
    </xf>
    <xf numFmtId="0" fontId="10" fillId="15" borderId="2" xfId="0" applyFont="1" applyFill="1" applyBorder="1"/>
    <xf numFmtId="0" fontId="10" fillId="16" borderId="2" xfId="0" applyFont="1" applyFill="1" applyBorder="1"/>
    <xf numFmtId="0" fontId="10" fillId="8" borderId="2" xfId="0" applyFont="1" applyFill="1" applyBorder="1" applyAlignment="1">
      <alignment horizontal="center" vertical="center"/>
    </xf>
    <xf numFmtId="0" fontId="10" fillId="17" borderId="2" xfId="0" applyFont="1" applyFill="1" applyBorder="1"/>
    <xf numFmtId="0" fontId="23" fillId="18" borderId="2" xfId="0" applyFont="1" applyFill="1" applyBorder="1"/>
    <xf numFmtId="0" fontId="10" fillId="0" borderId="0" xfId="0" applyFont="1" applyAlignment="1">
      <alignment horizontal="center" vertical="center"/>
    </xf>
    <xf numFmtId="1" fontId="10" fillId="0" borderId="0" xfId="0" applyNumberFormat="1" applyFont="1" applyAlignment="1">
      <alignment horizontal="center" vertical="center"/>
    </xf>
    <xf numFmtId="14" fontId="10" fillId="0" borderId="0" xfId="0" applyNumberFormat="1" applyFont="1" applyAlignment="1">
      <alignment vertical="center"/>
    </xf>
    <xf numFmtId="14" fontId="10" fillId="0" borderId="0" xfId="0" applyNumberFormat="1" applyFont="1"/>
    <xf numFmtId="0" fontId="10" fillId="0" borderId="0" xfId="0" applyFont="1" applyAlignment="1">
      <alignment wrapText="1"/>
    </xf>
    <xf numFmtId="0" fontId="24" fillId="12" borderId="2" xfId="0" applyFont="1" applyFill="1" applyBorder="1" applyAlignment="1">
      <alignment horizontal="center" vertical="center" wrapText="1"/>
    </xf>
    <xf numFmtId="0" fontId="15" fillId="19" borderId="2" xfId="0" applyFont="1" applyFill="1" applyBorder="1" applyAlignment="1">
      <alignment horizontal="center" vertical="center"/>
    </xf>
    <xf numFmtId="14" fontId="15" fillId="20" borderId="2" xfId="0" applyNumberFormat="1" applyFont="1" applyFill="1" applyBorder="1"/>
    <xf numFmtId="166" fontId="15" fillId="19" borderId="2" xfId="0" applyNumberFormat="1" applyFont="1" applyFill="1" applyBorder="1" applyAlignment="1">
      <alignment horizontal="center" vertical="center"/>
    </xf>
    <xf numFmtId="44" fontId="0" fillId="0" borderId="0" xfId="11" applyFont="1" applyAlignment="1">
      <alignment vertical="center"/>
    </xf>
    <xf numFmtId="0" fontId="16" fillId="0" borderId="0" xfId="0" applyFont="1"/>
    <xf numFmtId="0" fontId="21" fillId="11" borderId="6" xfId="0" applyFont="1" applyFill="1" applyBorder="1" applyAlignment="1">
      <alignment vertical="top"/>
    </xf>
    <xf numFmtId="0" fontId="11" fillId="21" borderId="0" xfId="0" applyFont="1" applyFill="1" applyAlignment="1">
      <alignment horizontal="center" vertical="center"/>
    </xf>
    <xf numFmtId="0" fontId="10" fillId="11" borderId="0" xfId="0" applyFont="1" applyFill="1" applyAlignment="1">
      <alignment horizontal="center" vertical="center"/>
    </xf>
    <xf numFmtId="0" fontId="24" fillId="21" borderId="2" xfId="0" applyFont="1" applyFill="1" applyBorder="1" applyAlignment="1">
      <alignment horizontal="center" vertical="center" wrapText="1"/>
    </xf>
    <xf numFmtId="0" fontId="24" fillId="21" borderId="5" xfId="0" applyFont="1" applyFill="1" applyBorder="1" applyAlignment="1">
      <alignment horizontal="center" vertical="center" wrapText="1"/>
    </xf>
    <xf numFmtId="0" fontId="11" fillId="21" borderId="3" xfId="0" applyFont="1" applyFill="1" applyBorder="1" applyAlignment="1">
      <alignment vertical="center"/>
    </xf>
    <xf numFmtId="0" fontId="11" fillId="21" borderId="5" xfId="0" applyFont="1" applyFill="1" applyBorder="1" applyAlignment="1">
      <alignment vertical="center"/>
    </xf>
    <xf numFmtId="2" fontId="24" fillId="22" borderId="2" xfId="0" applyNumberFormat="1" applyFont="1" applyFill="1" applyBorder="1" applyAlignment="1">
      <alignment horizontal="center" vertical="center" wrapText="1"/>
    </xf>
    <xf numFmtId="0" fontId="11" fillId="21" borderId="3" xfId="0" applyFont="1" applyFill="1" applyBorder="1" applyAlignment="1">
      <alignment vertical="center" wrapText="1"/>
    </xf>
    <xf numFmtId="2" fontId="24" fillId="22" borderId="2" xfId="3" applyNumberFormat="1" applyFont="1" applyFill="1" applyBorder="1" applyAlignment="1">
      <alignment horizontal="center"/>
    </xf>
    <xf numFmtId="0" fontId="0" fillId="23" borderId="0" xfId="0" applyFill="1"/>
    <xf numFmtId="2" fontId="11" fillId="24" borderId="0" xfId="3" applyNumberFormat="1" applyFont="1" applyFill="1" applyAlignment="1">
      <alignment horizontal="center"/>
    </xf>
    <xf numFmtId="0" fontId="24" fillId="24" borderId="7" xfId="0" applyFont="1" applyFill="1" applyBorder="1" applyAlignment="1">
      <alignment horizontal="center" vertical="center" wrapText="1"/>
    </xf>
    <xf numFmtId="0" fontId="24" fillId="24" borderId="0" xfId="0" applyFont="1" applyFill="1" applyAlignment="1">
      <alignment horizontal="center" vertical="center" wrapText="1"/>
    </xf>
    <xf numFmtId="0" fontId="16" fillId="23" borderId="0" xfId="0" applyFont="1" applyFill="1"/>
    <xf numFmtId="0" fontId="11" fillId="25" borderId="8" xfId="0" applyFont="1" applyFill="1" applyBorder="1" applyAlignment="1">
      <alignment horizontal="left" vertical="center"/>
    </xf>
    <xf numFmtId="0" fontId="11" fillId="21" borderId="2" xfId="0" applyFont="1" applyFill="1" applyBorder="1" applyAlignment="1">
      <alignment horizontal="center" vertical="center"/>
    </xf>
    <xf numFmtId="0" fontId="10" fillId="26" borderId="4" xfId="0" applyFont="1" applyFill="1" applyBorder="1"/>
    <xf numFmtId="0" fontId="10" fillId="20" borderId="2" xfId="0" applyFont="1" applyFill="1" applyBorder="1" applyAlignment="1">
      <alignment vertical="center"/>
    </xf>
    <xf numFmtId="0" fontId="10" fillId="27" borderId="2" xfId="0" applyFont="1" applyFill="1" applyBorder="1" applyAlignment="1">
      <alignment horizontal="center" vertical="center"/>
    </xf>
    <xf numFmtId="44" fontId="10" fillId="28" borderId="2" xfId="11" applyFont="1" applyFill="1" applyBorder="1"/>
    <xf numFmtId="2" fontId="10" fillId="28" borderId="2" xfId="11" applyNumberFormat="1" applyFont="1" applyFill="1" applyBorder="1" applyAlignment="1">
      <alignment horizontal="center"/>
    </xf>
    <xf numFmtId="44" fontId="10" fillId="27" borderId="2" xfId="11" applyFont="1" applyFill="1" applyBorder="1" applyAlignment="1">
      <alignment horizontal="center" vertical="center"/>
    </xf>
    <xf numFmtId="0" fontId="10" fillId="29" borderId="2" xfId="0" applyFont="1" applyFill="1" applyBorder="1" applyAlignment="1">
      <alignment horizontal="center" vertical="center"/>
    </xf>
    <xf numFmtId="44" fontId="10" fillId="29" borderId="2" xfId="11" applyFont="1" applyFill="1" applyBorder="1" applyAlignment="1">
      <alignment horizontal="center" vertical="center"/>
    </xf>
    <xf numFmtId="0" fontId="10" fillId="30" borderId="2" xfId="0" applyFont="1" applyFill="1" applyBorder="1" applyAlignment="1">
      <alignment horizontal="center" vertical="center"/>
    </xf>
    <xf numFmtId="44" fontId="10" fillId="30" borderId="2" xfId="11" applyFont="1" applyFill="1" applyBorder="1" applyAlignment="1">
      <alignment horizontal="center" vertical="center"/>
    </xf>
    <xf numFmtId="44" fontId="10" fillId="31" borderId="9" xfId="11" applyFont="1" applyFill="1" applyBorder="1" applyAlignment="1">
      <alignment horizontal="center" vertical="center"/>
    </xf>
    <xf numFmtId="0" fontId="23" fillId="32" borderId="9" xfId="0" applyFont="1" applyFill="1" applyBorder="1" applyAlignment="1">
      <alignment horizontal="center" vertical="center"/>
    </xf>
    <xf numFmtId="44" fontId="10" fillId="28" borderId="2" xfId="11" applyFont="1" applyFill="1" applyBorder="1" applyAlignment="1">
      <alignment vertical="center"/>
    </xf>
    <xf numFmtId="0" fontId="25" fillId="0" borderId="0" xfId="0" applyFont="1"/>
    <xf numFmtId="0" fontId="11" fillId="20" borderId="2" xfId="0" applyFont="1" applyFill="1" applyBorder="1" applyAlignment="1">
      <alignment horizontal="center" vertical="center" wrapText="1"/>
    </xf>
    <xf numFmtId="44" fontId="11" fillId="28" borderId="2" xfId="11" applyFont="1" applyFill="1" applyBorder="1" applyAlignment="1">
      <alignment vertical="center"/>
    </xf>
    <xf numFmtId="44" fontId="11" fillId="28" borderId="2" xfId="11" applyFont="1" applyFill="1" applyBorder="1"/>
    <xf numFmtId="164" fontId="11" fillId="28" borderId="2" xfId="11" applyNumberFormat="1" applyFont="1" applyFill="1" applyBorder="1"/>
    <xf numFmtId="0" fontId="26" fillId="0" borderId="0" xfId="0" applyFont="1"/>
    <xf numFmtId="0" fontId="10" fillId="26" borderId="4" xfId="0" applyFont="1" applyFill="1" applyBorder="1" applyAlignment="1">
      <alignment vertical="center"/>
    </xf>
    <xf numFmtId="0" fontId="10" fillId="26" borderId="2" xfId="0" applyFont="1" applyFill="1" applyBorder="1"/>
    <xf numFmtId="164" fontId="10" fillId="28" borderId="0" xfId="3" applyFont="1" applyFill="1"/>
    <xf numFmtId="164" fontId="11" fillId="28" borderId="0" xfId="11" applyNumberFormat="1" applyFont="1" applyFill="1"/>
    <xf numFmtId="0" fontId="24" fillId="33" borderId="2" xfId="0" applyFont="1" applyFill="1" applyBorder="1" applyAlignment="1">
      <alignment horizontal="center" vertical="center" wrapText="1"/>
    </xf>
    <xf numFmtId="0" fontId="24" fillId="33" borderId="11" xfId="0" applyFont="1" applyFill="1" applyBorder="1" applyAlignment="1">
      <alignment horizontal="center" vertical="center" wrapText="1"/>
    </xf>
    <xf numFmtId="2" fontId="24" fillId="22" borderId="5" xfId="0" applyNumberFormat="1" applyFont="1" applyFill="1" applyBorder="1" applyAlignment="1">
      <alignment horizontal="center" vertical="center" wrapText="1"/>
    </xf>
    <xf numFmtId="0" fontId="24" fillId="22" borderId="2" xfId="0" applyFont="1" applyFill="1" applyBorder="1" applyAlignment="1">
      <alignment horizontal="center" vertical="center" wrapText="1"/>
    </xf>
    <xf numFmtId="2" fontId="0" fillId="0" borderId="0" xfId="0" applyNumberFormat="1"/>
    <xf numFmtId="2" fontId="0" fillId="0" borderId="0" xfId="3" applyNumberFormat="1" applyFont="1"/>
    <xf numFmtId="2" fontId="24" fillId="22" borderId="12" xfId="3" applyNumberFormat="1" applyFont="1" applyFill="1" applyBorder="1" applyAlignment="1">
      <alignment horizontal="center"/>
    </xf>
    <xf numFmtId="2" fontId="0" fillId="23" borderId="0" xfId="3" applyNumberFormat="1" applyFont="1" applyFill="1"/>
    <xf numFmtId="0" fontId="10" fillId="34" borderId="0" xfId="0" applyFont="1" applyFill="1" applyAlignment="1">
      <alignment horizontal="center" vertical="center"/>
    </xf>
    <xf numFmtId="0" fontId="11" fillId="24" borderId="7" xfId="0" applyFont="1" applyFill="1" applyBorder="1" applyAlignment="1">
      <alignment horizontal="center" vertical="center" wrapText="1"/>
    </xf>
    <xf numFmtId="0" fontId="11" fillId="24" borderId="13" xfId="0" applyFont="1" applyFill="1" applyBorder="1" applyAlignment="1">
      <alignment horizontal="center" vertical="center" wrapText="1"/>
    </xf>
    <xf numFmtId="2" fontId="24" fillId="24" borderId="7" xfId="3" applyNumberFormat="1" applyFont="1" applyFill="1" applyBorder="1" applyAlignment="1">
      <alignment horizontal="center"/>
    </xf>
    <xf numFmtId="2" fontId="24" fillId="24" borderId="14" xfId="3" applyNumberFormat="1" applyFont="1" applyFill="1" applyBorder="1" applyAlignment="1">
      <alignment horizontal="center"/>
    </xf>
    <xf numFmtId="0" fontId="10" fillId="21" borderId="4" xfId="0" applyFont="1" applyFill="1" applyBorder="1" applyAlignment="1">
      <alignment horizontal="center"/>
    </xf>
    <xf numFmtId="44" fontId="10" fillId="28" borderId="15" xfId="11" applyFont="1" applyFill="1" applyBorder="1"/>
    <xf numFmtId="2" fontId="11" fillId="28" borderId="2" xfId="11" applyNumberFormat="1" applyFont="1" applyFill="1" applyBorder="1" applyAlignment="1">
      <alignment horizontal="center"/>
    </xf>
    <xf numFmtId="2" fontId="10" fillId="28" borderId="5" xfId="3" applyNumberFormat="1" applyFont="1" applyFill="1" applyBorder="1" applyAlignment="1">
      <alignment horizontal="center"/>
    </xf>
    <xf numFmtId="2" fontId="10" fillId="28" borderId="2" xfId="3" applyNumberFormat="1" applyFont="1" applyFill="1" applyBorder="1" applyAlignment="1">
      <alignment horizontal="center"/>
    </xf>
    <xf numFmtId="0" fontId="10" fillId="21" borderId="16" xfId="0" applyFont="1" applyFill="1" applyBorder="1" applyAlignment="1">
      <alignment horizontal="center"/>
    </xf>
    <xf numFmtId="44" fontId="10" fillId="28" borderId="10" xfId="11" applyFont="1" applyFill="1" applyBorder="1"/>
    <xf numFmtId="2" fontId="10" fillId="28" borderId="10" xfId="3" applyNumberFormat="1" applyFont="1" applyFill="1" applyBorder="1" applyAlignment="1">
      <alignment horizontal="center"/>
    </xf>
    <xf numFmtId="0" fontId="10" fillId="21" borderId="0" xfId="0" applyFont="1" applyFill="1" applyAlignment="1">
      <alignment horizontal="center"/>
    </xf>
    <xf numFmtId="0" fontId="11" fillId="21" borderId="17" xfId="0" applyFont="1" applyFill="1" applyBorder="1" applyAlignment="1">
      <alignment horizontal="center"/>
    </xf>
    <xf numFmtId="44" fontId="11" fillId="28" borderId="18" xfId="11" applyFont="1" applyFill="1" applyBorder="1"/>
    <xf numFmtId="2" fontId="11" fillId="28" borderId="12" xfId="11" applyNumberFormat="1" applyFont="1" applyFill="1" applyBorder="1" applyAlignment="1">
      <alignment horizontal="center"/>
    </xf>
    <xf numFmtId="2" fontId="11" fillId="28" borderId="18" xfId="3" applyNumberFormat="1" applyFont="1" applyFill="1" applyBorder="1" applyAlignment="1">
      <alignment horizontal="center"/>
    </xf>
    <xf numFmtId="44" fontId="10" fillId="28" borderId="19" xfId="11" applyFont="1" applyFill="1" applyBorder="1"/>
    <xf numFmtId="2" fontId="11" fillId="28" borderId="19" xfId="11" applyNumberFormat="1" applyFont="1" applyFill="1" applyBorder="1" applyAlignment="1">
      <alignment horizontal="center"/>
    </xf>
    <xf numFmtId="2" fontId="10" fillId="28" borderId="19" xfId="3" applyNumberFormat="1" applyFont="1" applyFill="1" applyBorder="1" applyAlignment="1">
      <alignment horizontal="center"/>
    </xf>
    <xf numFmtId="2" fontId="15" fillId="28" borderId="10" xfId="3" applyNumberFormat="1" applyFont="1" applyFill="1" applyBorder="1" applyAlignment="1">
      <alignment horizontal="center"/>
    </xf>
    <xf numFmtId="0" fontId="0" fillId="0" borderId="0" xfId="0" applyAlignment="1">
      <alignment wrapText="1"/>
    </xf>
    <xf numFmtId="167" fontId="28" fillId="9" borderId="2" xfId="11" applyNumberFormat="1" applyFont="1" applyFill="1" applyBorder="1"/>
    <xf numFmtId="167" fontId="31" fillId="9" borderId="2" xfId="11" applyNumberFormat="1" applyFont="1" applyFill="1" applyBorder="1"/>
    <xf numFmtId="0" fontId="11" fillId="35" borderId="2" xfId="17" applyFont="1" applyFill="1" applyBorder="1" applyAlignment="1">
      <alignment horizontal="center" vertical="center" wrapText="1"/>
    </xf>
    <xf numFmtId="44" fontId="11" fillId="35" borderId="2" xfId="11" applyFont="1" applyFill="1" applyBorder="1" applyAlignment="1">
      <alignment horizontal="center" vertical="center" wrapText="1"/>
    </xf>
    <xf numFmtId="44" fontId="11" fillId="41" borderId="2" xfId="11" applyFont="1" applyFill="1" applyBorder="1" applyAlignment="1">
      <alignment horizontal="right" vertical="top"/>
    </xf>
    <xf numFmtId="44" fontId="11" fillId="41" borderId="2" xfId="11" applyFont="1" applyFill="1" applyBorder="1" applyAlignment="1">
      <alignment horizontal="right" vertical="top" wrapText="1"/>
    </xf>
    <xf numFmtId="44" fontId="35" fillId="41" borderId="2" xfId="11" applyFont="1" applyFill="1" applyBorder="1" applyAlignment="1">
      <alignment horizontal="right" vertical="top"/>
    </xf>
    <xf numFmtId="44" fontId="35" fillId="41" borderId="2" xfId="11" applyFont="1" applyFill="1" applyBorder="1" applyAlignment="1">
      <alignment horizontal="right" vertical="top" wrapText="1"/>
    </xf>
    <xf numFmtId="44" fontId="11" fillId="41" borderId="9" xfId="11" applyFont="1" applyFill="1" applyBorder="1" applyAlignment="1">
      <alignment horizontal="right" vertical="top"/>
    </xf>
    <xf numFmtId="44" fontId="24" fillId="41" borderId="12" xfId="11" applyFont="1" applyFill="1" applyBorder="1" applyAlignment="1">
      <alignment horizontal="right" vertical="top"/>
    </xf>
    <xf numFmtId="0" fontId="6" fillId="0" borderId="0" xfId="0" applyFont="1"/>
    <xf numFmtId="0" fontId="24" fillId="42" borderId="0" xfId="0" applyFont="1" applyFill="1" applyAlignment="1">
      <alignment horizontal="center" vertical="top"/>
    </xf>
    <xf numFmtId="0" fontId="24" fillId="42" borderId="0" xfId="0" applyFont="1" applyFill="1" applyAlignment="1">
      <alignment vertical="top"/>
    </xf>
    <xf numFmtId="0" fontId="6" fillId="42" borderId="0" xfId="0" applyFont="1" applyFill="1"/>
    <xf numFmtId="44" fontId="15" fillId="42" borderId="0" xfId="11" applyFont="1" applyFill="1"/>
    <xf numFmtId="0" fontId="15" fillId="42" borderId="0" xfId="0" applyFont="1" applyFill="1" applyAlignment="1">
      <alignment vertical="top"/>
    </xf>
    <xf numFmtId="0" fontId="38" fillId="42" borderId="0" xfId="0" applyFont="1" applyFill="1" applyAlignment="1">
      <alignment vertical="center"/>
    </xf>
    <xf numFmtId="44" fontId="15" fillId="41" borderId="5" xfId="11" applyFont="1" applyFill="1" applyBorder="1" applyAlignment="1">
      <alignment horizontal="left" vertical="top"/>
    </xf>
    <xf numFmtId="0" fontId="15" fillId="36" borderId="6" xfId="0" applyFont="1" applyFill="1" applyBorder="1" applyAlignment="1">
      <alignment vertical="top"/>
    </xf>
    <xf numFmtId="44" fontId="37" fillId="43" borderId="41" xfId="0" applyNumberFormat="1" applyFont="1" applyFill="1" applyBorder="1" applyAlignment="1">
      <alignment horizontal="center" vertical="top"/>
    </xf>
    <xf numFmtId="0" fontId="15" fillId="0" borderId="0" xfId="0" applyFont="1" applyAlignment="1">
      <alignment horizontal="center" vertical="top"/>
    </xf>
    <xf numFmtId="14" fontId="15" fillId="0" borderId="0" xfId="0" applyNumberFormat="1" applyFont="1" applyAlignment="1">
      <alignment horizontal="left" vertical="top"/>
    </xf>
    <xf numFmtId="44" fontId="11" fillId="41" borderId="4" xfId="11" applyFont="1" applyFill="1" applyBorder="1"/>
    <xf numFmtId="44" fontId="24" fillId="41" borderId="5" xfId="11" applyFont="1" applyFill="1" applyBorder="1" applyAlignment="1">
      <alignment horizontal="left" vertical="top"/>
    </xf>
    <xf numFmtId="0" fontId="38" fillId="42" borderId="0" xfId="0" applyFont="1" applyFill="1" applyAlignment="1">
      <alignment horizontal="left" vertical="center"/>
    </xf>
    <xf numFmtId="44" fontId="6" fillId="0" borderId="0" xfId="11" applyFont="1"/>
    <xf numFmtId="0" fontId="40" fillId="35" borderId="2" xfId="23" applyFont="1" applyFill="1" applyBorder="1" applyAlignment="1">
      <alignment horizontal="center" vertical="center" wrapText="1"/>
    </xf>
    <xf numFmtId="0" fontId="6" fillId="0" borderId="0" xfId="0" applyFont="1" applyAlignment="1">
      <alignment horizontal="center" vertical="center" wrapText="1"/>
    </xf>
    <xf numFmtId="0" fontId="15" fillId="13" borderId="2" xfId="11" applyNumberFormat="1" applyFont="1" applyFill="1" applyBorder="1" applyAlignment="1">
      <alignment horizontal="center" vertical="center"/>
    </xf>
    <xf numFmtId="0" fontId="41" fillId="11" borderId="4" xfId="0" applyFont="1" applyFill="1" applyBorder="1" applyAlignment="1">
      <alignment vertical="top"/>
    </xf>
    <xf numFmtId="44" fontId="11" fillId="41" borderId="3" xfId="11" applyFont="1" applyFill="1" applyBorder="1"/>
    <xf numFmtId="0" fontId="24" fillId="35" borderId="2" xfId="0" applyFont="1" applyFill="1" applyBorder="1" applyAlignment="1">
      <alignment horizontal="left" vertical="top"/>
    </xf>
    <xf numFmtId="0" fontId="43" fillId="0" borderId="0" xfId="0" applyFont="1"/>
    <xf numFmtId="0" fontId="15" fillId="36" borderId="2" xfId="0" applyFont="1" applyFill="1" applyBorder="1" applyAlignment="1">
      <alignment horizontal="left" vertical="top"/>
    </xf>
    <xf numFmtId="0" fontId="15" fillId="19" borderId="2" xfId="13" applyNumberFormat="1" applyFont="1" applyFill="1" applyBorder="1"/>
    <xf numFmtId="0" fontId="24" fillId="44" borderId="2" xfId="0" applyFont="1" applyFill="1" applyBorder="1" applyAlignment="1">
      <alignment horizontal="center" vertical="top"/>
    </xf>
    <xf numFmtId="0" fontId="15" fillId="37" borderId="2" xfId="0" applyFont="1" applyFill="1" applyBorder="1" applyAlignment="1">
      <alignment horizontal="left" vertical="top"/>
    </xf>
    <xf numFmtId="14" fontId="15" fillId="44" borderId="2" xfId="0" applyNumberFormat="1" applyFont="1" applyFill="1" applyBorder="1" applyAlignment="1">
      <alignment horizontal="center" vertical="top"/>
    </xf>
    <xf numFmtId="0" fontId="15" fillId="38" borderId="2" xfId="0" applyFont="1" applyFill="1" applyBorder="1" applyAlignment="1">
      <alignment horizontal="left" vertical="top"/>
    </xf>
    <xf numFmtId="0" fontId="15" fillId="39" borderId="2" xfId="0" applyFont="1" applyFill="1" applyBorder="1" applyAlignment="1">
      <alignment horizontal="left" vertical="top"/>
    </xf>
    <xf numFmtId="14" fontId="15" fillId="39" borderId="2" xfId="0" applyNumberFormat="1" applyFont="1" applyFill="1" applyBorder="1" applyAlignment="1">
      <alignment horizontal="left" vertical="top"/>
    </xf>
    <xf numFmtId="0" fontId="11" fillId="0" borderId="0" xfId="0" applyFont="1" applyAlignment="1">
      <alignment horizontal="center" vertical="top"/>
    </xf>
    <xf numFmtId="0" fontId="24" fillId="0" borderId="0" xfId="0" applyFont="1" applyAlignment="1">
      <alignment horizontal="center" vertical="top"/>
    </xf>
    <xf numFmtId="0" fontId="23" fillId="18" borderId="2" xfId="0" applyFont="1" applyFill="1" applyBorder="1" applyAlignment="1">
      <alignment horizontal="left"/>
    </xf>
    <xf numFmtId="0" fontId="30" fillId="0" borderId="0" xfId="0" applyFont="1" applyAlignment="1">
      <alignment vertical="top"/>
    </xf>
    <xf numFmtId="167" fontId="11" fillId="44" borderId="5" xfId="0" applyNumberFormat="1" applyFont="1" applyFill="1" applyBorder="1" applyAlignment="1">
      <alignment vertical="top"/>
    </xf>
    <xf numFmtId="167" fontId="11" fillId="44" borderId="2" xfId="0" applyNumberFormat="1" applyFont="1" applyFill="1" applyBorder="1" applyAlignment="1">
      <alignment vertical="top"/>
    </xf>
    <xf numFmtId="44" fontId="15" fillId="19" borderId="2" xfId="11" applyFont="1" applyFill="1" applyBorder="1"/>
    <xf numFmtId="14" fontId="15" fillId="19" borderId="2" xfId="0" applyNumberFormat="1" applyFont="1" applyFill="1" applyBorder="1" applyAlignment="1">
      <alignment horizontal="center" vertical="center"/>
    </xf>
    <xf numFmtId="9" fontId="15" fillId="19" borderId="2" xfId="15" applyFont="1" applyFill="1" applyBorder="1" applyAlignment="1">
      <alignment horizontal="center"/>
    </xf>
    <xf numFmtId="0" fontId="11" fillId="39" borderId="41" xfId="0" applyFont="1" applyFill="1" applyBorder="1" applyAlignment="1">
      <alignment horizontal="center" wrapText="1"/>
    </xf>
    <xf numFmtId="0" fontId="11" fillId="37" borderId="2" xfId="0" applyFont="1" applyFill="1" applyBorder="1" applyAlignment="1">
      <alignment horizontal="center" wrapText="1"/>
    </xf>
    <xf numFmtId="0" fontId="11" fillId="36" borderId="2" xfId="0" applyFont="1" applyFill="1" applyBorder="1" applyAlignment="1">
      <alignment horizontal="center" wrapText="1"/>
    </xf>
    <xf numFmtId="14" fontId="15" fillId="45" borderId="3" xfId="15" applyNumberFormat="1" applyFont="1" applyFill="1" applyBorder="1" applyAlignment="1">
      <alignment horizontal="center"/>
    </xf>
    <xf numFmtId="0" fontId="15" fillId="36" borderId="10" xfId="0" applyFont="1" applyFill="1" applyBorder="1" applyAlignment="1">
      <alignment horizontal="left" vertical="top"/>
    </xf>
    <xf numFmtId="0" fontId="24" fillId="35" borderId="3" xfId="0" applyFont="1" applyFill="1" applyBorder="1" applyAlignment="1">
      <alignment horizontal="center" vertical="center" wrapText="1"/>
    </xf>
    <xf numFmtId="0" fontId="24" fillId="35" borderId="2" xfId="0" applyFont="1" applyFill="1" applyBorder="1" applyAlignment="1">
      <alignment horizontal="center" vertical="center" wrapText="1"/>
    </xf>
    <xf numFmtId="14" fontId="15" fillId="19" borderId="2" xfId="13" applyNumberFormat="1" applyFont="1" applyFill="1" applyBorder="1"/>
    <xf numFmtId="0" fontId="15" fillId="19" borderId="2" xfId="13" applyNumberFormat="1" applyFont="1" applyFill="1" applyBorder="1" applyAlignment="1">
      <alignment horizontal="center"/>
    </xf>
    <xf numFmtId="0" fontId="43" fillId="0" borderId="0" xfId="0" applyFont="1" applyAlignment="1">
      <alignment horizontal="left" vertical="center" wrapText="1"/>
    </xf>
    <xf numFmtId="0" fontId="15" fillId="36" borderId="3" xfId="0" applyFont="1" applyFill="1" applyBorder="1" applyAlignment="1">
      <alignment vertical="top"/>
    </xf>
    <xf numFmtId="44" fontId="24" fillId="36" borderId="2" xfId="11" applyFont="1" applyFill="1" applyBorder="1"/>
    <xf numFmtId="0" fontId="44" fillId="0" borderId="0" xfId="0" applyFont="1"/>
    <xf numFmtId="167" fontId="45" fillId="44" borderId="2" xfId="0" applyNumberFormat="1" applyFont="1" applyFill="1" applyBorder="1" applyAlignment="1">
      <alignment vertical="top"/>
    </xf>
    <xf numFmtId="0" fontId="5" fillId="0" borderId="0" xfId="0" applyFont="1"/>
    <xf numFmtId="44" fontId="5" fillId="41" borderId="3" xfId="11" applyFont="1" applyFill="1" applyBorder="1"/>
    <xf numFmtId="44" fontId="46" fillId="41" borderId="4" xfId="11" applyFont="1" applyFill="1" applyBorder="1"/>
    <xf numFmtId="0" fontId="24" fillId="35" borderId="2" xfId="24" applyFont="1" applyFill="1" applyBorder="1" applyAlignment="1">
      <alignment horizontal="center" vertical="center" wrapText="1"/>
    </xf>
    <xf numFmtId="0" fontId="11" fillId="46" borderId="24" xfId="0" applyFont="1" applyFill="1" applyBorder="1" applyAlignment="1">
      <alignment vertical="center" wrapText="1"/>
    </xf>
    <xf numFmtId="0" fontId="5" fillId="0" borderId="0" xfId="0" applyFont="1" applyAlignment="1">
      <alignment horizontal="center" vertical="center" wrapText="1"/>
    </xf>
    <xf numFmtId="44" fontId="11" fillId="46" borderId="41" xfId="11" applyFont="1" applyFill="1" applyBorder="1"/>
    <xf numFmtId="44" fontId="11" fillId="46" borderId="24" xfId="11" applyFont="1" applyFill="1" applyBorder="1"/>
    <xf numFmtId="44" fontId="5" fillId="0" borderId="0" xfId="11" applyFont="1"/>
    <xf numFmtId="44" fontId="24" fillId="37" borderId="2" xfId="0" applyNumberFormat="1" applyFont="1" applyFill="1" applyBorder="1" applyAlignment="1">
      <alignment horizontal="center" vertical="top"/>
    </xf>
    <xf numFmtId="14" fontId="24" fillId="35" borderId="5" xfId="0" applyNumberFormat="1" applyFont="1" applyFill="1" applyBorder="1" applyAlignment="1">
      <alignment horizontal="center" vertical="top"/>
    </xf>
    <xf numFmtId="14" fontId="24" fillId="35" borderId="2" xfId="0" applyNumberFormat="1" applyFont="1" applyFill="1" applyBorder="1" applyAlignment="1">
      <alignment horizontal="center" vertical="top"/>
    </xf>
    <xf numFmtId="44" fontId="39" fillId="41" borderId="2" xfId="11" applyFont="1" applyFill="1" applyBorder="1"/>
    <xf numFmtId="44" fontId="39" fillId="41" borderId="5" xfId="11" applyFont="1" applyFill="1" applyBorder="1"/>
    <xf numFmtId="14" fontId="15" fillId="48" borderId="2" xfId="24" applyNumberFormat="1" applyFont="1" applyFill="1" applyBorder="1" applyAlignment="1">
      <alignment horizontal="left" vertical="top"/>
    </xf>
    <xf numFmtId="0" fontId="21" fillId="11" borderId="4" xfId="0" applyFont="1" applyFill="1" applyBorder="1" applyAlignment="1">
      <alignment horizontal="center" vertical="top"/>
    </xf>
    <xf numFmtId="0" fontId="43" fillId="0" borderId="0" xfId="0" applyFont="1" applyAlignment="1">
      <alignment horizontal="center"/>
    </xf>
    <xf numFmtId="0" fontId="4" fillId="0" borderId="4" xfId="0" applyFont="1" applyBorder="1"/>
    <xf numFmtId="0" fontId="4" fillId="0" borderId="0" xfId="0" applyFont="1" applyAlignment="1">
      <alignment vertical="top"/>
    </xf>
    <xf numFmtId="167" fontId="4" fillId="44" borderId="2" xfId="0" applyNumberFormat="1" applyFont="1" applyFill="1" applyBorder="1" applyAlignment="1">
      <alignment vertical="top"/>
    </xf>
    <xf numFmtId="0" fontId="4" fillId="44" borderId="2" xfId="0" applyFont="1" applyFill="1" applyBorder="1" applyAlignment="1">
      <alignment horizontal="center" vertical="top"/>
    </xf>
    <xf numFmtId="14" fontId="4" fillId="44" borderId="2" xfId="0" applyNumberFormat="1" applyFont="1" applyFill="1" applyBorder="1" applyAlignment="1">
      <alignment horizontal="center" vertical="top"/>
    </xf>
    <xf numFmtId="0" fontId="4" fillId="0" borderId="0" xfId="0" applyFont="1"/>
    <xf numFmtId="0" fontId="11" fillId="38" borderId="2" xfId="0" applyFont="1" applyFill="1" applyBorder="1" applyAlignment="1">
      <alignment horizontal="center" wrapText="1"/>
    </xf>
    <xf numFmtId="0" fontId="24" fillId="36" borderId="2" xfId="0" applyFont="1" applyFill="1" applyBorder="1" applyAlignment="1">
      <alignment horizontal="center" vertical="center" wrapText="1"/>
    </xf>
    <xf numFmtId="0" fontId="24" fillId="37" borderId="2" xfId="0" applyFont="1" applyFill="1" applyBorder="1" applyAlignment="1">
      <alignment horizontal="center" vertical="center" wrapText="1"/>
    </xf>
    <xf numFmtId="0" fontId="24" fillId="38" borderId="2" xfId="0" applyFont="1" applyFill="1" applyBorder="1" applyAlignment="1">
      <alignment horizontal="center" vertical="center" wrapText="1"/>
    </xf>
    <xf numFmtId="0" fontId="24" fillId="39" borderId="2" xfId="0" applyFont="1" applyFill="1" applyBorder="1" applyAlignment="1">
      <alignment horizontal="center" vertical="center" wrapText="1"/>
    </xf>
    <xf numFmtId="0" fontId="24" fillId="43" borderId="2" xfId="0" applyFont="1" applyFill="1" applyBorder="1" applyAlignment="1">
      <alignment horizontal="center" vertical="center" wrapText="1"/>
    </xf>
    <xf numFmtId="44" fontId="11" fillId="0" borderId="0" xfId="11" applyFont="1" applyBorder="1" applyAlignment="1">
      <alignment horizontal="center" vertical="top"/>
    </xf>
    <xf numFmtId="0" fontId="4" fillId="0" borderId="0" xfId="0" applyFont="1" applyAlignment="1">
      <alignment horizontal="center" vertical="top"/>
    </xf>
    <xf numFmtId="0" fontId="38" fillId="42" borderId="0" xfId="0" applyFont="1" applyFill="1" applyAlignment="1">
      <alignment horizontal="center" vertical="center"/>
    </xf>
    <xf numFmtId="0" fontId="15" fillId="36" borderId="2" xfId="0" applyFont="1" applyFill="1" applyBorder="1" applyAlignment="1">
      <alignment horizontal="center" vertical="top"/>
    </xf>
    <xf numFmtId="0" fontId="15" fillId="37" borderId="2" xfId="0" applyFont="1" applyFill="1" applyBorder="1" applyAlignment="1">
      <alignment horizontal="center" vertical="top"/>
    </xf>
    <xf numFmtId="0" fontId="15" fillId="38" borderId="2" xfId="0" applyFont="1" applyFill="1" applyBorder="1" applyAlignment="1">
      <alignment horizontal="center" vertical="top"/>
    </xf>
    <xf numFmtId="0" fontId="15" fillId="39" borderId="2" xfId="0" applyFont="1" applyFill="1" applyBorder="1" applyAlignment="1">
      <alignment horizontal="center" vertical="top"/>
    </xf>
    <xf numFmtId="0" fontId="23" fillId="43" borderId="2" xfId="0" applyFont="1" applyFill="1" applyBorder="1" applyAlignment="1">
      <alignment horizontal="center" vertical="top"/>
    </xf>
    <xf numFmtId="0" fontId="11" fillId="44" borderId="2" xfId="0" applyFont="1" applyFill="1" applyBorder="1" applyAlignment="1">
      <alignment horizontal="center"/>
    </xf>
    <xf numFmtId="44" fontId="42" fillId="0" borderId="0" xfId="11" applyFont="1" applyAlignment="1">
      <alignment horizontal="center" vertical="top"/>
    </xf>
    <xf numFmtId="0" fontId="11" fillId="35" borderId="2" xfId="0" applyFont="1" applyFill="1" applyBorder="1" applyAlignment="1">
      <alignment horizontal="center" vertical="top"/>
    </xf>
    <xf numFmtId="1" fontId="15" fillId="44" borderId="2" xfId="0" applyNumberFormat="1" applyFont="1" applyFill="1" applyBorder="1" applyAlignment="1">
      <alignment horizontal="center" vertical="top"/>
    </xf>
    <xf numFmtId="0" fontId="11" fillId="35" borderId="2" xfId="0" applyFont="1" applyFill="1" applyBorder="1" applyAlignment="1">
      <alignment horizontal="left" vertical="top"/>
    </xf>
    <xf numFmtId="164" fontId="27" fillId="49" borderId="2" xfId="3" applyFont="1" applyFill="1" applyBorder="1" applyProtection="1"/>
    <xf numFmtId="0" fontId="50" fillId="0" borderId="0" xfId="0" applyFont="1"/>
    <xf numFmtId="0" fontId="51" fillId="50" borderId="9" xfId="0" applyFont="1" applyFill="1" applyBorder="1" applyAlignment="1">
      <alignment vertical="center"/>
    </xf>
    <xf numFmtId="0" fontId="50" fillId="51" borderId="3" xfId="0" applyFont="1" applyFill="1" applyBorder="1" applyAlignment="1">
      <alignment horizontal="left" vertical="center"/>
    </xf>
    <xf numFmtId="0" fontId="50" fillId="51" borderId="5" xfId="0" applyFont="1" applyFill="1" applyBorder="1" applyAlignment="1">
      <alignment vertical="center"/>
    </xf>
    <xf numFmtId="0" fontId="50" fillId="0" borderId="7" xfId="0" applyFont="1" applyBorder="1"/>
    <xf numFmtId="0" fontId="52" fillId="50" borderId="2" xfId="0" applyFont="1" applyFill="1" applyBorder="1" applyAlignment="1">
      <alignment vertical="center" wrapText="1"/>
    </xf>
    <xf numFmtId="0" fontId="50" fillId="51" borderId="2" xfId="0" applyFont="1" applyFill="1" applyBorder="1" applyAlignment="1">
      <alignment horizontal="center" vertical="center" wrapText="1"/>
    </xf>
    <xf numFmtId="0" fontId="51" fillId="50" borderId="2" xfId="0" applyFont="1" applyFill="1" applyBorder="1" applyAlignment="1">
      <alignment vertical="center"/>
    </xf>
    <xf numFmtId="0" fontId="53" fillId="51" borderId="21" xfId="26" applyFill="1" applyBorder="1" applyAlignment="1" applyProtection="1">
      <alignment horizontal="center" vertical="center"/>
    </xf>
    <xf numFmtId="0" fontId="54" fillId="0" borderId="0" xfId="0" applyFont="1" applyAlignment="1">
      <alignment vertical="center"/>
    </xf>
    <xf numFmtId="0" fontId="55" fillId="0" borderId="0" xfId="0" applyFont="1"/>
    <xf numFmtId="0" fontId="56" fillId="0" borderId="0" xfId="0" applyFont="1"/>
    <xf numFmtId="0" fontId="52" fillId="50" borderId="2" xfId="0" applyFont="1" applyFill="1" applyBorder="1" applyAlignment="1">
      <alignment horizontal="center" vertical="center"/>
    </xf>
    <xf numFmtId="0" fontId="57" fillId="53" borderId="2" xfId="0" applyFont="1" applyFill="1" applyBorder="1" applyAlignment="1">
      <alignment vertical="center" wrapText="1"/>
    </xf>
    <xf numFmtId="173" fontId="50" fillId="49" borderId="2" xfId="11" applyNumberFormat="1" applyFont="1" applyFill="1" applyBorder="1" applyAlignment="1" applyProtection="1">
      <alignment horizontal="center" vertical="center"/>
    </xf>
    <xf numFmtId="0" fontId="52" fillId="50" borderId="2" xfId="0" applyFont="1" applyFill="1" applyBorder="1" applyAlignment="1">
      <alignment horizontal="center" vertical="center" wrapText="1"/>
    </xf>
    <xf numFmtId="0" fontId="52" fillId="50" borderId="3" xfId="0" applyFont="1" applyFill="1" applyBorder="1" applyAlignment="1">
      <alignment horizontal="center" vertical="center" wrapText="1"/>
    </xf>
    <xf numFmtId="0" fontId="59" fillId="50" borderId="22" xfId="0" applyFont="1" applyFill="1" applyBorder="1" applyAlignment="1">
      <alignment horizontal="center" vertical="center" wrapText="1"/>
    </xf>
    <xf numFmtId="0" fontId="52" fillId="50" borderId="5" xfId="0" applyFont="1" applyFill="1" applyBorder="1" applyAlignment="1">
      <alignment horizontal="center" vertical="center" wrapText="1"/>
    </xf>
    <xf numFmtId="14" fontId="56" fillId="0" borderId="2" xfId="0" applyNumberFormat="1" applyFont="1" applyBorder="1" applyAlignment="1">
      <alignment horizontal="center" vertical="center"/>
    </xf>
    <xf numFmtId="174" fontId="56" fillId="0" borderId="2" xfId="5" applyNumberFormat="1" applyFont="1" applyBorder="1" applyAlignment="1" applyProtection="1">
      <alignment horizontal="center" vertical="center"/>
    </xf>
    <xf numFmtId="0" fontId="56" fillId="0" borderId="2" xfId="0" applyFont="1" applyBorder="1" applyAlignment="1">
      <alignment horizontal="center" vertical="center"/>
    </xf>
    <xf numFmtId="0" fontId="50" fillId="54" borderId="2" xfId="0" applyFont="1" applyFill="1" applyBorder="1" applyAlignment="1">
      <alignment horizontal="center" vertical="center"/>
    </xf>
    <xf numFmtId="2" fontId="56" fillId="51" borderId="2" xfId="0" applyNumberFormat="1" applyFont="1" applyFill="1" applyBorder="1" applyAlignment="1">
      <alignment horizontal="center" vertical="center"/>
    </xf>
    <xf numFmtId="2" fontId="61" fillId="49" borderId="2" xfId="0" applyNumberFormat="1" applyFont="1" applyFill="1" applyBorder="1" applyAlignment="1">
      <alignment horizontal="center" vertical="center"/>
    </xf>
    <xf numFmtId="173" fontId="59" fillId="51" borderId="23" xfId="11" applyNumberFormat="1" applyFont="1" applyFill="1" applyBorder="1" applyAlignment="1" applyProtection="1">
      <alignment horizontal="right" vertical="center"/>
    </xf>
    <xf numFmtId="14" fontId="56" fillId="51" borderId="5" xfId="11" applyNumberFormat="1" applyFont="1" applyFill="1" applyBorder="1" applyAlignment="1" applyProtection="1">
      <alignment horizontal="center" vertical="center"/>
    </xf>
    <xf numFmtId="44" fontId="50" fillId="54" borderId="2" xfId="11" applyFont="1" applyFill="1" applyBorder="1" applyAlignment="1" applyProtection="1">
      <alignment horizontal="center" vertical="center"/>
    </xf>
    <xf numFmtId="0" fontId="50" fillId="55" borderId="2" xfId="0" applyFont="1" applyFill="1" applyBorder="1" applyAlignment="1">
      <alignment horizontal="center" vertical="center"/>
    </xf>
    <xf numFmtId="44" fontId="50" fillId="55" borderId="2" xfId="11" applyFont="1" applyFill="1" applyBorder="1" applyAlignment="1" applyProtection="1">
      <alignment horizontal="center" vertical="center"/>
    </xf>
    <xf numFmtId="0" fontId="50" fillId="56" borderId="2" xfId="0" applyFont="1" applyFill="1" applyBorder="1" applyAlignment="1">
      <alignment horizontal="center" vertical="center"/>
    </xf>
    <xf numFmtId="44" fontId="50" fillId="56" borderId="2" xfId="11" applyFont="1" applyFill="1" applyBorder="1" applyAlignment="1" applyProtection="1">
      <alignment horizontal="center" vertical="center"/>
    </xf>
    <xf numFmtId="0" fontId="64" fillId="0" borderId="24" xfId="0" applyFont="1" applyBorder="1" applyAlignment="1">
      <alignment vertical="center" wrapText="1"/>
    </xf>
    <xf numFmtId="44" fontId="50" fillId="57" borderId="9" xfId="11" applyFont="1" applyFill="1" applyBorder="1" applyAlignment="1" applyProtection="1">
      <alignment horizontal="center" vertical="center"/>
    </xf>
    <xf numFmtId="0" fontId="64" fillId="0" borderId="0" xfId="0" applyFont="1" applyAlignment="1">
      <alignment vertical="center" wrapText="1"/>
    </xf>
    <xf numFmtId="0" fontId="56" fillId="0" borderId="0" xfId="0" applyFont="1" applyAlignment="1">
      <alignment horizontal="right"/>
    </xf>
    <xf numFmtId="166" fontId="50" fillId="0" borderId="0" xfId="0" applyNumberFormat="1" applyFont="1"/>
    <xf numFmtId="0" fontId="65" fillId="58" borderId="9" xfId="0" applyFont="1" applyFill="1" applyBorder="1" applyAlignment="1">
      <alignment horizontal="center" vertical="center"/>
    </xf>
    <xf numFmtId="0" fontId="52" fillId="0" borderId="0" xfId="0" applyFont="1" applyAlignment="1">
      <alignment horizontal="left" vertical="top" wrapText="1"/>
    </xf>
    <xf numFmtId="0" fontId="65" fillId="0" borderId="0" xfId="0" applyFont="1" applyAlignment="1">
      <alignment horizontal="center" vertical="center"/>
    </xf>
    <xf numFmtId="2" fontId="56" fillId="0" borderId="0" xfId="0" applyNumberFormat="1" applyFont="1" applyAlignment="1">
      <alignment horizontal="center" vertical="center"/>
    </xf>
    <xf numFmtId="166" fontId="56" fillId="0" borderId="0" xfId="0" applyNumberFormat="1" applyFont="1" applyAlignment="1">
      <alignment horizontal="center" vertical="center"/>
    </xf>
    <xf numFmtId="2" fontId="50" fillId="0" borderId="0" xfId="0" applyNumberFormat="1" applyFont="1" applyAlignment="1">
      <alignment horizontal="center" vertical="center"/>
    </xf>
    <xf numFmtId="44" fontId="56" fillId="0" borderId="0" xfId="11" applyFont="1" applyBorder="1" applyAlignment="1" applyProtection="1">
      <alignment horizontal="center" vertical="center"/>
    </xf>
    <xf numFmtId="14" fontId="56" fillId="0" borderId="0" xfId="11" applyNumberFormat="1" applyFont="1" applyBorder="1" applyAlignment="1" applyProtection="1">
      <alignment horizontal="center" vertical="center"/>
    </xf>
    <xf numFmtId="0" fontId="54" fillId="0" borderId="0" xfId="0" applyFont="1" applyAlignment="1">
      <alignment vertical="top"/>
    </xf>
    <xf numFmtId="0" fontId="54" fillId="0" borderId="0" xfId="0" applyFont="1"/>
    <xf numFmtId="164" fontId="54" fillId="0" borderId="0" xfId="3" applyFont="1" applyBorder="1" applyProtection="1"/>
    <xf numFmtId="0" fontId="54" fillId="0" borderId="0" xfId="0" applyFont="1" applyAlignment="1">
      <alignment horizontal="left" vertical="top" wrapText="1"/>
    </xf>
    <xf numFmtId="0" fontId="66" fillId="0" borderId="0" xfId="0" applyFont="1"/>
    <xf numFmtId="0" fontId="67" fillId="0" borderId="0" xfId="0" applyFont="1" applyAlignment="1">
      <alignment horizontal="center"/>
    </xf>
    <xf numFmtId="0" fontId="52" fillId="50" borderId="27" xfId="0" applyFont="1" applyFill="1" applyBorder="1" applyAlignment="1">
      <alignment horizontal="center" vertical="center" wrapText="1"/>
    </xf>
    <xf numFmtId="0" fontId="52" fillId="50" borderId="28" xfId="0" applyFont="1" applyFill="1" applyBorder="1" applyAlignment="1">
      <alignment horizontal="center" vertical="center" wrapText="1"/>
    </xf>
    <xf numFmtId="0" fontId="52" fillId="50" borderId="29" xfId="0" applyFont="1" applyFill="1" applyBorder="1" applyAlignment="1">
      <alignment horizontal="center" vertical="center" wrapText="1"/>
    </xf>
    <xf numFmtId="0" fontId="52" fillId="53" borderId="2" xfId="0" applyFont="1" applyFill="1" applyBorder="1" applyAlignment="1">
      <alignment horizontal="center" vertical="center" wrapText="1"/>
    </xf>
    <xf numFmtId="0" fontId="52" fillId="53" borderId="30" xfId="0" applyFont="1" applyFill="1" applyBorder="1" applyAlignment="1">
      <alignment horizontal="center" vertical="center" wrapText="1"/>
    </xf>
    <xf numFmtId="0" fontId="52" fillId="53" borderId="28" xfId="0" applyFont="1" applyFill="1" applyBorder="1" applyAlignment="1">
      <alignment horizontal="center" vertical="center" wrapText="1"/>
    </xf>
    <xf numFmtId="0" fontId="52" fillId="50" borderId="4" xfId="0" applyFont="1" applyFill="1" applyBorder="1" applyAlignment="1">
      <alignment horizontal="center" vertical="center" wrapText="1"/>
    </xf>
    <xf numFmtId="2" fontId="56" fillId="49" borderId="2" xfId="0" applyNumberFormat="1" applyFont="1" applyFill="1" applyBorder="1" applyAlignment="1">
      <alignment horizontal="center" vertical="center"/>
    </xf>
    <xf numFmtId="2" fontId="52" fillId="49" borderId="2" xfId="0" applyNumberFormat="1" applyFont="1" applyFill="1" applyBorder="1" applyAlignment="1">
      <alignment horizontal="center" vertical="center"/>
    </xf>
    <xf numFmtId="2" fontId="70" fillId="49" borderId="2" xfId="0" applyNumberFormat="1" applyFont="1" applyFill="1" applyBorder="1" applyAlignment="1">
      <alignment horizontal="center" vertical="center"/>
    </xf>
    <xf numFmtId="0" fontId="71" fillId="0" borderId="6" xfId="0" applyFont="1" applyBorder="1"/>
    <xf numFmtId="0" fontId="65" fillId="58" borderId="2" xfId="0" applyFont="1" applyFill="1" applyBorder="1" applyAlignment="1">
      <alignment horizontal="center" vertical="center"/>
    </xf>
    <xf numFmtId="0" fontId="3" fillId="0" borderId="0" xfId="0" applyFont="1"/>
    <xf numFmtId="0" fontId="65" fillId="0" borderId="0" xfId="0" applyFont="1" applyAlignment="1">
      <alignment vertical="center"/>
    </xf>
    <xf numFmtId="166" fontId="52" fillId="0" borderId="0" xfId="0" applyNumberFormat="1" applyFont="1" applyAlignment="1">
      <alignment horizontal="center" vertical="center"/>
    </xf>
    <xf numFmtId="173" fontId="59" fillId="0" borderId="0" xfId="11" applyNumberFormat="1" applyFont="1" applyBorder="1" applyProtection="1"/>
    <xf numFmtId="173" fontId="51" fillId="49" borderId="32" xfId="11" applyNumberFormat="1" applyFont="1" applyFill="1" applyBorder="1" applyAlignment="1" applyProtection="1">
      <alignment horizontal="center" vertical="center"/>
    </xf>
    <xf numFmtId="166" fontId="51" fillId="49" borderId="33" xfId="0" applyNumberFormat="1" applyFont="1" applyFill="1" applyBorder="1" applyAlignment="1">
      <alignment horizontal="center"/>
    </xf>
    <xf numFmtId="172" fontId="52" fillId="0" borderId="34" xfId="0" applyNumberFormat="1" applyFont="1" applyBorder="1" applyAlignment="1">
      <alignment horizontal="left"/>
    </xf>
    <xf numFmtId="173" fontId="51" fillId="49" borderId="10" xfId="11" applyNumberFormat="1" applyFont="1" applyFill="1" applyBorder="1" applyAlignment="1" applyProtection="1">
      <alignment horizontal="center"/>
    </xf>
    <xf numFmtId="166" fontId="51" fillId="49" borderId="13" xfId="0" applyNumberFormat="1" applyFont="1" applyFill="1" applyBorder="1" applyAlignment="1">
      <alignment horizontal="center"/>
    </xf>
    <xf numFmtId="168" fontId="51" fillId="49" borderId="10" xfId="0" applyNumberFormat="1" applyFont="1" applyFill="1" applyBorder="1" applyAlignment="1">
      <alignment horizontal="center"/>
    </xf>
    <xf numFmtId="168" fontId="51" fillId="0" borderId="0" xfId="0" applyNumberFormat="1" applyFont="1" applyAlignment="1">
      <alignment horizontal="left"/>
    </xf>
    <xf numFmtId="166" fontId="52" fillId="49" borderId="7" xfId="0" applyNumberFormat="1" applyFont="1" applyFill="1" applyBorder="1" applyAlignment="1">
      <alignment horizontal="center"/>
    </xf>
    <xf numFmtId="171" fontId="51" fillId="0" borderId="0" xfId="0" applyNumberFormat="1" applyFont="1" applyAlignment="1">
      <alignment horizontal="left"/>
    </xf>
    <xf numFmtId="173" fontId="52" fillId="49" borderId="35" xfId="11" applyNumberFormat="1" applyFont="1" applyFill="1" applyBorder="1" applyAlignment="1" applyProtection="1">
      <alignment horizontal="center"/>
    </xf>
    <xf numFmtId="173" fontId="51" fillId="49" borderId="31" xfId="11" applyNumberFormat="1" applyFont="1" applyFill="1" applyBorder="1" applyAlignment="1" applyProtection="1">
      <alignment horizontal="center"/>
    </xf>
    <xf numFmtId="0" fontId="50" fillId="0" borderId="8" xfId="0" applyFont="1" applyBorder="1"/>
    <xf numFmtId="0" fontId="70" fillId="0" borderId="0" xfId="0" applyFont="1" applyAlignment="1">
      <alignment horizontal="center"/>
    </xf>
    <xf numFmtId="0" fontId="70" fillId="0" borderId="24" xfId="0" applyFont="1" applyBorder="1" applyAlignment="1">
      <alignment horizontal="center"/>
    </xf>
    <xf numFmtId="2" fontId="70" fillId="0" borderId="24" xfId="0" applyNumberFormat="1" applyFont="1" applyBorder="1" applyAlignment="1">
      <alignment horizontal="center"/>
    </xf>
    <xf numFmtId="172" fontId="56" fillId="0" borderId="0" xfId="0" applyNumberFormat="1" applyFont="1" applyAlignment="1">
      <alignment vertical="center"/>
    </xf>
    <xf numFmtId="44" fontId="50" fillId="0" borderId="0" xfId="11" applyFont="1" applyBorder="1" applyAlignment="1" applyProtection="1">
      <alignment vertical="center"/>
    </xf>
    <xf numFmtId="166" fontId="50" fillId="0" borderId="0" xfId="0" applyNumberFormat="1" applyFont="1" applyAlignment="1">
      <alignment horizontal="center" vertical="center"/>
    </xf>
    <xf numFmtId="0" fontId="50" fillId="0" borderId="24" xfId="0" applyFont="1" applyBorder="1"/>
    <xf numFmtId="171" fontId="50" fillId="0" borderId="0" xfId="0" applyNumberFormat="1" applyFont="1" applyAlignment="1">
      <alignment vertical="center"/>
    </xf>
    <xf numFmtId="44" fontId="68" fillId="0" borderId="0" xfId="11" applyFont="1" applyBorder="1" applyAlignment="1" applyProtection="1">
      <alignment vertical="center" wrapText="1"/>
    </xf>
    <xf numFmtId="44" fontId="73" fillId="0" borderId="0" xfId="11" applyFont="1" applyBorder="1" applyAlignment="1" applyProtection="1">
      <alignment vertical="center" wrapText="1"/>
    </xf>
    <xf numFmtId="0" fontId="50" fillId="59" borderId="0" xfId="0" applyFont="1" applyFill="1"/>
    <xf numFmtId="0" fontId="74" fillId="0" borderId="0" xfId="0" applyFont="1" applyAlignment="1">
      <alignment horizontal="left"/>
    </xf>
    <xf numFmtId="0" fontId="52" fillId="50" borderId="2" xfId="8" applyFont="1" applyFill="1" applyBorder="1" applyAlignment="1">
      <alignment horizontal="center" vertical="center" wrapText="1"/>
    </xf>
    <xf numFmtId="0" fontId="52" fillId="50" borderId="36" xfId="0" applyFont="1" applyFill="1" applyBorder="1" applyAlignment="1">
      <alignment horizontal="center" vertical="center" wrapText="1"/>
    </xf>
    <xf numFmtId="0" fontId="52" fillId="50" borderId="31" xfId="0" applyFont="1" applyFill="1" applyBorder="1" applyAlignment="1">
      <alignment horizontal="center" vertical="center" wrapText="1"/>
    </xf>
    <xf numFmtId="0" fontId="52" fillId="50" borderId="35" xfId="0" applyFont="1" applyFill="1" applyBorder="1" applyAlignment="1">
      <alignment horizontal="center" vertical="center" wrapText="1"/>
    </xf>
    <xf numFmtId="0" fontId="52" fillId="50" borderId="25" xfId="0" applyFont="1" applyFill="1" applyBorder="1" applyAlignment="1">
      <alignment horizontal="center" vertical="center" wrapText="1"/>
    </xf>
    <xf numFmtId="0" fontId="50" fillId="0" borderId="0" xfId="0" applyFont="1" applyAlignment="1">
      <alignment wrapText="1"/>
    </xf>
    <xf numFmtId="2" fontId="50" fillId="0" borderId="2" xfId="0" applyNumberFormat="1" applyFont="1" applyBorder="1" applyAlignment="1">
      <alignment horizontal="center" vertical="center"/>
    </xf>
    <xf numFmtId="169" fontId="56" fillId="49" borderId="2" xfId="0" applyNumberFormat="1" applyFont="1" applyFill="1" applyBorder="1" applyAlignment="1">
      <alignment horizontal="center"/>
    </xf>
    <xf numFmtId="0" fontId="56" fillId="49" borderId="27" xfId="0" applyFont="1" applyFill="1" applyBorder="1" applyAlignment="1">
      <alignment horizontal="center"/>
    </xf>
    <xf numFmtId="168" fontId="56" fillId="49" borderId="2" xfId="0" applyNumberFormat="1" applyFont="1" applyFill="1" applyBorder="1" applyAlignment="1">
      <alignment horizontal="center" vertical="center"/>
    </xf>
    <xf numFmtId="2" fontId="56" fillId="49" borderId="26" xfId="11" applyNumberFormat="1" applyFont="1" applyFill="1" applyBorder="1" applyAlignment="1" applyProtection="1">
      <alignment horizontal="center" vertical="center"/>
    </xf>
    <xf numFmtId="44" fontId="75" fillId="0" borderId="0" xfId="11" applyFont="1" applyBorder="1" applyProtection="1"/>
    <xf numFmtId="0" fontId="75" fillId="0" borderId="0" xfId="0" applyFont="1"/>
    <xf numFmtId="2" fontId="50" fillId="0" borderId="0" xfId="0" applyNumberFormat="1" applyFont="1" applyAlignment="1">
      <alignment wrapText="1"/>
    </xf>
    <xf numFmtId="0" fontId="56" fillId="49" borderId="37" xfId="0" applyFont="1" applyFill="1" applyBorder="1" applyAlignment="1">
      <alignment horizontal="center"/>
    </xf>
    <xf numFmtId="168" fontId="56" fillId="49" borderId="38" xfId="0" applyNumberFormat="1" applyFont="1" applyFill="1" applyBorder="1" applyAlignment="1">
      <alignment horizontal="center" vertical="center"/>
    </xf>
    <xf numFmtId="2" fontId="56" fillId="49" borderId="39" xfId="11" applyNumberFormat="1" applyFont="1" applyFill="1" applyBorder="1" applyAlignment="1" applyProtection="1">
      <alignment horizontal="center" vertical="center"/>
    </xf>
    <xf numFmtId="169" fontId="56" fillId="0" borderId="0" xfId="0" applyNumberFormat="1" applyFont="1" applyAlignment="1">
      <alignment horizontal="center"/>
    </xf>
    <xf numFmtId="2" fontId="50" fillId="0" borderId="0" xfId="11" applyNumberFormat="1" applyFont="1" applyBorder="1" applyAlignment="1" applyProtection="1">
      <alignment horizontal="center"/>
    </xf>
    <xf numFmtId="2" fontId="56" fillId="0" borderId="0" xfId="11" applyNumberFormat="1" applyFont="1" applyBorder="1" applyAlignment="1" applyProtection="1">
      <alignment horizontal="center" vertical="center"/>
    </xf>
    <xf numFmtId="44" fontId="50" fillId="0" borderId="0" xfId="11" applyFont="1" applyBorder="1" applyProtection="1"/>
    <xf numFmtId="44" fontId="50" fillId="0" borderId="0" xfId="11" applyFont="1" applyBorder="1" applyAlignment="1" applyProtection="1">
      <alignment horizontal="center"/>
    </xf>
    <xf numFmtId="171" fontId="50" fillId="0" borderId="0" xfId="0" applyNumberFormat="1" applyFont="1"/>
    <xf numFmtId="14" fontId="50" fillId="0" borderId="0" xfId="0" applyNumberFormat="1" applyFont="1"/>
    <xf numFmtId="0" fontId="51" fillId="0" borderId="16" xfId="0" applyFont="1" applyBorder="1"/>
    <xf numFmtId="0" fontId="27" fillId="0" borderId="0" xfId="0" applyFont="1"/>
    <xf numFmtId="0" fontId="51" fillId="50" borderId="10" xfId="0" applyFont="1" applyFill="1" applyBorder="1" applyAlignment="1">
      <alignment horizontal="center" vertical="center" wrapText="1"/>
    </xf>
    <xf numFmtId="0" fontId="51" fillId="50" borderId="13" xfId="0" applyFont="1" applyFill="1" applyBorder="1" applyAlignment="1">
      <alignment horizontal="center" vertical="center" wrapText="1"/>
    </xf>
    <xf numFmtId="0" fontId="51" fillId="50" borderId="40" xfId="0" applyFont="1" applyFill="1" applyBorder="1" applyAlignment="1">
      <alignment horizontal="center" vertical="center" wrapText="1"/>
    </xf>
    <xf numFmtId="0" fontId="51" fillId="50" borderId="2" xfId="0" applyFont="1" applyFill="1" applyBorder="1" applyAlignment="1">
      <alignment horizontal="center" vertical="center" wrapText="1"/>
    </xf>
    <xf numFmtId="0" fontId="51" fillId="50" borderId="26" xfId="0" applyFont="1" applyFill="1" applyBorder="1" applyAlignment="1">
      <alignment horizontal="center" vertical="center" wrapText="1"/>
    </xf>
    <xf numFmtId="0" fontId="51" fillId="50" borderId="27" xfId="0" applyFont="1" applyFill="1" applyBorder="1" applyAlignment="1">
      <alignment horizontal="center" vertical="center" wrapText="1"/>
    </xf>
    <xf numFmtId="0" fontId="32" fillId="50" borderId="2" xfId="0" applyFont="1" applyFill="1" applyBorder="1" applyAlignment="1">
      <alignment horizontal="center" vertical="center" wrapText="1"/>
    </xf>
    <xf numFmtId="166" fontId="32" fillId="50" borderId="2" xfId="0" applyNumberFormat="1" applyFont="1" applyFill="1" applyBorder="1" applyAlignment="1">
      <alignment horizontal="center" vertical="center" wrapText="1"/>
    </xf>
    <xf numFmtId="0" fontId="77" fillId="0" borderId="0" xfId="0" applyFont="1" applyAlignment="1">
      <alignment horizontal="left"/>
    </xf>
    <xf numFmtId="0" fontId="56" fillId="49" borderId="3" xfId="0" applyFont="1" applyFill="1" applyBorder="1" applyAlignment="1">
      <alignment horizontal="center" vertical="center"/>
    </xf>
    <xf numFmtId="170" fontId="56" fillId="49" borderId="3" xfId="9" applyNumberFormat="1" applyFont="1" applyFill="1" applyBorder="1" applyAlignment="1">
      <alignment horizontal="center"/>
    </xf>
    <xf numFmtId="2" fontId="50" fillId="51" borderId="27" xfId="0" applyNumberFormat="1" applyFont="1" applyFill="1" applyBorder="1" applyAlignment="1">
      <alignment horizontal="center" vertical="center"/>
    </xf>
    <xf numFmtId="44" fontId="50" fillId="51" borderId="5" xfId="11" applyFont="1" applyFill="1" applyBorder="1" applyProtection="1"/>
    <xf numFmtId="44" fontId="50" fillId="51" borderId="26" xfId="11" applyFont="1" applyFill="1" applyBorder="1" applyProtection="1"/>
    <xf numFmtId="170" fontId="18" fillId="49" borderId="3" xfId="9" applyNumberFormat="1" applyFont="1" applyFill="1" applyBorder="1" applyAlignment="1">
      <alignment horizontal="center"/>
    </xf>
    <xf numFmtId="2" fontId="27" fillId="0" borderId="2" xfId="0" applyNumberFormat="1" applyFont="1" applyBorder="1" applyAlignment="1">
      <alignment horizontal="center" vertical="center"/>
    </xf>
    <xf numFmtId="2" fontId="27" fillId="49" borderId="2" xfId="0" applyNumberFormat="1" applyFont="1" applyFill="1" applyBorder="1" applyAlignment="1">
      <alignment horizontal="center" vertical="center"/>
    </xf>
    <xf numFmtId="0" fontId="32" fillId="0" borderId="8" xfId="0" applyFont="1" applyBorder="1" applyAlignment="1">
      <alignment horizontal="left" vertical="center" wrapText="1"/>
    </xf>
    <xf numFmtId="2" fontId="50" fillId="0" borderId="0" xfId="0" applyNumberFormat="1" applyFont="1"/>
    <xf numFmtId="0" fontId="50" fillId="0" borderId="24" xfId="0" applyFont="1" applyBorder="1" applyAlignment="1">
      <alignment horizontal="center"/>
    </xf>
    <xf numFmtId="0" fontId="50" fillId="0" borderId="41" xfId="0" applyFont="1" applyBorder="1" applyAlignment="1">
      <alignment horizontal="center"/>
    </xf>
    <xf numFmtId="169" fontId="51" fillId="49" borderId="3" xfId="0" applyNumberFormat="1" applyFont="1" applyFill="1" applyBorder="1" applyAlignment="1">
      <alignment horizontal="center"/>
    </xf>
    <xf numFmtId="0" fontId="50" fillId="0" borderId="42" xfId="0" applyFont="1" applyBorder="1" applyAlignment="1">
      <alignment horizontal="center"/>
    </xf>
    <xf numFmtId="2" fontId="51" fillId="49" borderId="38" xfId="0" applyNumberFormat="1" applyFont="1" applyFill="1" applyBorder="1" applyAlignment="1">
      <alignment horizontal="center"/>
    </xf>
    <xf numFmtId="44" fontId="51" fillId="49" borderId="43" xfId="11" applyFont="1" applyFill="1" applyBorder="1" applyAlignment="1" applyProtection="1">
      <alignment horizontal="center"/>
    </xf>
    <xf numFmtId="44" fontId="50" fillId="0" borderId="37" xfId="11" applyFont="1" applyBorder="1" applyProtection="1"/>
    <xf numFmtId="2" fontId="51" fillId="49" borderId="2" xfId="0" applyNumberFormat="1" applyFont="1" applyFill="1" applyBorder="1" applyAlignment="1">
      <alignment horizontal="center" vertical="center"/>
    </xf>
    <xf numFmtId="0" fontId="78" fillId="0" borderId="0" xfId="0" applyFont="1"/>
    <xf numFmtId="2" fontId="32" fillId="0" borderId="4" xfId="0" applyNumberFormat="1" applyFont="1" applyBorder="1" applyAlignment="1">
      <alignment horizontal="center" vertical="center"/>
    </xf>
    <xf numFmtId="2" fontId="32" fillId="0" borderId="0" xfId="0" applyNumberFormat="1" applyFont="1" applyAlignment="1">
      <alignment horizontal="left" vertical="center" wrapText="1"/>
    </xf>
    <xf numFmtId="169" fontId="32" fillId="49" borderId="3" xfId="0" applyNumberFormat="1" applyFont="1" applyFill="1" applyBorder="1" applyAlignment="1">
      <alignment horizontal="center"/>
    </xf>
    <xf numFmtId="0" fontId="32" fillId="0" borderId="0" xfId="0" applyFont="1" applyAlignment="1">
      <alignment horizontal="left" vertical="center" wrapText="1"/>
    </xf>
    <xf numFmtId="2" fontId="32" fillId="0" borderId="24" xfId="0" applyNumberFormat="1" applyFont="1" applyBorder="1" applyAlignment="1">
      <alignment horizontal="center" vertical="center"/>
    </xf>
    <xf numFmtId="2" fontId="27" fillId="0" borderId="24" xfId="0" applyNumberFormat="1" applyFont="1" applyBorder="1" applyAlignment="1">
      <alignment horizontal="center" vertical="center"/>
    </xf>
    <xf numFmtId="0" fontId="0" fillId="0" borderId="0" xfId="0" applyAlignment="1">
      <alignment vertical="top"/>
    </xf>
    <xf numFmtId="0" fontId="80" fillId="0" borderId="0" xfId="0" applyFont="1"/>
    <xf numFmtId="0" fontId="81" fillId="60" borderId="0" xfId="0" applyFont="1" applyFill="1" applyAlignment="1" applyProtection="1">
      <alignment vertical="top"/>
      <protection locked="0"/>
    </xf>
    <xf numFmtId="0" fontId="27" fillId="50" borderId="0" xfId="0" applyFont="1" applyFill="1" applyAlignment="1" applyProtection="1">
      <alignment vertical="top" wrapText="1"/>
      <protection locked="0"/>
    </xf>
    <xf numFmtId="0" fontId="18" fillId="50" borderId="0" xfId="0" applyFont="1" applyFill="1" applyAlignment="1" applyProtection="1">
      <alignment vertical="top" wrapText="1"/>
      <protection locked="0"/>
    </xf>
    <xf numFmtId="0" fontId="27" fillId="51" borderId="0" xfId="0" applyFont="1" applyFill="1" applyAlignment="1" applyProtection="1">
      <alignment vertical="top"/>
      <protection locked="0"/>
    </xf>
    <xf numFmtId="0" fontId="27" fillId="49" borderId="0" xfId="0" applyFont="1" applyFill="1" applyAlignment="1" applyProtection="1">
      <alignment vertical="top"/>
      <protection locked="0"/>
    </xf>
    <xf numFmtId="0" fontId="18" fillId="59" borderId="0" xfId="0" applyFont="1" applyFill="1" applyAlignment="1" applyProtection="1">
      <alignment vertical="top"/>
      <protection locked="0"/>
    </xf>
    <xf numFmtId="0" fontId="20" fillId="50" borderId="0" xfId="0" applyFont="1" applyFill="1" applyAlignment="1" applyProtection="1">
      <alignment vertical="top" wrapText="1"/>
      <protection locked="0"/>
    </xf>
    <xf numFmtId="0" fontId="18" fillId="50" borderId="0" xfId="0" applyFont="1" applyFill="1" applyAlignment="1" applyProtection="1">
      <alignment horizontal="left" vertical="top" wrapText="1"/>
      <protection locked="0"/>
    </xf>
    <xf numFmtId="0" fontId="81" fillId="50" borderId="0" xfId="0" applyFont="1" applyFill="1" applyAlignment="1" applyProtection="1">
      <alignment vertical="top"/>
      <protection locked="0"/>
    </xf>
    <xf numFmtId="0" fontId="83" fillId="50" borderId="0" xfId="0" applyFont="1" applyFill="1" applyAlignment="1" applyProtection="1">
      <alignment horizontal="left" vertical="top" wrapText="1"/>
      <protection locked="0"/>
    </xf>
    <xf numFmtId="0" fontId="81" fillId="60" borderId="0" xfId="0" applyFont="1" applyFill="1" applyAlignment="1" applyProtection="1">
      <alignment horizontal="left" vertical="top"/>
      <protection locked="0"/>
    </xf>
    <xf numFmtId="0" fontId="3" fillId="5" borderId="0" xfId="0" applyFont="1" applyFill="1"/>
    <xf numFmtId="0" fontId="3" fillId="5" borderId="0" xfId="0" applyFont="1" applyFill="1" applyAlignment="1">
      <alignment wrapText="1"/>
    </xf>
    <xf numFmtId="165" fontId="21" fillId="0" borderId="2" xfId="0" quotePrefix="1" applyNumberFormat="1" applyFont="1" applyBorder="1" applyAlignment="1" applyProtection="1">
      <alignment horizontal="left"/>
      <protection locked="0"/>
    </xf>
    <xf numFmtId="165" fontId="21" fillId="48" borderId="2" xfId="0" quotePrefix="1" applyNumberFormat="1" applyFont="1" applyFill="1" applyBorder="1" applyAlignment="1" applyProtection="1">
      <alignment horizontal="left"/>
      <protection locked="0"/>
    </xf>
    <xf numFmtId="0" fontId="15" fillId="5" borderId="0" xfId="0" applyFont="1" applyFill="1" applyAlignment="1">
      <alignment horizontal="left" vertical="top" wrapText="1"/>
    </xf>
    <xf numFmtId="167" fontId="24" fillId="35" borderId="2" xfId="17" applyNumberFormat="1" applyFont="1" applyFill="1" applyBorder="1" applyAlignment="1">
      <alignment horizontal="center" vertical="center"/>
    </xf>
    <xf numFmtId="44" fontId="24" fillId="35" borderId="2" xfId="11" applyFont="1" applyFill="1" applyBorder="1" applyAlignment="1">
      <alignment horizontal="center" vertical="center" wrapText="1"/>
    </xf>
    <xf numFmtId="0" fontId="11" fillId="5" borderId="0" xfId="0" applyFont="1" applyFill="1" applyAlignment="1" applyProtection="1">
      <alignment wrapText="1"/>
      <protection locked="0"/>
    </xf>
    <xf numFmtId="0" fontId="24" fillId="35" borderId="5" xfId="0" applyFont="1" applyFill="1" applyBorder="1" applyAlignment="1">
      <alignment horizontal="center" vertical="center" wrapText="1"/>
    </xf>
    <xf numFmtId="0" fontId="23" fillId="40" borderId="10" xfId="17" applyFont="1" applyFill="1" applyBorder="1" applyAlignment="1">
      <alignment horizontal="center"/>
    </xf>
    <xf numFmtId="0" fontId="2" fillId="8" borderId="2" xfId="0" applyFont="1" applyFill="1" applyBorder="1" applyAlignment="1">
      <alignment horizontal="center"/>
    </xf>
    <xf numFmtId="0" fontId="2" fillId="8" borderId="2" xfId="0" applyFont="1" applyFill="1" applyBorder="1" applyAlignment="1">
      <alignment horizontal="center" vertical="center"/>
    </xf>
    <xf numFmtId="0" fontId="86" fillId="42" borderId="0" xfId="0" applyFont="1" applyFill="1" applyAlignment="1">
      <alignment vertical="top"/>
    </xf>
    <xf numFmtId="0" fontId="15" fillId="37" borderId="3" xfId="0" applyFont="1" applyFill="1" applyBorder="1" applyAlignment="1">
      <alignment vertical="top"/>
    </xf>
    <xf numFmtId="0" fontId="29" fillId="41" borderId="13" xfId="0" applyFont="1" applyFill="1" applyBorder="1" applyAlignment="1">
      <alignment vertical="top"/>
    </xf>
    <xf numFmtId="0" fontId="15" fillId="38" borderId="3" xfId="0" applyFont="1" applyFill="1" applyBorder="1" applyAlignment="1">
      <alignment vertical="top"/>
    </xf>
    <xf numFmtId="0" fontId="15" fillId="39" borderId="3" xfId="0" applyFont="1" applyFill="1" applyBorder="1" applyAlignment="1">
      <alignment vertical="top"/>
    </xf>
    <xf numFmtId="0" fontId="23" fillId="43" borderId="3" xfId="0" applyFont="1" applyFill="1" applyBorder="1" applyAlignment="1">
      <alignment vertical="top"/>
    </xf>
    <xf numFmtId="0" fontId="15" fillId="13" borderId="2" xfId="11" applyNumberFormat="1" applyFont="1" applyFill="1" applyBorder="1" applyAlignment="1">
      <alignment horizontal="left" vertical="center"/>
    </xf>
    <xf numFmtId="0" fontId="15" fillId="23" borderId="4" xfId="11" applyNumberFormat="1" applyFont="1" applyFill="1" applyBorder="1" applyAlignment="1">
      <alignment horizontal="left" vertical="center"/>
    </xf>
    <xf numFmtId="44" fontId="15" fillId="13" borderId="2" xfId="11" applyFont="1" applyFill="1" applyBorder="1"/>
    <xf numFmtId="44" fontId="24" fillId="38" borderId="2" xfId="0" applyNumberFormat="1" applyFont="1" applyFill="1" applyBorder="1" applyAlignment="1">
      <alignment horizontal="center" vertical="top"/>
    </xf>
    <xf numFmtId="44" fontId="24" fillId="39" borderId="2" xfId="0" applyNumberFormat="1" applyFont="1" applyFill="1" applyBorder="1" applyAlignment="1">
      <alignment horizontal="center" vertical="top"/>
    </xf>
    <xf numFmtId="167" fontId="2" fillId="44" borderId="2" xfId="0" applyNumberFormat="1" applyFont="1" applyFill="1" applyBorder="1" applyAlignment="1">
      <alignment vertical="top"/>
    </xf>
    <xf numFmtId="167" fontId="87" fillId="44" borderId="2" xfId="0" applyNumberFormat="1" applyFont="1" applyFill="1" applyBorder="1" applyAlignment="1">
      <alignment vertical="top"/>
    </xf>
    <xf numFmtId="0" fontId="15" fillId="41" borderId="2" xfId="0" applyFont="1" applyFill="1" applyBorder="1" applyAlignment="1">
      <alignment horizontal="center" vertical="top"/>
    </xf>
    <xf numFmtId="0" fontId="24" fillId="35" borderId="2" xfId="0" applyFont="1" applyFill="1" applyBorder="1" applyAlignment="1">
      <alignment horizontal="center" vertical="top"/>
    </xf>
    <xf numFmtId="0" fontId="1" fillId="0" borderId="5" xfId="0" applyFont="1" applyBorder="1"/>
    <xf numFmtId="0" fontId="89" fillId="0" borderId="4" xfId="0" applyFont="1" applyBorder="1"/>
    <xf numFmtId="0" fontId="1" fillId="0" borderId="0" xfId="0" applyFont="1"/>
    <xf numFmtId="0" fontId="1" fillId="42" borderId="0" xfId="0" applyFont="1" applyFill="1"/>
    <xf numFmtId="0" fontId="40" fillId="35" borderId="2" xfId="25" applyFont="1" applyFill="1" applyBorder="1" applyAlignment="1">
      <alignment horizontal="center" vertical="center" wrapText="1"/>
    </xf>
    <xf numFmtId="0" fontId="24" fillId="35" borderId="4" xfId="0" applyFont="1" applyFill="1" applyBorder="1" applyAlignment="1">
      <alignment horizontal="center" vertical="center" wrapText="1"/>
    </xf>
    <xf numFmtId="167" fontId="11" fillId="36" borderId="9" xfId="0" applyNumberFormat="1" applyFont="1" applyFill="1" applyBorder="1" applyAlignment="1">
      <alignment horizontal="center" vertical="center" wrapText="1"/>
    </xf>
    <xf numFmtId="0" fontId="11" fillId="37" borderId="2" xfId="0" applyFont="1" applyFill="1" applyBorder="1" applyAlignment="1">
      <alignment horizontal="center" vertical="center" wrapText="1"/>
    </xf>
    <xf numFmtId="167" fontId="11" fillId="37" borderId="5" xfId="0" applyNumberFormat="1" applyFont="1" applyFill="1" applyBorder="1" applyAlignment="1">
      <alignment horizontal="center" vertical="center" wrapText="1"/>
    </xf>
    <xf numFmtId="0" fontId="11" fillId="38" borderId="2" xfId="0" applyFont="1" applyFill="1" applyBorder="1" applyAlignment="1">
      <alignment horizontal="center" vertical="center" wrapText="1"/>
    </xf>
    <xf numFmtId="167" fontId="11" fillId="38" borderId="5" xfId="0" applyNumberFormat="1" applyFont="1" applyFill="1" applyBorder="1" applyAlignment="1">
      <alignment horizontal="center" vertical="center" wrapText="1"/>
    </xf>
    <xf numFmtId="0" fontId="11" fillId="39" borderId="2" xfId="0" applyFont="1" applyFill="1" applyBorder="1" applyAlignment="1">
      <alignment horizontal="center" vertical="center" wrapText="1"/>
    </xf>
    <xf numFmtId="167" fontId="11" fillId="39" borderId="5" xfId="0" applyNumberFormat="1" applyFont="1" applyFill="1" applyBorder="1" applyAlignment="1">
      <alignment horizontal="center" vertical="center" wrapText="1"/>
    </xf>
    <xf numFmtId="0" fontId="37" fillId="43" borderId="2" xfId="0" applyFont="1" applyFill="1" applyBorder="1" applyAlignment="1">
      <alignment horizontal="center" vertical="center" wrapText="1"/>
    </xf>
    <xf numFmtId="14" fontId="15" fillId="48" borderId="2" xfId="24" applyNumberFormat="1" applyFont="1" applyFill="1" applyBorder="1" applyAlignment="1">
      <alignment horizontal="center" vertical="top"/>
    </xf>
    <xf numFmtId="44" fontId="15" fillId="48" borderId="2" xfId="11" applyFont="1" applyFill="1" applyBorder="1" applyAlignment="1">
      <alignment horizontal="center"/>
    </xf>
    <xf numFmtId="14" fontId="15" fillId="48" borderId="2" xfId="0" applyNumberFormat="1" applyFont="1" applyFill="1" applyBorder="1" applyAlignment="1">
      <alignment horizontal="center" vertical="top"/>
    </xf>
    <xf numFmtId="14" fontId="6" fillId="48" borderId="2" xfId="0" applyNumberFormat="1" applyFont="1" applyFill="1" applyBorder="1" applyAlignment="1">
      <alignment horizontal="center"/>
    </xf>
    <xf numFmtId="0" fontId="15" fillId="48" borderId="2" xfId="0" applyFont="1" applyFill="1" applyBorder="1" applyAlignment="1">
      <alignment horizontal="center" vertical="top"/>
    </xf>
    <xf numFmtId="0" fontId="6" fillId="48" borderId="2" xfId="0" applyFont="1" applyFill="1" applyBorder="1" applyAlignment="1">
      <alignment horizontal="center"/>
    </xf>
    <xf numFmtId="0" fontId="24" fillId="35" borderId="10" xfId="0" applyFont="1" applyFill="1" applyBorder="1" applyAlignment="1">
      <alignment horizontal="center" vertical="center" wrapText="1"/>
    </xf>
    <xf numFmtId="0" fontId="24" fillId="35" borderId="30" xfId="0" applyFont="1" applyFill="1" applyBorder="1" applyAlignment="1">
      <alignment horizontal="center" vertical="center" wrapText="1"/>
    </xf>
    <xf numFmtId="0" fontId="11" fillId="46" borderId="6" xfId="0" applyFont="1" applyFill="1" applyBorder="1" applyAlignment="1">
      <alignment vertical="center"/>
    </xf>
    <xf numFmtId="0" fontId="24" fillId="46" borderId="13" xfId="0" applyFont="1" applyFill="1" applyBorder="1" applyAlignment="1">
      <alignment vertical="center"/>
    </xf>
    <xf numFmtId="0" fontId="11" fillId="46" borderId="16" xfId="0" applyFont="1" applyFill="1" applyBorder="1" applyAlignment="1">
      <alignment vertical="center" wrapText="1"/>
    </xf>
    <xf numFmtId="44" fontId="11" fillId="46" borderId="16" xfId="11" applyFont="1" applyFill="1" applyBorder="1"/>
    <xf numFmtId="44" fontId="11" fillId="46" borderId="30" xfId="11" applyFont="1" applyFill="1" applyBorder="1"/>
    <xf numFmtId="44" fontId="48" fillId="47" borderId="5" xfId="11" applyFont="1" applyFill="1" applyBorder="1" applyAlignment="1">
      <alignment horizontal="left" vertical="top"/>
    </xf>
    <xf numFmtId="44" fontId="48" fillId="47" borderId="3" xfId="11" applyFont="1" applyFill="1" applyBorder="1" applyAlignment="1">
      <alignment horizontal="left" vertical="top"/>
    </xf>
    <xf numFmtId="44" fontId="24" fillId="41" borderId="6" xfId="11" applyFont="1" applyFill="1" applyBorder="1" applyAlignment="1">
      <alignment horizontal="left" vertical="top"/>
    </xf>
    <xf numFmtId="44" fontId="24" fillId="41" borderId="24" xfId="11" applyFont="1" applyFill="1" applyBorder="1" applyAlignment="1">
      <alignment horizontal="left" vertical="top"/>
    </xf>
    <xf numFmtId="44" fontId="24" fillId="41" borderId="41" xfId="11" applyFont="1" applyFill="1" applyBorder="1" applyAlignment="1">
      <alignment horizontal="left" vertical="top"/>
    </xf>
    <xf numFmtId="44" fontId="48" fillId="47" borderId="4" xfId="11" applyFont="1" applyFill="1" applyBorder="1" applyAlignment="1">
      <alignment horizontal="left" vertical="top"/>
    </xf>
    <xf numFmtId="0" fontId="1" fillId="0" borderId="3" xfId="0" applyFont="1" applyBorder="1" applyAlignment="1">
      <alignment horizontal="left"/>
    </xf>
    <xf numFmtId="0" fontId="1" fillId="0" borderId="2" xfId="0" applyFont="1" applyBorder="1" applyAlignment="1">
      <alignment horizontal="left"/>
    </xf>
    <xf numFmtId="0" fontId="1" fillId="0" borderId="5" xfId="0" applyFont="1" applyBorder="1" applyAlignment="1">
      <alignment horizontal="left"/>
    </xf>
    <xf numFmtId="0" fontId="29" fillId="41" borderId="16" xfId="0" applyFont="1" applyFill="1" applyBorder="1" applyAlignment="1">
      <alignment vertical="top"/>
    </xf>
    <xf numFmtId="44" fontId="5" fillId="41" borderId="4" xfId="11" applyFont="1" applyFill="1" applyBorder="1"/>
    <xf numFmtId="0" fontId="15" fillId="36" borderId="2" xfId="0" applyFont="1" applyFill="1" applyBorder="1" applyAlignment="1">
      <alignment vertical="top"/>
    </xf>
    <xf numFmtId="44" fontId="15" fillId="38" borderId="3" xfId="11" applyFont="1" applyFill="1" applyBorder="1"/>
    <xf numFmtId="0" fontId="15" fillId="37" borderId="3" xfId="0" applyFont="1" applyFill="1" applyBorder="1" applyAlignment="1">
      <alignment horizontal="center" vertical="top"/>
    </xf>
    <xf numFmtId="0" fontId="15" fillId="38" borderId="3" xfId="0" applyFont="1" applyFill="1" applyBorder="1" applyAlignment="1">
      <alignment horizontal="center" vertical="top"/>
    </xf>
    <xf numFmtId="0" fontId="15" fillId="39" borderId="3" xfId="0" applyFont="1" applyFill="1" applyBorder="1" applyAlignment="1">
      <alignment horizontal="center" vertical="top"/>
    </xf>
    <xf numFmtId="0" fontId="15" fillId="61" borderId="0" xfId="11" applyNumberFormat="1" applyFont="1" applyFill="1" applyBorder="1" applyAlignment="1">
      <alignment horizontal="left" vertical="center"/>
    </xf>
    <xf numFmtId="44" fontId="15" fillId="37" borderId="13" xfId="11" applyFont="1" applyFill="1" applyBorder="1"/>
    <xf numFmtId="0" fontId="15" fillId="36" borderId="3" xfId="0" applyFont="1" applyFill="1" applyBorder="1" applyAlignment="1">
      <alignment horizontal="center" vertical="center"/>
    </xf>
    <xf numFmtId="0" fontId="15" fillId="36" borderId="4" xfId="0" applyFont="1" applyFill="1" applyBorder="1" applyAlignment="1">
      <alignment horizontal="center" vertical="center"/>
    </xf>
    <xf numFmtId="0" fontId="15" fillId="36" borderId="5" xfId="0" applyFont="1" applyFill="1" applyBorder="1" applyAlignment="1">
      <alignment horizontal="center" vertical="center"/>
    </xf>
    <xf numFmtId="0" fontId="15" fillId="39" borderId="41" xfId="0" applyFont="1" applyFill="1" applyBorder="1" applyAlignment="1">
      <alignment vertical="top"/>
    </xf>
    <xf numFmtId="44" fontId="23" fillId="43" borderId="5" xfId="11" applyFont="1" applyFill="1" applyBorder="1"/>
    <xf numFmtId="0" fontId="24" fillId="35" borderId="9" xfId="0" applyFont="1" applyFill="1" applyBorder="1" applyAlignment="1">
      <alignment horizontal="center" vertical="top"/>
    </xf>
    <xf numFmtId="44" fontId="15" fillId="36" borderId="2" xfId="11" applyFont="1" applyFill="1" applyBorder="1"/>
    <xf numFmtId="44" fontId="15" fillId="39" borderId="13" xfId="11" applyFont="1" applyFill="1" applyBorder="1"/>
    <xf numFmtId="0" fontId="15" fillId="38" borderId="5" xfId="0" applyFont="1" applyFill="1" applyBorder="1" applyAlignment="1">
      <alignment vertical="top"/>
    </xf>
    <xf numFmtId="44" fontId="24" fillId="13" borderId="9" xfId="11" applyFont="1" applyFill="1" applyBorder="1" applyAlignment="1">
      <alignment horizontal="center" vertical="center"/>
    </xf>
    <xf numFmtId="44" fontId="24" fillId="13" borderId="2" xfId="11" applyFont="1" applyFill="1" applyBorder="1" applyAlignment="1">
      <alignment vertical="center"/>
    </xf>
    <xf numFmtId="0" fontId="24" fillId="35" borderId="24" xfId="0" applyFont="1" applyFill="1" applyBorder="1" applyAlignment="1">
      <alignment horizontal="center" vertical="top"/>
    </xf>
    <xf numFmtId="44" fontId="39" fillId="41" borderId="5" xfId="11" applyFont="1" applyFill="1" applyBorder="1" applyAlignment="1">
      <alignment horizontal="center"/>
    </xf>
    <xf numFmtId="167" fontId="45" fillId="44" borderId="41" xfId="0" applyNumberFormat="1" applyFont="1" applyFill="1" applyBorder="1" applyAlignment="1">
      <alignment horizontal="right" vertical="center"/>
    </xf>
    <xf numFmtId="167" fontId="45" fillId="44" borderId="9" xfId="0" applyNumberFormat="1" applyFont="1" applyFill="1" applyBorder="1" applyAlignment="1">
      <alignment horizontal="right" vertical="center"/>
    </xf>
    <xf numFmtId="167" fontId="45" fillId="44" borderId="5" xfId="0" applyNumberFormat="1" applyFont="1" applyFill="1" applyBorder="1" applyAlignment="1">
      <alignment horizontal="right" vertical="center"/>
    </xf>
    <xf numFmtId="0" fontId="29" fillId="41" borderId="13" xfId="0" applyFont="1" applyFill="1" applyBorder="1" applyAlignment="1">
      <alignment horizontal="center" vertical="top"/>
    </xf>
    <xf numFmtId="44" fontId="15" fillId="41" borderId="5" xfId="11" applyFont="1" applyFill="1" applyBorder="1"/>
    <xf numFmtId="0" fontId="37" fillId="43" borderId="41" xfId="0" applyFont="1" applyFill="1" applyBorder="1" applyAlignment="1">
      <alignment horizontal="center" wrapText="1"/>
    </xf>
    <xf numFmtId="0" fontId="15" fillId="37" borderId="10" xfId="0" applyFont="1" applyFill="1" applyBorder="1" applyAlignment="1">
      <alignment horizontal="center" vertical="top"/>
    </xf>
    <xf numFmtId="0" fontId="15" fillId="61" borderId="0" xfId="11" applyNumberFormat="1" applyFont="1" applyFill="1" applyBorder="1" applyAlignment="1">
      <alignment horizontal="center" vertical="center"/>
    </xf>
    <xf numFmtId="0" fontId="15" fillId="38" borderId="4" xfId="0" applyFont="1" applyFill="1" applyBorder="1" applyAlignment="1">
      <alignment horizontal="center" vertical="top"/>
    </xf>
    <xf numFmtId="0" fontId="15" fillId="39" borderId="10" xfId="0" applyFont="1" applyFill="1" applyBorder="1" applyAlignment="1">
      <alignment horizontal="center" vertical="top"/>
    </xf>
    <xf numFmtId="0" fontId="15" fillId="39" borderId="24" xfId="0" applyFont="1" applyFill="1" applyBorder="1" applyAlignment="1">
      <alignment horizontal="center" vertical="top"/>
    </xf>
    <xf numFmtId="0" fontId="40" fillId="35" borderId="2" xfId="25" applyFont="1" applyFill="1" applyBorder="1" applyAlignment="1">
      <alignment horizontal="center" vertical="center"/>
    </xf>
    <xf numFmtId="44" fontId="24" fillId="8" borderId="3" xfId="11" applyFont="1" applyFill="1" applyBorder="1"/>
    <xf numFmtId="44" fontId="15" fillId="8" borderId="3" xfId="11" applyFont="1" applyFill="1" applyBorder="1"/>
    <xf numFmtId="44" fontId="11" fillId="41" borderId="2" xfId="11" applyFont="1" applyFill="1" applyBorder="1"/>
    <xf numFmtId="0" fontId="15" fillId="23" borderId="2" xfId="11" applyNumberFormat="1" applyFont="1" applyFill="1" applyBorder="1" applyAlignment="1">
      <alignment horizontal="left" vertical="center"/>
    </xf>
    <xf numFmtId="0" fontId="51" fillId="0" borderId="0" xfId="0" applyFont="1" applyAlignment="1">
      <alignment horizontal="left" vertical="center" wrapText="1"/>
    </xf>
    <xf numFmtId="0" fontId="24" fillId="35" borderId="2" xfId="0" applyFont="1" applyFill="1" applyBorder="1" applyAlignment="1">
      <alignment horizontal="center" vertical="center"/>
    </xf>
    <xf numFmtId="0" fontId="11" fillId="12" borderId="2" xfId="0" applyFont="1" applyFill="1" applyBorder="1" applyAlignment="1">
      <alignment horizontal="left" vertical="center" wrapText="1"/>
    </xf>
    <xf numFmtId="0" fontId="15" fillId="8" borderId="3" xfId="0" applyFont="1" applyFill="1" applyBorder="1" applyAlignment="1">
      <alignment horizontal="center" vertical="center" wrapText="1"/>
    </xf>
    <xf numFmtId="0" fontId="15" fillId="8" borderId="5" xfId="0" applyFont="1" applyFill="1" applyBorder="1" applyAlignment="1">
      <alignment horizontal="center" vertical="center" wrapText="1"/>
    </xf>
    <xf numFmtId="14" fontId="15" fillId="13" borderId="3" xfId="0" applyNumberFormat="1" applyFont="1" applyFill="1" applyBorder="1" applyAlignment="1">
      <alignment horizontal="center" vertical="center" wrapText="1"/>
    </xf>
    <xf numFmtId="14" fontId="15" fillId="13" borderId="5" xfId="0" applyNumberFormat="1" applyFont="1" applyFill="1" applyBorder="1" applyAlignment="1">
      <alignment horizontal="center" vertical="center" wrapText="1"/>
    </xf>
    <xf numFmtId="0" fontId="10" fillId="9" borderId="3" xfId="0" applyFont="1" applyFill="1" applyBorder="1" applyAlignment="1">
      <alignment horizontal="center" vertical="top"/>
    </xf>
    <xf numFmtId="0" fontId="10" fillId="9" borderId="5" xfId="0" applyFont="1" applyFill="1" applyBorder="1" applyAlignment="1">
      <alignment horizontal="center" vertical="top"/>
    </xf>
    <xf numFmtId="0" fontId="11" fillId="12" borderId="2" xfId="0" applyFont="1" applyFill="1" applyBorder="1" applyAlignment="1">
      <alignment horizontal="center" vertical="center"/>
    </xf>
    <xf numFmtId="0" fontId="11" fillId="12" borderId="2" xfId="0" applyFont="1" applyFill="1" applyBorder="1" applyAlignment="1">
      <alignment horizontal="center"/>
    </xf>
    <xf numFmtId="0" fontId="11" fillId="12" borderId="2" xfId="0" applyFont="1" applyFill="1" applyBorder="1" applyAlignment="1">
      <alignment horizontal="center" vertical="center" wrapText="1"/>
    </xf>
    <xf numFmtId="0" fontId="24" fillId="35" borderId="3" xfId="0" applyFont="1" applyFill="1" applyBorder="1" applyAlignment="1">
      <alignment horizontal="center" vertical="center" wrapText="1"/>
    </xf>
    <xf numFmtId="0" fontId="24" fillId="35" borderId="4" xfId="0" applyFont="1" applyFill="1" applyBorder="1" applyAlignment="1">
      <alignment horizontal="center" vertical="center" wrapText="1"/>
    </xf>
    <xf numFmtId="0" fontId="24" fillId="35" borderId="5" xfId="0" applyFont="1" applyFill="1" applyBorder="1" applyAlignment="1">
      <alignment horizontal="center" vertical="center" wrapText="1"/>
    </xf>
    <xf numFmtId="0" fontId="11" fillId="35" borderId="7" xfId="17" applyFont="1" applyFill="1" applyBorder="1" applyAlignment="1">
      <alignment horizontal="center" vertical="center" wrapText="1"/>
    </xf>
    <xf numFmtId="0" fontId="11" fillId="35" borderId="10" xfId="17" applyFont="1" applyFill="1" applyBorder="1" applyAlignment="1">
      <alignment horizontal="center" vertical="center" wrapText="1"/>
    </xf>
    <xf numFmtId="0" fontId="24" fillId="38" borderId="13" xfId="17" applyFont="1" applyFill="1" applyBorder="1" applyAlignment="1">
      <alignment horizontal="center" vertical="center" wrapText="1"/>
    </xf>
    <xf numFmtId="0" fontId="24" fillId="38" borderId="30" xfId="17" applyFont="1" applyFill="1" applyBorder="1" applyAlignment="1">
      <alignment horizontal="center" vertical="center" wrapText="1"/>
    </xf>
    <xf numFmtId="0" fontId="24" fillId="39" borderId="13" xfId="17" applyFont="1" applyFill="1" applyBorder="1" applyAlignment="1">
      <alignment horizontal="center" vertical="center" wrapText="1"/>
    </xf>
    <xf numFmtId="0" fontId="24" fillId="39" borderId="30" xfId="17" applyFont="1" applyFill="1" applyBorder="1" applyAlignment="1">
      <alignment horizontal="center" vertical="center" wrapText="1"/>
    </xf>
    <xf numFmtId="0" fontId="24" fillId="35" borderId="3" xfId="17" applyFont="1" applyFill="1" applyBorder="1" applyAlignment="1">
      <alignment horizontal="left" vertical="top"/>
    </xf>
    <xf numFmtId="0" fontId="24" fillId="35" borderId="5" xfId="17" applyFont="1" applyFill="1" applyBorder="1" applyAlignment="1">
      <alignment horizontal="left" vertical="top"/>
    </xf>
    <xf numFmtId="0" fontId="11" fillId="35" borderId="8" xfId="17" applyFont="1" applyFill="1" applyBorder="1" applyAlignment="1">
      <alignment horizontal="left" vertical="center" wrapText="1"/>
    </xf>
    <xf numFmtId="0" fontId="11" fillId="35" borderId="14" xfId="17" applyFont="1" applyFill="1" applyBorder="1" applyAlignment="1">
      <alignment horizontal="left" vertical="center" wrapText="1"/>
    </xf>
    <xf numFmtId="0" fontId="11" fillId="35" borderId="13" xfId="17" applyFont="1" applyFill="1" applyBorder="1" applyAlignment="1">
      <alignment horizontal="left" vertical="center" wrapText="1"/>
    </xf>
    <xf numFmtId="0" fontId="11" fillId="35" borderId="30" xfId="17" applyFont="1" applyFill="1" applyBorder="1" applyAlignment="1">
      <alignment horizontal="left" vertical="center" wrapText="1"/>
    </xf>
    <xf numFmtId="0" fontId="11" fillId="36" borderId="13" xfId="17" applyFont="1" applyFill="1" applyBorder="1" applyAlignment="1">
      <alignment horizontal="center" vertical="center" wrapText="1"/>
    </xf>
    <xf numFmtId="0" fontId="11" fillId="36" borderId="30" xfId="17" applyFont="1" applyFill="1" applyBorder="1" applyAlignment="1">
      <alignment horizontal="center" vertical="center" wrapText="1"/>
    </xf>
    <xf numFmtId="0" fontId="24" fillId="37" borderId="13" xfId="17" applyFont="1" applyFill="1" applyBorder="1" applyAlignment="1">
      <alignment horizontal="center" vertical="center" wrapText="1"/>
    </xf>
    <xf numFmtId="0" fontId="24" fillId="37" borderId="30" xfId="17" applyFont="1" applyFill="1" applyBorder="1" applyAlignment="1">
      <alignment horizontal="center" vertical="center" wrapText="1"/>
    </xf>
    <xf numFmtId="0" fontId="24" fillId="35" borderId="6" xfId="17" applyFont="1" applyFill="1" applyBorder="1" applyAlignment="1">
      <alignment horizontal="left" vertical="top"/>
    </xf>
    <xf numFmtId="0" fontId="24" fillId="35" borderId="41" xfId="17" applyFont="1" applyFill="1" applyBorder="1" applyAlignment="1">
      <alignment horizontal="left" vertical="top"/>
    </xf>
    <xf numFmtId="0" fontId="24" fillId="35" borderId="12" xfId="17" applyFont="1" applyFill="1" applyBorder="1" applyAlignment="1">
      <alignment horizontal="left" vertical="top"/>
    </xf>
    <xf numFmtId="0" fontId="30" fillId="35" borderId="3" xfId="17" applyFont="1" applyFill="1" applyBorder="1" applyAlignment="1">
      <alignment horizontal="left" vertical="top"/>
    </xf>
    <xf numFmtId="0" fontId="30" fillId="35" borderId="5" xfId="17" applyFont="1" applyFill="1" applyBorder="1" applyAlignment="1">
      <alignment horizontal="left" vertical="top"/>
    </xf>
    <xf numFmtId="0" fontId="5" fillId="36" borderId="2" xfId="0" applyFont="1" applyFill="1" applyBorder="1" applyAlignment="1">
      <alignment horizontal="center" vertical="center"/>
    </xf>
    <xf numFmtId="9" fontId="5" fillId="41" borderId="5" xfId="5" applyFont="1" applyFill="1" applyBorder="1" applyAlignment="1">
      <alignment horizontal="center" vertical="center"/>
    </xf>
    <xf numFmtId="44" fontId="5" fillId="41" borderId="2" xfId="11" applyFont="1" applyFill="1" applyBorder="1" applyAlignment="1">
      <alignment horizontal="center" vertical="center"/>
    </xf>
    <xf numFmtId="44" fontId="5" fillId="41" borderId="3" xfId="11" applyFont="1" applyFill="1" applyBorder="1" applyAlignment="1">
      <alignment horizontal="center" vertical="center"/>
    </xf>
    <xf numFmtId="0" fontId="5" fillId="37" borderId="2" xfId="0" applyFont="1" applyFill="1" applyBorder="1" applyAlignment="1">
      <alignment horizontal="center" vertical="center"/>
    </xf>
    <xf numFmtId="0" fontId="5" fillId="38" borderId="2" xfId="0" applyFont="1" applyFill="1" applyBorder="1" applyAlignment="1">
      <alignment horizontal="center" vertical="center"/>
    </xf>
    <xf numFmtId="0" fontId="5" fillId="39" borderId="2" xfId="0" applyFont="1" applyFill="1" applyBorder="1" applyAlignment="1">
      <alignment horizontal="center" vertical="center"/>
    </xf>
    <xf numFmtId="0" fontId="23" fillId="43" borderId="2" xfId="0" applyFont="1" applyFill="1" applyBorder="1" applyAlignment="1">
      <alignment horizontal="center" vertical="center"/>
    </xf>
    <xf numFmtId="0" fontId="11" fillId="21" borderId="2" xfId="0" applyFont="1" applyFill="1" applyBorder="1" applyAlignment="1">
      <alignment horizontal="center" vertical="center" wrapText="1"/>
    </xf>
    <xf numFmtId="0" fontId="10" fillId="27" borderId="9" xfId="0" applyFont="1" applyFill="1" applyBorder="1" applyAlignment="1">
      <alignment horizontal="center" vertical="center"/>
    </xf>
    <xf numFmtId="0" fontId="10" fillId="27" borderId="7" xfId="0" applyFont="1" applyFill="1" applyBorder="1" applyAlignment="1">
      <alignment horizontal="center" vertical="center"/>
    </xf>
    <xf numFmtId="0" fontId="10" fillId="27" borderId="18" xfId="0" applyFont="1" applyFill="1" applyBorder="1" applyAlignment="1">
      <alignment horizontal="center" vertical="center"/>
    </xf>
    <xf numFmtId="0" fontId="5" fillId="2" borderId="2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8" xfId="0" applyFont="1" applyFill="1" applyBorder="1" applyAlignment="1">
      <alignment horizontal="center" vertical="center"/>
    </xf>
    <xf numFmtId="0" fontId="23" fillId="32" borderId="20" xfId="0" applyFont="1" applyFill="1" applyBorder="1" applyAlignment="1">
      <alignment horizontal="center" vertical="center"/>
    </xf>
    <xf numFmtId="0" fontId="23" fillId="32" borderId="7" xfId="0" applyFont="1" applyFill="1" applyBorder="1" applyAlignment="1">
      <alignment horizontal="center" vertical="center"/>
    </xf>
    <xf numFmtId="0" fontId="23" fillId="32" borderId="18" xfId="0" applyFont="1" applyFill="1" applyBorder="1" applyAlignment="1">
      <alignment horizontal="center" vertical="center"/>
    </xf>
    <xf numFmtId="0" fontId="10" fillId="29" borderId="20" xfId="0" applyFont="1" applyFill="1" applyBorder="1" applyAlignment="1">
      <alignment horizontal="center" vertical="center"/>
    </xf>
    <xf numFmtId="0" fontId="10" fillId="29" borderId="7" xfId="0" applyFont="1" applyFill="1" applyBorder="1" applyAlignment="1">
      <alignment horizontal="center" vertical="center"/>
    </xf>
    <xf numFmtId="0" fontId="10" fillId="29" borderId="18" xfId="0" applyFont="1" applyFill="1" applyBorder="1" applyAlignment="1">
      <alignment horizontal="center" vertical="center"/>
    </xf>
    <xf numFmtId="0" fontId="10" fillId="30" borderId="20" xfId="0" applyFont="1" applyFill="1" applyBorder="1" applyAlignment="1">
      <alignment horizontal="center" vertical="center"/>
    </xf>
    <xf numFmtId="0" fontId="10" fillId="30" borderId="7" xfId="0" applyFont="1" applyFill="1" applyBorder="1" applyAlignment="1">
      <alignment horizontal="center" vertical="center"/>
    </xf>
    <xf numFmtId="0" fontId="10" fillId="30" borderId="18" xfId="0" applyFont="1" applyFill="1" applyBorder="1" applyAlignment="1">
      <alignment horizontal="center" vertical="center"/>
    </xf>
    <xf numFmtId="0" fontId="10" fillId="2" borderId="20" xfId="0" applyFont="1" applyFill="1" applyBorder="1" applyAlignment="1">
      <alignment horizontal="center" vertical="center"/>
    </xf>
    <xf numFmtId="0" fontId="24" fillId="35" borderId="3" xfId="0" applyFont="1" applyFill="1" applyBorder="1" applyAlignment="1">
      <alignment horizontal="center" vertical="center"/>
    </xf>
    <xf numFmtId="0" fontId="24" fillId="35" borderId="5" xfId="0" applyFont="1" applyFill="1" applyBorder="1" applyAlignment="1">
      <alignment horizontal="center" vertical="center"/>
    </xf>
    <xf numFmtId="44" fontId="23" fillId="43" borderId="9" xfId="0" applyNumberFormat="1" applyFont="1" applyFill="1" applyBorder="1" applyAlignment="1">
      <alignment horizontal="center" vertical="top"/>
    </xf>
    <xf numFmtId="44" fontId="23" fillId="43" borderId="7" xfId="0" applyNumberFormat="1" applyFont="1" applyFill="1" applyBorder="1" applyAlignment="1">
      <alignment horizontal="center" vertical="top"/>
    </xf>
    <xf numFmtId="44" fontId="23" fillId="43" borderId="10" xfId="0" applyNumberFormat="1" applyFont="1" applyFill="1" applyBorder="1" applyAlignment="1">
      <alignment horizontal="center" vertical="top"/>
    </xf>
    <xf numFmtId="44" fontId="15" fillId="41" borderId="41" xfId="11" applyFont="1" applyFill="1" applyBorder="1" applyAlignment="1">
      <alignment horizontal="center" vertical="center"/>
    </xf>
    <xf numFmtId="44" fontId="15" fillId="41" borderId="14" xfId="11" applyFont="1" applyFill="1" applyBorder="1" applyAlignment="1">
      <alignment horizontal="center" vertical="center"/>
    </xf>
    <xf numFmtId="44" fontId="15" fillId="41" borderId="30" xfId="11" applyFont="1" applyFill="1" applyBorder="1" applyAlignment="1">
      <alignment horizontal="center" vertical="center"/>
    </xf>
    <xf numFmtId="44" fontId="15" fillId="41" borderId="9" xfId="11" applyFont="1" applyFill="1" applyBorder="1" applyAlignment="1">
      <alignment horizontal="center" vertical="center"/>
    </xf>
    <xf numFmtId="44" fontId="15" fillId="41" borderId="7" xfId="11" applyFont="1" applyFill="1" applyBorder="1" applyAlignment="1">
      <alignment horizontal="center" vertical="center"/>
    </xf>
    <xf numFmtId="44" fontId="15" fillId="41" borderId="10" xfId="11" applyFont="1" applyFill="1" applyBorder="1" applyAlignment="1">
      <alignment horizontal="center" vertical="center"/>
    </xf>
    <xf numFmtId="44" fontId="15" fillId="39" borderId="9" xfId="0" applyNumberFormat="1" applyFont="1" applyFill="1" applyBorder="1" applyAlignment="1">
      <alignment horizontal="center" vertical="top"/>
    </xf>
    <xf numFmtId="44" fontId="15" fillId="39" borderId="7" xfId="0" applyNumberFormat="1" applyFont="1" applyFill="1" applyBorder="1" applyAlignment="1">
      <alignment horizontal="center" vertical="top"/>
    </xf>
    <xf numFmtId="44" fontId="15" fillId="39" borderId="10" xfId="0" applyNumberFormat="1" applyFont="1" applyFill="1" applyBorder="1" applyAlignment="1">
      <alignment horizontal="center" vertical="top"/>
    </xf>
    <xf numFmtId="44" fontId="37" fillId="43" borderId="9" xfId="0" applyNumberFormat="1" applyFont="1" applyFill="1" applyBorder="1" applyAlignment="1">
      <alignment horizontal="center" vertical="top"/>
    </xf>
    <xf numFmtId="44" fontId="37" fillId="43" borderId="7" xfId="0" applyNumberFormat="1" applyFont="1" applyFill="1" applyBorder="1" applyAlignment="1">
      <alignment horizontal="center" vertical="top"/>
    </xf>
    <xf numFmtId="44" fontId="37" fillId="43" borderId="10" xfId="0" applyNumberFormat="1" applyFont="1" applyFill="1" applyBorder="1" applyAlignment="1">
      <alignment horizontal="center" vertical="top"/>
    </xf>
    <xf numFmtId="44" fontId="15" fillId="38" borderId="9" xfId="0" applyNumberFormat="1" applyFont="1" applyFill="1" applyBorder="1" applyAlignment="1">
      <alignment horizontal="center" vertical="top"/>
    </xf>
    <xf numFmtId="44" fontId="15" fillId="38" borderId="7" xfId="0" applyNumberFormat="1" applyFont="1" applyFill="1" applyBorder="1" applyAlignment="1">
      <alignment horizontal="center" vertical="top"/>
    </xf>
    <xf numFmtId="44" fontId="15" fillId="38" borderId="10" xfId="0" applyNumberFormat="1" applyFont="1" applyFill="1" applyBorder="1" applyAlignment="1">
      <alignment horizontal="center" vertical="top"/>
    </xf>
    <xf numFmtId="44" fontId="24" fillId="39" borderId="9" xfId="0" applyNumberFormat="1" applyFont="1" applyFill="1" applyBorder="1" applyAlignment="1">
      <alignment horizontal="center" vertical="top"/>
    </xf>
    <xf numFmtId="44" fontId="24" fillId="39" borderId="7" xfId="0" applyNumberFormat="1" applyFont="1" applyFill="1" applyBorder="1" applyAlignment="1">
      <alignment horizontal="center" vertical="top"/>
    </xf>
    <xf numFmtId="44" fontId="24" fillId="39" borderId="10" xfId="0" applyNumberFormat="1" applyFont="1" applyFill="1" applyBorder="1" applyAlignment="1">
      <alignment horizontal="center" vertical="top"/>
    </xf>
    <xf numFmtId="44" fontId="15" fillId="37" borderId="9" xfId="0" applyNumberFormat="1" applyFont="1" applyFill="1" applyBorder="1" applyAlignment="1">
      <alignment horizontal="center" vertical="center"/>
    </xf>
    <xf numFmtId="44" fontId="15" fillId="37" borderId="7" xfId="0" applyNumberFormat="1" applyFont="1" applyFill="1" applyBorder="1" applyAlignment="1">
      <alignment horizontal="center" vertical="center"/>
    </xf>
    <xf numFmtId="44" fontId="15" fillId="37" borderId="10" xfId="0" applyNumberFormat="1" applyFont="1" applyFill="1" applyBorder="1" applyAlignment="1">
      <alignment horizontal="center" vertical="center"/>
    </xf>
    <xf numFmtId="44" fontId="24" fillId="38" borderId="9" xfId="0" applyNumberFormat="1" applyFont="1" applyFill="1" applyBorder="1" applyAlignment="1">
      <alignment horizontal="center" vertical="top"/>
    </xf>
    <xf numFmtId="44" fontId="24" fillId="38" borderId="7" xfId="0" applyNumberFormat="1" applyFont="1" applyFill="1" applyBorder="1" applyAlignment="1">
      <alignment horizontal="center" vertical="top"/>
    </xf>
    <xf numFmtId="44" fontId="24" fillId="38" borderId="10" xfId="0" applyNumberFormat="1" applyFont="1" applyFill="1" applyBorder="1" applyAlignment="1">
      <alignment horizontal="center" vertical="top"/>
    </xf>
    <xf numFmtId="44" fontId="15" fillId="36" borderId="9" xfId="11" applyFont="1" applyFill="1" applyBorder="1" applyAlignment="1">
      <alignment horizontal="center" vertical="center"/>
    </xf>
    <xf numFmtId="44" fontId="15" fillId="36" borderId="7" xfId="11" applyFont="1" applyFill="1" applyBorder="1" applyAlignment="1">
      <alignment horizontal="center" vertical="center"/>
    </xf>
    <xf numFmtId="44" fontId="15" fillId="36" borderId="10" xfId="11" applyFont="1" applyFill="1" applyBorder="1" applyAlignment="1">
      <alignment horizontal="center" vertical="center"/>
    </xf>
    <xf numFmtId="44" fontId="24" fillId="37" borderId="6" xfId="0" applyNumberFormat="1" applyFont="1" applyFill="1" applyBorder="1" applyAlignment="1">
      <alignment horizontal="center" vertical="center"/>
    </xf>
    <xf numFmtId="44" fontId="24" fillId="37" borderId="8" xfId="0" applyNumberFormat="1" applyFont="1" applyFill="1" applyBorder="1" applyAlignment="1">
      <alignment horizontal="center" vertical="center"/>
    </xf>
    <xf numFmtId="44" fontId="24" fillId="37" borderId="13" xfId="0" applyNumberFormat="1" applyFont="1" applyFill="1" applyBorder="1" applyAlignment="1">
      <alignment horizontal="center" vertical="center"/>
    </xf>
    <xf numFmtId="44" fontId="24" fillId="36" borderId="9" xfId="11" applyFont="1" applyFill="1" applyBorder="1" applyAlignment="1">
      <alignment horizontal="center" vertical="center"/>
    </xf>
    <xf numFmtId="44" fontId="24" fillId="36" borderId="7" xfId="11" applyFont="1" applyFill="1" applyBorder="1" applyAlignment="1">
      <alignment horizontal="center" vertical="center"/>
    </xf>
    <xf numFmtId="44" fontId="24" fillId="36" borderId="10" xfId="11" applyFont="1" applyFill="1" applyBorder="1" applyAlignment="1">
      <alignment horizontal="center" vertical="center"/>
    </xf>
    <xf numFmtId="0" fontId="23" fillId="43" borderId="8" xfId="0" applyFont="1" applyFill="1" applyBorder="1" applyAlignment="1">
      <alignment horizontal="center" vertical="center"/>
    </xf>
    <xf numFmtId="0" fontId="23" fillId="43" borderId="7" xfId="0" applyFont="1" applyFill="1" applyBorder="1" applyAlignment="1">
      <alignment horizontal="center" vertical="center"/>
    </xf>
    <xf numFmtId="0" fontId="23" fillId="43" borderId="10" xfId="0" applyFont="1" applyFill="1" applyBorder="1" applyAlignment="1">
      <alignment horizontal="center" vertical="center"/>
    </xf>
    <xf numFmtId="167" fontId="11" fillId="44" borderId="9" xfId="0" applyNumberFormat="1" applyFont="1" applyFill="1" applyBorder="1" applyAlignment="1">
      <alignment horizontal="right" vertical="center"/>
    </xf>
    <xf numFmtId="167" fontId="11" fillId="44" borderId="7" xfId="0" applyNumberFormat="1" applyFont="1" applyFill="1" applyBorder="1" applyAlignment="1">
      <alignment horizontal="right" vertical="center"/>
    </xf>
    <xf numFmtId="167" fontId="11" fillId="44" borderId="10" xfId="0" applyNumberFormat="1" applyFont="1" applyFill="1" applyBorder="1" applyAlignment="1">
      <alignment horizontal="right" vertical="center"/>
    </xf>
    <xf numFmtId="44" fontId="24" fillId="13" borderId="9" xfId="11" applyFont="1" applyFill="1" applyBorder="1" applyAlignment="1">
      <alignment horizontal="center" vertical="center"/>
    </xf>
    <xf numFmtId="44" fontId="24" fillId="13" borderId="7" xfId="11" applyFont="1" applyFill="1" applyBorder="1" applyAlignment="1">
      <alignment horizontal="center" vertical="center"/>
    </xf>
    <xf numFmtId="44" fontId="24" fillId="13" borderId="10" xfId="11" applyFont="1" applyFill="1" applyBorder="1" applyAlignment="1">
      <alignment horizontal="center" vertical="center"/>
    </xf>
    <xf numFmtId="0" fontId="15" fillId="37" borderId="7" xfId="0" applyFont="1" applyFill="1" applyBorder="1" applyAlignment="1">
      <alignment horizontal="center" vertical="center"/>
    </xf>
    <xf numFmtId="0" fontId="15" fillId="37" borderId="10" xfId="0" applyFont="1" applyFill="1" applyBorder="1" applyAlignment="1">
      <alignment horizontal="center" vertical="center"/>
    </xf>
    <xf numFmtId="0" fontId="15" fillId="38" borderId="9" xfId="0" applyFont="1" applyFill="1" applyBorder="1" applyAlignment="1">
      <alignment horizontal="center" vertical="center"/>
    </xf>
    <xf numFmtId="0" fontId="15" fillId="38" borderId="7" xfId="0" applyFont="1" applyFill="1" applyBorder="1" applyAlignment="1">
      <alignment horizontal="center" vertical="center"/>
    </xf>
    <xf numFmtId="0" fontId="15" fillId="39" borderId="7" xfId="0" applyFont="1" applyFill="1" applyBorder="1" applyAlignment="1">
      <alignment horizontal="center" vertical="center"/>
    </xf>
    <xf numFmtId="0" fontId="15" fillId="36" borderId="6" xfId="0" applyFont="1" applyFill="1" applyBorder="1" applyAlignment="1">
      <alignment horizontal="center" vertical="center"/>
    </xf>
    <xf numFmtId="0" fontId="15" fillId="36" borderId="8" xfId="0" applyFont="1" applyFill="1" applyBorder="1" applyAlignment="1">
      <alignment horizontal="center" vertical="center"/>
    </xf>
    <xf numFmtId="167" fontId="11" fillId="44" borderId="41" xfId="0" applyNumberFormat="1" applyFont="1" applyFill="1" applyBorder="1" applyAlignment="1">
      <alignment horizontal="right" vertical="center"/>
    </xf>
    <xf numFmtId="167" fontId="11" fillId="44" borderId="14" xfId="0" applyNumberFormat="1" applyFont="1" applyFill="1" applyBorder="1" applyAlignment="1">
      <alignment horizontal="right" vertical="center"/>
    </xf>
    <xf numFmtId="167" fontId="11" fillId="44" borderId="30" xfId="0" applyNumberFormat="1" applyFont="1" applyFill="1" applyBorder="1" applyAlignment="1">
      <alignment horizontal="right" vertical="center"/>
    </xf>
    <xf numFmtId="44" fontId="10" fillId="28" borderId="9" xfId="11" applyFont="1" applyFill="1" applyBorder="1" applyAlignment="1">
      <alignment horizontal="center" vertical="center"/>
    </xf>
    <xf numFmtId="44" fontId="10" fillId="28" borderId="10" xfId="11" applyFont="1" applyFill="1" applyBorder="1" applyAlignment="1">
      <alignment horizontal="center" vertical="center"/>
    </xf>
    <xf numFmtId="0" fontId="79" fillId="0" borderId="8" xfId="0" applyFont="1" applyBorder="1" applyAlignment="1">
      <alignment horizontal="left" vertical="center" wrapText="1"/>
    </xf>
    <xf numFmtId="0" fontId="79" fillId="0" borderId="0" xfId="0" applyFont="1" applyAlignment="1">
      <alignment horizontal="left" vertical="center" wrapText="1"/>
    </xf>
    <xf numFmtId="0" fontId="52" fillId="50" borderId="2" xfId="0" applyFont="1" applyFill="1" applyBorder="1" applyAlignment="1">
      <alignment horizontal="left" vertical="center" wrapText="1"/>
    </xf>
    <xf numFmtId="9" fontId="63" fillId="51" borderId="9" xfId="6" applyFont="1" applyFill="1" applyBorder="1" applyAlignment="1" applyProtection="1">
      <alignment horizontal="center" vertical="center"/>
    </xf>
    <xf numFmtId="9" fontId="63" fillId="51" borderId="10" xfId="6" applyFont="1" applyFill="1" applyBorder="1" applyAlignment="1" applyProtection="1">
      <alignment horizontal="center" vertical="center"/>
    </xf>
    <xf numFmtId="0" fontId="52" fillId="0" borderId="24" xfId="0" applyFont="1" applyBorder="1" applyAlignment="1">
      <alignment horizontal="left" vertical="center" wrapText="1"/>
    </xf>
    <xf numFmtId="9" fontId="63" fillId="0" borderId="24" xfId="6" applyFont="1" applyBorder="1" applyAlignment="1" applyProtection="1">
      <alignment horizontal="center" vertical="center"/>
    </xf>
    <xf numFmtId="0" fontId="64" fillId="0" borderId="0" xfId="0" applyFont="1" applyAlignment="1">
      <alignment horizontal="left" vertical="center" wrapText="1"/>
    </xf>
    <xf numFmtId="166" fontId="59" fillId="49" borderId="2" xfId="0" applyNumberFormat="1" applyFont="1" applyFill="1" applyBorder="1" applyAlignment="1">
      <alignment horizontal="center" vertical="center"/>
    </xf>
    <xf numFmtId="166" fontId="56" fillId="49" borderId="28" xfId="0" applyNumberFormat="1" applyFont="1" applyFill="1" applyBorder="1" applyAlignment="1">
      <alignment horizontal="center" vertical="center"/>
    </xf>
    <xf numFmtId="173" fontId="59" fillId="49" borderId="27" xfId="11" applyNumberFormat="1" applyFont="1" applyFill="1" applyBorder="1" applyAlignment="1" applyProtection="1">
      <alignment horizontal="center" vertical="center" wrapText="1"/>
    </xf>
    <xf numFmtId="166" fontId="50" fillId="49" borderId="2" xfId="0" applyNumberFormat="1" applyFont="1" applyFill="1" applyBorder="1" applyAlignment="1">
      <alignment horizontal="center" vertical="center"/>
    </xf>
    <xf numFmtId="173" fontId="56" fillId="49" borderId="28" xfId="0" applyNumberFormat="1" applyFont="1" applyFill="1" applyBorder="1" applyAlignment="1">
      <alignment horizontal="center" vertical="center"/>
    </xf>
    <xf numFmtId="173" fontId="50" fillId="49" borderId="28" xfId="3" applyNumberFormat="1" applyFont="1" applyFill="1" applyBorder="1" applyAlignment="1" applyProtection="1">
      <alignment horizontal="center" vertical="center"/>
    </xf>
    <xf numFmtId="14" fontId="50" fillId="51" borderId="2" xfId="0" applyNumberFormat="1" applyFont="1" applyFill="1" applyBorder="1" applyAlignment="1">
      <alignment horizontal="center"/>
    </xf>
    <xf numFmtId="0" fontId="52" fillId="50" borderId="2" xfId="0" applyFont="1" applyFill="1" applyBorder="1" applyAlignment="1">
      <alignment horizontal="center" vertical="center" wrapText="1"/>
    </xf>
    <xf numFmtId="0" fontId="57" fillId="53" borderId="9" xfId="0" applyFont="1" applyFill="1" applyBorder="1" applyAlignment="1">
      <alignment horizontal="left" vertical="center" wrapText="1"/>
    </xf>
    <xf numFmtId="0" fontId="57" fillId="53" borderId="10" xfId="0" applyFont="1" applyFill="1" applyBorder="1" applyAlignment="1">
      <alignment horizontal="left" vertical="center" wrapText="1"/>
    </xf>
    <xf numFmtId="173" fontId="50" fillId="49" borderId="2" xfId="11" applyNumberFormat="1" applyFont="1" applyFill="1" applyBorder="1" applyAlignment="1" applyProtection="1">
      <alignment horizontal="center" vertical="center"/>
    </xf>
    <xf numFmtId="0" fontId="57" fillId="53" borderId="2" xfId="0" applyFont="1" applyFill="1" applyBorder="1" applyAlignment="1">
      <alignment vertical="center" wrapText="1"/>
    </xf>
    <xf numFmtId="173" fontId="62" fillId="49" borderId="2" xfId="11" applyNumberFormat="1" applyFont="1" applyFill="1" applyBorder="1" applyAlignment="1" applyProtection="1">
      <alignment horizontal="center" vertical="center"/>
    </xf>
    <xf numFmtId="0" fontId="52" fillId="50" borderId="28" xfId="0" applyFont="1" applyFill="1" applyBorder="1" applyAlignment="1">
      <alignment horizontal="center" vertical="center" wrapText="1"/>
    </xf>
    <xf numFmtId="14" fontId="70" fillId="54" borderId="2" xfId="0" applyNumberFormat="1" applyFont="1" applyFill="1" applyBorder="1" applyAlignment="1">
      <alignment horizontal="center" vertical="center"/>
    </xf>
    <xf numFmtId="14" fontId="70" fillId="54" borderId="28" xfId="0" applyNumberFormat="1" applyFont="1" applyFill="1" applyBorder="1" applyAlignment="1">
      <alignment horizontal="center" vertical="center"/>
    </xf>
    <xf numFmtId="173" fontId="50" fillId="49" borderId="27" xfId="11" applyNumberFormat="1" applyFont="1" applyFill="1" applyBorder="1" applyAlignment="1" applyProtection="1">
      <alignment horizontal="center" vertical="center"/>
    </xf>
    <xf numFmtId="0" fontId="54" fillId="0" borderId="0" xfId="0" applyFont="1" applyAlignment="1">
      <alignment horizontal="left" vertical="top"/>
    </xf>
    <xf numFmtId="0" fontId="52" fillId="50" borderId="22" xfId="0" applyFont="1" applyFill="1" applyBorder="1" applyAlignment="1">
      <alignment horizontal="center" vertical="center" wrapText="1"/>
    </xf>
    <xf numFmtId="0" fontId="52" fillId="53" borderId="22" xfId="0" applyFont="1" applyFill="1" applyBorder="1" applyAlignment="1">
      <alignment horizontal="center" vertical="center" wrapText="1"/>
    </xf>
    <xf numFmtId="166" fontId="50" fillId="49" borderId="28" xfId="0" applyNumberFormat="1" applyFont="1" applyFill="1" applyBorder="1" applyAlignment="1">
      <alignment horizontal="center" vertical="center"/>
    </xf>
    <xf numFmtId="168" fontId="50" fillId="49" borderId="27" xfId="0" applyNumberFormat="1" applyFont="1" applyFill="1" applyBorder="1" applyAlignment="1">
      <alignment horizontal="center" vertical="center"/>
    </xf>
    <xf numFmtId="168" fontId="56" fillId="49" borderId="2" xfId="0" applyNumberFormat="1" applyFont="1" applyFill="1" applyBorder="1" applyAlignment="1">
      <alignment horizontal="center" vertical="center"/>
    </xf>
    <xf numFmtId="14" fontId="70" fillId="55" borderId="2" xfId="0" applyNumberFormat="1" applyFont="1" applyFill="1" applyBorder="1" applyAlignment="1">
      <alignment horizontal="center" vertical="center"/>
    </xf>
    <xf numFmtId="14" fontId="70" fillId="55" borderId="28" xfId="0" applyNumberFormat="1" applyFont="1" applyFill="1" applyBorder="1" applyAlignment="1">
      <alignment horizontal="center" vertical="center"/>
    </xf>
    <xf numFmtId="14" fontId="70" fillId="56" borderId="2" xfId="0" applyNumberFormat="1" applyFont="1" applyFill="1" applyBorder="1" applyAlignment="1">
      <alignment horizontal="center" vertical="center"/>
    </xf>
    <xf numFmtId="14" fontId="70" fillId="56" borderId="28" xfId="0" applyNumberFormat="1" applyFont="1" applyFill="1" applyBorder="1" applyAlignment="1">
      <alignment horizontal="center" vertical="center"/>
    </xf>
    <xf numFmtId="14" fontId="72" fillId="58" borderId="38" xfId="0" applyNumberFormat="1" applyFont="1" applyFill="1" applyBorder="1" applyAlignment="1">
      <alignment horizontal="center" vertical="center"/>
    </xf>
    <xf numFmtId="14" fontId="72" fillId="58" borderId="43" xfId="0" applyNumberFormat="1" applyFont="1" applyFill="1" applyBorder="1" applyAlignment="1">
      <alignment horizontal="center" vertical="center"/>
    </xf>
    <xf numFmtId="173" fontId="50" fillId="49" borderId="37" xfId="11" applyNumberFormat="1" applyFont="1" applyFill="1" applyBorder="1" applyAlignment="1" applyProtection="1">
      <alignment horizontal="center" vertical="center"/>
    </xf>
    <xf numFmtId="166" fontId="50" fillId="49" borderId="38" xfId="0" applyNumberFormat="1" applyFont="1" applyFill="1" applyBorder="1" applyAlignment="1">
      <alignment horizontal="center" vertical="center"/>
    </xf>
    <xf numFmtId="173" fontId="56" fillId="49" borderId="43" xfId="0" applyNumberFormat="1" applyFont="1" applyFill="1" applyBorder="1" applyAlignment="1">
      <alignment horizontal="center" vertical="center"/>
    </xf>
    <xf numFmtId="166" fontId="50" fillId="49" borderId="43" xfId="0" applyNumberFormat="1" applyFont="1" applyFill="1" applyBorder="1" applyAlignment="1">
      <alignment horizontal="center" vertical="center"/>
    </xf>
    <xf numFmtId="168" fontId="50" fillId="49" borderId="37" xfId="0" applyNumberFormat="1" applyFont="1" applyFill="1" applyBorder="1" applyAlignment="1">
      <alignment horizontal="center" vertical="center"/>
    </xf>
    <xf numFmtId="168" fontId="56" fillId="49" borderId="38" xfId="0" applyNumberFormat="1" applyFont="1" applyFill="1" applyBorder="1" applyAlignment="1">
      <alignment horizontal="center" vertical="center"/>
    </xf>
    <xf numFmtId="166" fontId="59" fillId="49" borderId="38" xfId="0" applyNumberFormat="1" applyFont="1" applyFill="1" applyBorder="1" applyAlignment="1">
      <alignment horizontal="center" vertical="center"/>
    </xf>
    <xf numFmtId="166" fontId="56" fillId="49" borderId="43" xfId="0" applyNumberFormat="1" applyFont="1" applyFill="1" applyBorder="1" applyAlignment="1">
      <alignment horizontal="center" vertical="center"/>
    </xf>
    <xf numFmtId="173" fontId="59" fillId="49" borderId="37" xfId="11" applyNumberFormat="1" applyFont="1" applyFill="1" applyBorder="1" applyAlignment="1" applyProtection="1">
      <alignment horizontal="center" vertical="center" wrapText="1"/>
    </xf>
    <xf numFmtId="14" fontId="70" fillId="57" borderId="2" xfId="0" applyNumberFormat="1" applyFont="1" applyFill="1" applyBorder="1" applyAlignment="1">
      <alignment horizontal="center" vertical="center"/>
    </xf>
    <xf numFmtId="14" fontId="70" fillId="57" borderId="28" xfId="0" applyNumberFormat="1" applyFont="1" applyFill="1" applyBorder="1" applyAlignment="1">
      <alignment horizontal="center" vertical="center"/>
    </xf>
    <xf numFmtId="0" fontId="51" fillId="50" borderId="22" xfId="0" applyFont="1" applyFill="1" applyBorder="1" applyAlignment="1">
      <alignment horizontal="center"/>
    </xf>
    <xf numFmtId="0" fontId="32" fillId="50" borderId="3" xfId="0" applyFont="1" applyFill="1" applyBorder="1" applyAlignment="1">
      <alignment horizontal="center"/>
    </xf>
    <xf numFmtId="0" fontId="32" fillId="50" borderId="4" xfId="0" applyFont="1" applyFill="1" applyBorder="1" applyAlignment="1">
      <alignment horizontal="center"/>
    </xf>
    <xf numFmtId="0" fontId="32" fillId="50" borderId="5" xfId="0" applyFont="1" applyFill="1" applyBorder="1" applyAlignment="1">
      <alignment horizontal="center"/>
    </xf>
    <xf numFmtId="166" fontId="51" fillId="49" borderId="35" xfId="0" applyNumberFormat="1" applyFont="1" applyFill="1" applyBorder="1" applyAlignment="1">
      <alignment horizontal="center"/>
    </xf>
    <xf numFmtId="0" fontId="74" fillId="0" borderId="0" xfId="0" applyFont="1" applyAlignment="1">
      <alignment horizontal="left"/>
    </xf>
    <xf numFmtId="0" fontId="74" fillId="0" borderId="0" xfId="0" applyFont="1" applyAlignment="1">
      <alignment horizontal="left" vertical="top" wrapText="1"/>
    </xf>
    <xf numFmtId="0" fontId="54" fillId="0" borderId="0" xfId="0" applyFont="1" applyAlignment="1">
      <alignment horizontal="left"/>
    </xf>
    <xf numFmtId="0" fontId="55" fillId="0" borderId="0" xfId="0" applyFont="1" applyAlignment="1">
      <alignment horizontal="left"/>
    </xf>
  </cellXfs>
  <cellStyles count="27">
    <cellStyle name="Akzent6 2" xfId="1" xr:uid="{00000000-0005-0000-0000-000000000000}"/>
    <cellStyle name="Eingabe 2" xfId="2" xr:uid="{00000000-0005-0000-0000-000002000000}"/>
    <cellStyle name="Excel Built-in Input" xfId="26" xr:uid="{324AEFC4-D3CF-4C80-8429-B09AA0701424}"/>
    <cellStyle name="Komma" xfId="3" builtinId="3"/>
    <cellStyle name="Komma 2" xfId="4" xr:uid="{00000000-0005-0000-0000-000004000000}"/>
    <cellStyle name="Komma 2 2" xfId="13" xr:uid="{D705C61D-E714-456D-AB51-FAE359E26002}"/>
    <cellStyle name="Komma 3" xfId="14" xr:uid="{B88A30F1-2C98-47DC-BD8A-DF8F7F6BA175}"/>
    <cellStyle name="Prozent" xfId="5" builtinId="5"/>
    <cellStyle name="Prozent 2" xfId="6" xr:uid="{00000000-0005-0000-0000-000006000000}"/>
    <cellStyle name="Prozent 2 2" xfId="15" xr:uid="{3CE7578B-A9A6-4A2C-B3C5-840CD5891D68}"/>
    <cellStyle name="Prozent 3" xfId="16" xr:uid="{5F22D399-EB92-4826-B647-55E1A989BA2A}"/>
    <cellStyle name="Standard" xfId="0" builtinId="0"/>
    <cellStyle name="Standard 2" xfId="7" xr:uid="{00000000-0005-0000-0000-000008000000}"/>
    <cellStyle name="Standard 2 2" xfId="18" xr:uid="{73E50D5A-9B65-48CA-8ECB-3F7EE8494964}"/>
    <cellStyle name="Standard 2 3" xfId="8" xr:uid="{00000000-0005-0000-0000-000009000000}"/>
    <cellStyle name="Standard 3" xfId="19" xr:uid="{34C17CD9-D239-4F63-9C4F-3840B36B65B0}"/>
    <cellStyle name="Standard 4 2" xfId="9" xr:uid="{00000000-0005-0000-0000-00000A000000}"/>
    <cellStyle name="Standard 4 2 2" xfId="10" xr:uid="{00000000-0005-0000-0000-00000B000000}"/>
    <cellStyle name="Standard 4 2_Basic project data" xfId="20" xr:uid="{E8A56AF7-B7A9-4C11-8A80-82068740C231}"/>
    <cellStyle name="Standard_Basic project data" xfId="17" xr:uid="{7DF41173-DCCB-486C-A890-1EFB747D0B54}"/>
    <cellStyle name="Standard_Equipment" xfId="25" xr:uid="{5ED9234C-D56B-4E76-BDC9-1DFBFE086A1C}"/>
    <cellStyle name="Standard_Tabelle1" xfId="23" xr:uid="{876111E4-20BB-4F72-9D4F-1F1D864ACB6C}"/>
    <cellStyle name="Standard_Tabelle1_1" xfId="24" xr:uid="{22041F58-021E-4801-93FD-D5B6236D40EF}"/>
    <cellStyle name="Währung" xfId="11" builtinId="4"/>
    <cellStyle name="Währung 2" xfId="12" xr:uid="{00000000-0005-0000-0000-00000E000000}"/>
    <cellStyle name="Währung 2 2" xfId="21" xr:uid="{6D89CDC7-E017-40F3-BF8C-25AD7623AEB0}"/>
    <cellStyle name="Währung 3" xfId="22" xr:uid="{927A1649-972A-484C-A126-54FB5F77F62C}"/>
  </cellStyles>
  <dxfs count="2624">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D9D9D9"/>
      </font>
      <fill>
        <patternFill>
          <bgColor rgb="FFFFFFCC"/>
        </patternFill>
      </fill>
    </dxf>
    <dxf>
      <font>
        <color rgb="FFBFBFBF"/>
      </font>
      <fill>
        <patternFill>
          <bgColor rgb="FFFFFFCC"/>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4.9989318521683403E-2"/>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9C5700"/>
      </font>
      <fill>
        <patternFill>
          <bgColor rgb="FFFFEB9C"/>
        </patternFill>
      </fill>
    </dxf>
    <dxf>
      <font>
        <color rgb="FFC55A11"/>
      </font>
      <fill>
        <patternFill>
          <bgColor theme="5" tint="0.7997985778374584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F2F2F2"/>
      </font>
    </dxf>
    <dxf>
      <font>
        <color rgb="FFF2F2F2"/>
      </font>
    </dxf>
    <dxf>
      <font>
        <color rgb="FFF2F2F2"/>
      </font>
    </dxf>
    <dxf>
      <font>
        <color rgb="FFF2F2F2"/>
      </font>
    </dxf>
    <dxf>
      <font>
        <color rgb="FFF2F2F2"/>
      </font>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ont>
        <color rgb="FF000000"/>
      </font>
      <fill>
        <patternFill>
          <bgColor theme="9" tint="0.79979857783745845"/>
        </patternFill>
      </fill>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39967040009765925"/>
        </patternFill>
      </fill>
    </dxf>
    <dxf>
      <fill>
        <patternFill>
          <bgColor theme="9" tint="0.79979857783745845"/>
        </patternFill>
      </fill>
    </dxf>
    <dxf>
      <fill>
        <patternFill>
          <bgColor theme="9" tint="0.59968871120334488"/>
        </patternFill>
      </fill>
    </dxf>
    <dxf>
      <font>
        <color rgb="FFFFFFFF"/>
      </font>
      <fill>
        <patternFill>
          <bgColor rgb="FF54823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patternFill>
      </fill>
    </dxf>
    <dxf>
      <fill>
        <patternFill>
          <bgColor theme="9" tint="0.39967040009765925"/>
        </patternFill>
      </fill>
    </dxf>
    <dxf>
      <fill>
        <patternFill>
          <bgColor theme="9" tint="0.59968871120334488"/>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D9D9D9"/>
      </font>
      <fill>
        <patternFill>
          <bgColor rgb="FFFFFFCC"/>
        </patternFill>
      </fill>
    </dxf>
    <dxf>
      <font>
        <color rgb="FFBFBFBF"/>
      </font>
      <fill>
        <patternFill>
          <bgColor rgb="FFFFFFCC"/>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4.9989318521683403E-2"/>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9C5700"/>
      </font>
      <fill>
        <patternFill>
          <bgColor rgb="FFFFEB9C"/>
        </patternFill>
      </fill>
    </dxf>
    <dxf>
      <font>
        <color rgb="FFC55A11"/>
      </font>
      <fill>
        <patternFill>
          <bgColor theme="5" tint="0.7997985778374584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F2F2F2"/>
      </font>
    </dxf>
    <dxf>
      <font>
        <color rgb="FFF2F2F2"/>
      </font>
    </dxf>
    <dxf>
      <font>
        <color rgb="FFF2F2F2"/>
      </font>
    </dxf>
    <dxf>
      <font>
        <color rgb="FFF2F2F2"/>
      </font>
    </dxf>
    <dxf>
      <font>
        <color rgb="FFF2F2F2"/>
      </font>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ont>
        <color rgb="FF000000"/>
      </font>
      <fill>
        <patternFill>
          <bgColor theme="9" tint="0.79979857783745845"/>
        </patternFill>
      </fill>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39967040009765925"/>
        </patternFill>
      </fill>
    </dxf>
    <dxf>
      <fill>
        <patternFill>
          <bgColor theme="9" tint="0.79979857783745845"/>
        </patternFill>
      </fill>
    </dxf>
    <dxf>
      <fill>
        <patternFill>
          <bgColor theme="9" tint="0.59968871120334488"/>
        </patternFill>
      </fill>
    </dxf>
    <dxf>
      <font>
        <color rgb="FFFFFFFF"/>
      </font>
      <fill>
        <patternFill>
          <bgColor rgb="FF54823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patternFill>
      </fill>
    </dxf>
    <dxf>
      <fill>
        <patternFill>
          <bgColor theme="9" tint="0.39967040009765925"/>
        </patternFill>
      </fill>
    </dxf>
    <dxf>
      <fill>
        <patternFill>
          <bgColor theme="9" tint="0.59968871120334488"/>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D9D9D9"/>
      </font>
      <fill>
        <patternFill>
          <bgColor rgb="FFFFFFCC"/>
        </patternFill>
      </fill>
    </dxf>
    <dxf>
      <font>
        <color rgb="FFBFBFBF"/>
      </font>
      <fill>
        <patternFill>
          <bgColor rgb="FFFFFFCC"/>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4.9989318521683403E-2"/>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9C5700"/>
      </font>
      <fill>
        <patternFill>
          <bgColor rgb="FFFFEB9C"/>
        </patternFill>
      </fill>
    </dxf>
    <dxf>
      <font>
        <color rgb="FFC55A11"/>
      </font>
      <fill>
        <patternFill>
          <bgColor theme="5" tint="0.7997985778374584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F2F2F2"/>
      </font>
    </dxf>
    <dxf>
      <font>
        <color rgb="FFF2F2F2"/>
      </font>
    </dxf>
    <dxf>
      <font>
        <color rgb="FFF2F2F2"/>
      </font>
    </dxf>
    <dxf>
      <font>
        <color rgb="FFF2F2F2"/>
      </font>
    </dxf>
    <dxf>
      <font>
        <color rgb="FFF2F2F2"/>
      </font>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ont>
        <color rgb="FF000000"/>
      </font>
      <fill>
        <patternFill>
          <bgColor theme="9" tint="0.79979857783745845"/>
        </patternFill>
      </fill>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39967040009765925"/>
        </patternFill>
      </fill>
    </dxf>
    <dxf>
      <fill>
        <patternFill>
          <bgColor theme="9" tint="0.79979857783745845"/>
        </patternFill>
      </fill>
    </dxf>
    <dxf>
      <fill>
        <patternFill>
          <bgColor theme="9" tint="0.59968871120334488"/>
        </patternFill>
      </fill>
    </dxf>
    <dxf>
      <font>
        <color rgb="FFFFFFFF"/>
      </font>
      <fill>
        <patternFill>
          <bgColor rgb="FF54823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patternFill>
      </fill>
    </dxf>
    <dxf>
      <fill>
        <patternFill>
          <bgColor theme="9" tint="0.39967040009765925"/>
        </patternFill>
      </fill>
    </dxf>
    <dxf>
      <fill>
        <patternFill>
          <bgColor theme="9" tint="0.59968871120334488"/>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D9D9D9"/>
      </font>
      <fill>
        <patternFill>
          <bgColor rgb="FFFFFFCC"/>
        </patternFill>
      </fill>
    </dxf>
    <dxf>
      <font>
        <color rgb="FFBFBFBF"/>
      </font>
      <fill>
        <patternFill>
          <bgColor rgb="FFFFFFCC"/>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4.9989318521683403E-2"/>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9C5700"/>
      </font>
      <fill>
        <patternFill>
          <bgColor rgb="FFFFEB9C"/>
        </patternFill>
      </fill>
    </dxf>
    <dxf>
      <font>
        <color rgb="FFC55A11"/>
      </font>
      <fill>
        <patternFill>
          <bgColor theme="5" tint="0.7997985778374584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F2F2F2"/>
      </font>
    </dxf>
    <dxf>
      <font>
        <color rgb="FFF2F2F2"/>
      </font>
    </dxf>
    <dxf>
      <font>
        <color rgb="FFF2F2F2"/>
      </font>
    </dxf>
    <dxf>
      <font>
        <color rgb="FFF2F2F2"/>
      </font>
    </dxf>
    <dxf>
      <font>
        <color rgb="FFF2F2F2"/>
      </font>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ont>
        <color rgb="FF000000"/>
      </font>
      <fill>
        <patternFill>
          <bgColor theme="9" tint="0.79979857783745845"/>
        </patternFill>
      </fill>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39967040009765925"/>
        </patternFill>
      </fill>
    </dxf>
    <dxf>
      <fill>
        <patternFill>
          <bgColor theme="9" tint="0.79979857783745845"/>
        </patternFill>
      </fill>
    </dxf>
    <dxf>
      <fill>
        <patternFill>
          <bgColor theme="9" tint="0.59968871120334488"/>
        </patternFill>
      </fill>
    </dxf>
    <dxf>
      <font>
        <color rgb="FFFFFFFF"/>
      </font>
      <fill>
        <patternFill>
          <bgColor rgb="FF54823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patternFill>
      </fill>
    </dxf>
    <dxf>
      <fill>
        <patternFill>
          <bgColor theme="9" tint="0.39967040009765925"/>
        </patternFill>
      </fill>
    </dxf>
    <dxf>
      <fill>
        <patternFill>
          <bgColor theme="9" tint="0.59968871120334488"/>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D9D9D9"/>
      </font>
      <fill>
        <patternFill>
          <bgColor rgb="FFFFFFCC"/>
        </patternFill>
      </fill>
    </dxf>
    <dxf>
      <font>
        <color rgb="FFBFBFBF"/>
      </font>
      <fill>
        <patternFill>
          <bgColor rgb="FFFFFFCC"/>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4.9989318521683403E-2"/>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9C5700"/>
      </font>
      <fill>
        <patternFill>
          <bgColor rgb="FFFFEB9C"/>
        </patternFill>
      </fill>
    </dxf>
    <dxf>
      <font>
        <color rgb="FFC55A11"/>
      </font>
      <fill>
        <patternFill>
          <bgColor theme="5" tint="0.7997985778374584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F2F2F2"/>
      </font>
    </dxf>
    <dxf>
      <font>
        <color rgb="FFF2F2F2"/>
      </font>
    </dxf>
    <dxf>
      <font>
        <color rgb="FFF2F2F2"/>
      </font>
    </dxf>
    <dxf>
      <font>
        <color rgb="FFF2F2F2"/>
      </font>
    </dxf>
    <dxf>
      <font>
        <color rgb="FFF2F2F2"/>
      </font>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ont>
        <color rgb="FF000000"/>
      </font>
      <fill>
        <patternFill>
          <bgColor theme="9" tint="0.79979857783745845"/>
        </patternFill>
      </fill>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39967040009765925"/>
        </patternFill>
      </fill>
    </dxf>
    <dxf>
      <fill>
        <patternFill>
          <bgColor theme="9" tint="0.79979857783745845"/>
        </patternFill>
      </fill>
    </dxf>
    <dxf>
      <fill>
        <patternFill>
          <bgColor theme="9" tint="0.59968871120334488"/>
        </patternFill>
      </fill>
    </dxf>
    <dxf>
      <font>
        <color rgb="FFFFFFFF"/>
      </font>
      <fill>
        <patternFill>
          <bgColor rgb="FF54823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patternFill>
      </fill>
    </dxf>
    <dxf>
      <fill>
        <patternFill>
          <bgColor theme="9" tint="0.39967040009765925"/>
        </patternFill>
      </fill>
    </dxf>
    <dxf>
      <fill>
        <patternFill>
          <bgColor theme="9" tint="0.59968871120334488"/>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D9D9D9"/>
      </font>
      <fill>
        <patternFill>
          <bgColor rgb="FFFFFFCC"/>
        </patternFill>
      </fill>
    </dxf>
    <dxf>
      <font>
        <color rgb="FFBFBFBF"/>
      </font>
      <fill>
        <patternFill>
          <bgColor rgb="FFFFFFCC"/>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4.9989318521683403E-2"/>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9C5700"/>
      </font>
      <fill>
        <patternFill>
          <bgColor rgb="FFFFEB9C"/>
        </patternFill>
      </fill>
    </dxf>
    <dxf>
      <font>
        <color rgb="FFC55A11"/>
      </font>
      <fill>
        <patternFill>
          <bgColor theme="5" tint="0.7997985778374584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F2F2F2"/>
      </font>
    </dxf>
    <dxf>
      <font>
        <color rgb="FFF2F2F2"/>
      </font>
    </dxf>
    <dxf>
      <font>
        <color rgb="FFF2F2F2"/>
      </font>
    </dxf>
    <dxf>
      <font>
        <color rgb="FFF2F2F2"/>
      </font>
    </dxf>
    <dxf>
      <font>
        <color rgb="FFF2F2F2"/>
      </font>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ont>
        <color rgb="FF000000"/>
      </font>
      <fill>
        <patternFill>
          <bgColor theme="9" tint="0.79979857783745845"/>
        </patternFill>
      </fill>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39967040009765925"/>
        </patternFill>
      </fill>
    </dxf>
    <dxf>
      <fill>
        <patternFill>
          <bgColor theme="9" tint="0.79979857783745845"/>
        </patternFill>
      </fill>
    </dxf>
    <dxf>
      <fill>
        <patternFill>
          <bgColor theme="9" tint="0.59968871120334488"/>
        </patternFill>
      </fill>
    </dxf>
    <dxf>
      <font>
        <color rgb="FFFFFFFF"/>
      </font>
      <fill>
        <patternFill>
          <bgColor rgb="FF54823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patternFill>
      </fill>
    </dxf>
    <dxf>
      <fill>
        <patternFill>
          <bgColor theme="9" tint="0.39967040009765925"/>
        </patternFill>
      </fill>
    </dxf>
    <dxf>
      <fill>
        <patternFill>
          <bgColor theme="9" tint="0.59968871120334488"/>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D9D9D9"/>
      </font>
      <fill>
        <patternFill>
          <bgColor rgb="FFFFFFCC"/>
        </patternFill>
      </fill>
    </dxf>
    <dxf>
      <font>
        <color rgb="FFBFBFBF"/>
      </font>
      <fill>
        <patternFill>
          <bgColor rgb="FFFFFFCC"/>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4.9989318521683403E-2"/>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9C5700"/>
      </font>
      <fill>
        <patternFill>
          <bgColor rgb="FFFFEB9C"/>
        </patternFill>
      </fill>
    </dxf>
    <dxf>
      <font>
        <color rgb="FFC55A11"/>
      </font>
      <fill>
        <patternFill>
          <bgColor theme="5" tint="0.7997985778374584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F2F2F2"/>
      </font>
    </dxf>
    <dxf>
      <font>
        <color rgb="FFF2F2F2"/>
      </font>
    </dxf>
    <dxf>
      <font>
        <color rgb="FFF2F2F2"/>
      </font>
    </dxf>
    <dxf>
      <font>
        <color rgb="FFF2F2F2"/>
      </font>
    </dxf>
    <dxf>
      <font>
        <color rgb="FFF2F2F2"/>
      </font>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ont>
        <color rgb="FF000000"/>
      </font>
      <fill>
        <patternFill>
          <bgColor theme="9" tint="0.79979857783745845"/>
        </patternFill>
      </fill>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39967040009765925"/>
        </patternFill>
      </fill>
    </dxf>
    <dxf>
      <fill>
        <patternFill>
          <bgColor theme="9" tint="0.79979857783745845"/>
        </patternFill>
      </fill>
    </dxf>
    <dxf>
      <fill>
        <patternFill>
          <bgColor theme="9" tint="0.59968871120334488"/>
        </patternFill>
      </fill>
    </dxf>
    <dxf>
      <font>
        <color rgb="FFFFFFFF"/>
      </font>
      <fill>
        <patternFill>
          <bgColor rgb="FF54823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patternFill>
      </fill>
    </dxf>
    <dxf>
      <fill>
        <patternFill>
          <bgColor theme="9" tint="0.39967040009765925"/>
        </patternFill>
      </fill>
    </dxf>
    <dxf>
      <fill>
        <patternFill>
          <bgColor theme="9" tint="0.59968871120334488"/>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D9D9D9"/>
      </font>
      <fill>
        <patternFill>
          <bgColor rgb="FFFFFFCC"/>
        </patternFill>
      </fill>
    </dxf>
    <dxf>
      <font>
        <color rgb="FFBFBFBF"/>
      </font>
      <fill>
        <patternFill>
          <bgColor rgb="FFFFFFCC"/>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4.9989318521683403E-2"/>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9C5700"/>
      </font>
      <fill>
        <patternFill>
          <bgColor rgb="FFFFEB9C"/>
        </patternFill>
      </fill>
    </dxf>
    <dxf>
      <font>
        <color rgb="FFC55A11"/>
      </font>
      <fill>
        <patternFill>
          <bgColor theme="5" tint="0.7997985778374584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F2F2F2"/>
      </font>
    </dxf>
    <dxf>
      <font>
        <color rgb="FFF2F2F2"/>
      </font>
    </dxf>
    <dxf>
      <font>
        <color rgb="FFF2F2F2"/>
      </font>
    </dxf>
    <dxf>
      <font>
        <color rgb="FFF2F2F2"/>
      </font>
    </dxf>
    <dxf>
      <font>
        <color rgb="FFF2F2F2"/>
      </font>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ont>
        <color rgb="FF000000"/>
      </font>
      <fill>
        <patternFill>
          <bgColor theme="9" tint="0.79979857783745845"/>
        </patternFill>
      </fill>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39967040009765925"/>
        </patternFill>
      </fill>
    </dxf>
    <dxf>
      <fill>
        <patternFill>
          <bgColor theme="9" tint="0.79979857783745845"/>
        </patternFill>
      </fill>
    </dxf>
    <dxf>
      <fill>
        <patternFill>
          <bgColor theme="9" tint="0.59968871120334488"/>
        </patternFill>
      </fill>
    </dxf>
    <dxf>
      <font>
        <color rgb="FFFFFFFF"/>
      </font>
      <fill>
        <patternFill>
          <bgColor rgb="FF54823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patternFill>
      </fill>
    </dxf>
    <dxf>
      <fill>
        <patternFill>
          <bgColor theme="9" tint="0.39967040009765925"/>
        </patternFill>
      </fill>
    </dxf>
    <dxf>
      <fill>
        <patternFill>
          <bgColor theme="9" tint="0.59968871120334488"/>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D9D9D9"/>
      </font>
      <fill>
        <patternFill>
          <bgColor rgb="FFFFFFCC"/>
        </patternFill>
      </fill>
    </dxf>
    <dxf>
      <font>
        <color rgb="FFBFBFBF"/>
      </font>
      <fill>
        <patternFill>
          <bgColor rgb="FFFFFFCC"/>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4.9989318521683403E-2"/>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9C5700"/>
      </font>
      <fill>
        <patternFill>
          <bgColor rgb="FFFFEB9C"/>
        </patternFill>
      </fill>
    </dxf>
    <dxf>
      <font>
        <color rgb="FFC55A11"/>
      </font>
      <fill>
        <patternFill>
          <bgColor theme="5" tint="0.7997985778374584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F2F2F2"/>
      </font>
    </dxf>
    <dxf>
      <font>
        <color rgb="FFF2F2F2"/>
      </font>
    </dxf>
    <dxf>
      <font>
        <color rgb="FFF2F2F2"/>
      </font>
    </dxf>
    <dxf>
      <font>
        <color rgb="FFF2F2F2"/>
      </font>
    </dxf>
    <dxf>
      <font>
        <color rgb="FFF2F2F2"/>
      </font>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ont>
        <color rgb="FF000000"/>
      </font>
      <fill>
        <patternFill>
          <bgColor theme="9" tint="0.79979857783745845"/>
        </patternFill>
      </fill>
    </dxf>
    <dxf>
      <fill>
        <patternFill>
          <bgColor theme="9" tint="0.39967040009765925"/>
        </patternFill>
      </fill>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39967040009765925"/>
        </patternFill>
      </fill>
    </dxf>
    <dxf>
      <fill>
        <patternFill>
          <bgColor theme="9" tint="0.79979857783745845"/>
        </patternFill>
      </fill>
    </dxf>
    <dxf>
      <fill>
        <patternFill>
          <bgColor theme="9" tint="0.59968871120334488"/>
        </patternFill>
      </fill>
    </dxf>
    <dxf>
      <font>
        <color rgb="FFFFFFFF"/>
      </font>
      <fill>
        <patternFill>
          <bgColor rgb="FF54823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patternFill>
      </fill>
    </dxf>
    <dxf>
      <fill>
        <patternFill>
          <bgColor theme="9" tint="0.39967040009765925"/>
        </patternFill>
      </fill>
    </dxf>
    <dxf>
      <fill>
        <patternFill>
          <bgColor theme="9" tint="0.59968871120334488"/>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BFBFBF"/>
      </font>
      <fill>
        <patternFill>
          <bgColor rgb="FFFFFFCC"/>
        </patternFill>
      </fill>
    </dxf>
    <dxf>
      <font>
        <color rgb="FFD9D9D9"/>
      </font>
      <fill>
        <patternFill>
          <bgColor rgb="FFFFFFCC"/>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4.9989318521683403E-2"/>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249977111117893"/>
        </patternFill>
      </fill>
    </dxf>
    <dxf>
      <fill>
        <patternFill>
          <bgColor theme="9" tint="0.39967040009765925"/>
        </patternFill>
      </fill>
    </dxf>
    <dxf>
      <fill>
        <patternFill>
          <bgColor theme="9" tint="0.59968871120334488"/>
        </patternFill>
      </fill>
    </dxf>
    <dxf>
      <font>
        <color rgb="FF000000"/>
      </font>
      <fill>
        <patternFill>
          <bgColor theme="9" tint="0.79979857783745845"/>
        </patternFill>
      </fill>
    </dxf>
    <dxf>
      <font>
        <color rgb="FFD9D9D9"/>
      </font>
    </dxf>
    <dxf>
      <font>
        <color rgb="FFFFFFFF"/>
      </font>
      <fill>
        <patternFill>
          <bgColor theme="9" tint="-0.499984740745262"/>
        </patternFill>
      </fill>
    </dxf>
    <dxf>
      <font>
        <color rgb="FFC55A11"/>
      </font>
      <fill>
        <patternFill>
          <bgColor theme="5" tint="0.79979857783745845"/>
        </patternFill>
      </fill>
    </dxf>
    <dxf>
      <font>
        <color rgb="FF9C5700"/>
      </font>
      <fill>
        <patternFill>
          <bgColor rgb="FFFFEB9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F2F2F2"/>
      </font>
    </dxf>
    <dxf>
      <font>
        <color rgb="FFF2F2F2"/>
      </font>
    </dxf>
    <dxf>
      <font>
        <color rgb="FFF2F2F2"/>
      </font>
    </dxf>
    <dxf>
      <font>
        <color rgb="FFF2F2F2"/>
      </font>
    </dxf>
    <dxf>
      <font>
        <color rgb="FFF2F2F2"/>
      </font>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ill>
        <patternFill>
          <bgColor theme="9" tint="0.59968871120334488"/>
        </patternFill>
      </fill>
    </dxf>
    <dxf>
      <font>
        <color rgb="FF000000"/>
      </font>
      <fill>
        <patternFill>
          <bgColor theme="9" tint="0.79979857783745845"/>
        </patternFill>
      </fill>
    </dxf>
    <dxf>
      <font>
        <color rgb="FFD9D9D9"/>
      </font>
    </dxf>
    <dxf>
      <font>
        <color rgb="FF000000"/>
      </font>
      <fill>
        <patternFill>
          <bgColor theme="9" tint="0.79979857783745845"/>
        </patternFill>
      </fill>
    </dxf>
    <dxf>
      <fill>
        <patternFill>
          <bgColor theme="9" tint="0.39967040009765925"/>
        </patternFill>
      </fill>
    </dxf>
    <dxf>
      <fill>
        <patternFill>
          <bgColor theme="9" tint="-0.249977111117893"/>
        </patternFill>
      </fill>
    </dxf>
    <dxf>
      <font>
        <color rgb="FFFFFFFF"/>
      </font>
      <fill>
        <patternFill>
          <bgColor theme="9" tint="-0.499984740745262"/>
        </patternFill>
      </fill>
    </dxf>
    <dxf>
      <font>
        <color rgb="FFD9D9D9"/>
      </font>
    </dxf>
    <dxf>
      <font>
        <color rgb="FFD9D9D9"/>
      </font>
    </dxf>
    <dxf>
      <font>
        <color rgb="FFD9D9D9"/>
      </font>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ont>
        <color rgb="FFFFFFFF"/>
      </font>
      <fill>
        <patternFill>
          <bgColor rgb="FF548235"/>
        </patternFill>
      </fill>
    </dxf>
    <dxf>
      <fill>
        <patternFill>
          <bgColor theme="9"/>
        </patternFill>
      </fill>
    </dxf>
    <dxf>
      <fill>
        <patternFill>
          <bgColor theme="9" tint="0.39967040009765925"/>
        </patternFill>
      </fill>
    </dxf>
    <dxf>
      <fill>
        <patternFill>
          <bgColor theme="9" tint="0.59968871120334488"/>
        </patternFill>
      </fill>
    </dxf>
    <dxf>
      <fill>
        <patternFill>
          <bgColor theme="9" tint="0.79979857783745845"/>
        </patternFill>
      </fill>
    </dxf>
    <dxf>
      <fill>
        <patternFill>
          <bgColor rgb="FFFFFFCC"/>
        </patternFill>
      </fill>
    </dxf>
    <dxf>
      <fill>
        <patternFill>
          <bgColor rgb="FFFFFFCC"/>
        </patternFill>
      </fill>
    </dxf>
    <dxf>
      <font>
        <color theme="0" tint="-0.34998626667073579"/>
      </font>
      <fill>
        <patternFill patternType="solid">
          <fgColor theme="0" tint="-0.14996795556505021"/>
          <bgColor theme="0" tint="-0.149967955565050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rgb="FF9C0006"/>
      </font>
      <fill>
        <patternFill>
          <bgColor rgb="FFFFC7CE"/>
        </patternFill>
      </fill>
    </dxf>
    <dxf>
      <font>
        <color theme="5" tint="-0.24994659260841701"/>
      </font>
      <fill>
        <patternFill>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rgb="FF9C0006"/>
      </font>
      <fill>
        <patternFill>
          <bgColor rgb="FFFFC7CE"/>
        </patternFill>
      </fill>
    </dxf>
    <dxf>
      <font>
        <color theme="5" tint="-0.24994659260841701"/>
      </font>
      <fill>
        <patternFill>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5" tint="-0.24994659260841701"/>
      </font>
      <fill>
        <patternFill>
          <bgColor theme="5" tint="0.79998168889431442"/>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5" tint="-0.24994659260841701"/>
      </font>
      <fill>
        <patternFill>
          <bgColor theme="5" tint="0.79998168889431442"/>
        </patternFill>
      </fill>
    </dxf>
    <dxf>
      <font>
        <color theme="5" tint="-0.24994659260841701"/>
      </font>
      <fill>
        <patternFill>
          <bgColor theme="5" tint="0.79998168889431442"/>
        </patternFill>
      </fill>
    </dxf>
    <dxf>
      <font>
        <color theme="5" tint="-0.24994659260841701"/>
      </font>
      <fill>
        <patternFill>
          <bgColor theme="5" tint="0.79998168889431442"/>
        </patternFill>
      </fill>
    </dxf>
    <dxf>
      <font>
        <color theme="5" tint="-0.24994659260841701"/>
      </font>
      <fill>
        <patternFill>
          <bgColor theme="5" tint="0.79998168889431442"/>
        </patternFill>
      </fill>
    </dxf>
    <dxf>
      <font>
        <color rgb="FF9C0006"/>
      </font>
      <fill>
        <patternFill>
          <bgColor rgb="FFFFC7CE"/>
        </patternFill>
      </fill>
    </dxf>
    <dxf>
      <font>
        <color theme="5" tint="-0.24994659260841701"/>
      </font>
      <fill>
        <patternFill>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rgb="FF9C0006"/>
      </font>
      <fill>
        <patternFill>
          <bgColor rgb="FFFFC7CE"/>
        </patternFill>
      </fill>
    </dxf>
    <dxf>
      <font>
        <color theme="5" tint="-0.24994659260841701"/>
      </font>
      <fill>
        <patternFill>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theme="0" tint="-0.34998626667073579"/>
      </font>
      <fill>
        <patternFill patternType="solid">
          <fgColor theme="0" tint="-0.14996795556505021"/>
          <bgColor theme="0" tint="-0.14996795556505021"/>
        </patternFill>
      </fill>
    </dxf>
    <dxf>
      <font>
        <color rgb="FFC65911"/>
      </font>
      <fill>
        <patternFill patternType="solid">
          <fgColor theme="5" tint="0.79995117038483843"/>
          <bgColor rgb="FFFCE4D6"/>
        </patternFill>
      </fill>
    </dxf>
    <dxf>
      <font>
        <color rgb="FF006100"/>
      </font>
      <fill>
        <patternFill>
          <bgColor rgb="FFC6EFCE"/>
        </patternFill>
      </fill>
    </dxf>
    <dxf>
      <font>
        <color theme="5" tint="-0.24994659260841701"/>
      </font>
      <fill>
        <patternFill patternType="solid">
          <fgColor theme="5" tint="0.79998168889431442"/>
          <bgColor theme="5" tint="0.79998168889431442"/>
        </patternFill>
      </fill>
    </dxf>
    <dxf>
      <font>
        <color rgb="FF006100"/>
      </font>
      <fill>
        <patternFill>
          <bgColor rgb="FFC6EFCE"/>
        </patternFill>
      </fill>
    </dxf>
    <dxf>
      <font>
        <color theme="5" tint="-0.24994659260841701"/>
      </font>
      <fill>
        <patternFill patternType="solid">
          <fgColor theme="5" tint="0.79998168889431442"/>
          <bgColor theme="5" tint="0.79998168889431442"/>
        </patternFill>
      </fill>
    </dxf>
    <dxf>
      <font>
        <color rgb="FF006100"/>
      </font>
      <fill>
        <patternFill>
          <bgColor rgb="FFC6EFCE"/>
        </patternFill>
      </fill>
    </dxf>
    <dxf>
      <font>
        <color theme="5" tint="-0.24994659260841701"/>
      </font>
      <fill>
        <patternFill patternType="solid">
          <fgColor theme="5" tint="0.79998168889431442"/>
          <bgColor theme="5" tint="0.79998168889431442"/>
        </patternFill>
      </fill>
    </dxf>
    <dxf>
      <font>
        <color rgb="FF006100"/>
      </font>
      <fill>
        <patternFill>
          <bgColor rgb="FFC6EFCE"/>
        </patternFill>
      </fill>
    </dxf>
    <dxf>
      <font>
        <color theme="5" tint="-0.24994659260841701"/>
      </font>
      <fill>
        <patternFill patternType="solid">
          <fgColor theme="5" tint="0.79998168889431442"/>
          <bgColor theme="5" tint="0.79998168889431442"/>
        </patternFill>
      </fill>
    </dxf>
    <dxf>
      <font>
        <color rgb="FF006100"/>
      </font>
      <fill>
        <patternFill>
          <bgColor rgb="FFC6EFCE"/>
        </patternFill>
      </fill>
    </dxf>
    <dxf>
      <font>
        <color theme="5" tint="-0.24994659260841701"/>
      </font>
      <fill>
        <patternFill patternType="solid">
          <fgColor theme="5" tint="0.79998168889431442"/>
          <bgColor theme="5" tint="0.79998168889431442"/>
        </patternFill>
      </fill>
    </dxf>
    <dxf>
      <font>
        <color rgb="FF006100"/>
      </font>
      <fill>
        <patternFill>
          <bgColor rgb="FFC6EFCE"/>
        </patternFill>
      </fill>
    </dxf>
    <dxf>
      <font>
        <color theme="5" tint="-0.24994659260841701"/>
      </font>
      <fill>
        <patternFill patternType="solid">
          <fgColor theme="5" tint="0.79998168889431442"/>
          <bgColor theme="5" tint="0.79998168889431442"/>
        </patternFill>
      </fill>
    </dxf>
    <dxf>
      <font>
        <color rgb="FF006100"/>
      </font>
      <fill>
        <patternFill>
          <bgColor rgb="FFC6EFCE"/>
        </patternFill>
      </fill>
    </dxf>
    <dxf>
      <font>
        <color theme="5" tint="-0.24994659260841701"/>
      </font>
      <fill>
        <patternFill patternType="solid">
          <fgColor theme="5" tint="0.79998168889431442"/>
          <bgColor theme="5" tint="0.79998168889431442"/>
        </patternFill>
      </fill>
    </dxf>
    <dxf>
      <font>
        <color rgb="FF006100"/>
      </font>
      <fill>
        <patternFill>
          <bgColor rgb="FFC6EFCE"/>
        </patternFill>
      </fill>
    </dxf>
    <dxf>
      <font>
        <color theme="5" tint="-0.24994659260841701"/>
      </font>
      <fill>
        <patternFill patternType="solid">
          <fgColor theme="5" tint="0.79998168889431442"/>
          <bgColor theme="5" tint="0.79998168889431442"/>
        </patternFill>
      </fill>
    </dxf>
    <dxf>
      <font>
        <color rgb="FF006100"/>
      </font>
      <fill>
        <patternFill>
          <bgColor rgb="FFC6EFCE"/>
        </patternFill>
      </fill>
    </dxf>
    <dxf>
      <font>
        <color rgb="FF006100"/>
      </font>
      <fill>
        <patternFill>
          <bgColor rgb="FFC6EFCE"/>
        </patternFill>
      </fill>
    </dxf>
    <dxf>
      <font>
        <color rgb="FFC65911"/>
      </font>
      <fill>
        <patternFill>
          <bgColor rgb="FFFCE4D6"/>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ill>
        <patternFill patternType="solid">
          <fgColor theme="8" tint="0.79998168889431442"/>
          <bgColor theme="8" tint="0.79998168889431442"/>
        </patternFill>
      </fill>
    </dxf>
    <dxf>
      <font>
        <color theme="8" tint="-0.249977111117893"/>
      </font>
    </dxf>
    <dxf>
      <font>
        <color theme="8" tint="-0.249977111117893"/>
      </font>
    </dxf>
    <dxf>
      <font>
        <color rgb="FF9C0006"/>
      </font>
      <fill>
        <patternFill patternType="solid">
          <fgColor rgb="FFFFC7CE"/>
          <bgColor rgb="FFFFC7CE"/>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ont>
        <color rgb="FF9C0006"/>
      </font>
      <fill>
        <patternFill patternType="solid">
          <fgColor rgb="FFFFC7CE"/>
          <bgColor rgb="FFFFC7CE"/>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ont>
        <color rgb="FF9C0006"/>
      </font>
      <fill>
        <patternFill patternType="solid">
          <fgColor rgb="FFFFC7CE"/>
          <bgColor rgb="FFFFC7CE"/>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ill>
        <patternFill patternType="solid">
          <fgColor theme="8" tint="0.79998168889431442"/>
          <bgColor theme="8" tint="0.79998168889431442"/>
        </patternFill>
      </fill>
    </dxf>
  </dxfs>
  <tableStyles count="0" defaultTableStyle="TableStyleMedium2" defaultPivotStyle="PivotStyleLight16"/>
  <colors>
    <mruColors>
      <color rgb="FFFFFFCC"/>
      <color rgb="FFC65911"/>
      <color rgb="FFFCE4D6"/>
      <color rgb="FF006100"/>
      <color rgb="FFC6EFCE"/>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nlyoffice.com/jsaProject" Target="js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1090083</xdr:colOff>
      <xdr:row>72</xdr:row>
      <xdr:rowOff>232835</xdr:rowOff>
    </xdr:from>
    <xdr:ext cx="9148151" cy="5439833"/>
    <xdr:pic>
      <xdr:nvPicPr>
        <xdr:cNvPr id="20" name="Grafik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
        <a:stretch/>
      </xdr:blipFill>
      <xdr:spPr bwMode="auto">
        <a:xfrm>
          <a:off x="1090083" y="25960918"/>
          <a:ext cx="9148151" cy="5439833"/>
        </a:xfrm>
        <a:prstGeom prst="rect">
          <a:avLst/>
        </a:prstGeom>
      </xdr:spPr>
    </xdr:pic>
    <xdr:clientData/>
  </xdr:oneCellAnchor>
  <xdr:twoCellAnchor>
    <xdr:from>
      <xdr:col>0</xdr:col>
      <xdr:colOff>9603319</xdr:colOff>
      <xdr:row>76</xdr:row>
      <xdr:rowOff>108912</xdr:rowOff>
    </xdr:from>
    <xdr:to>
      <xdr:col>0</xdr:col>
      <xdr:colOff>9603319</xdr:colOff>
      <xdr:row>82</xdr:row>
      <xdr:rowOff>172893</xdr:rowOff>
    </xdr:to>
    <xdr:cxnSp macro="">
      <xdr:nvCxnSpPr>
        <xdr:cNvPr id="21" name="Gerade Verbindung mit Pfeil 20">
          <a:extLst>
            <a:ext uri="{FF2B5EF4-FFF2-40B4-BE49-F238E27FC236}">
              <a16:creationId xmlns:a16="http://schemas.microsoft.com/office/drawing/2014/main" id="{00000000-0008-0000-0100-000015000000}"/>
            </a:ext>
          </a:extLst>
        </xdr:cNvPr>
        <xdr:cNvCxnSpPr/>
      </xdr:nvCxnSpPr>
      <xdr:spPr bwMode="auto">
        <a:xfrm flipH="1" flipV="1">
          <a:off x="9603319" y="26810662"/>
          <a:ext cx="0" cy="1524481"/>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2368359</xdr:colOff>
      <xdr:row>78</xdr:row>
      <xdr:rowOff>94191</xdr:rowOff>
    </xdr:from>
    <xdr:to>
      <xdr:col>0</xdr:col>
      <xdr:colOff>3206559</xdr:colOff>
      <xdr:row>94</xdr:row>
      <xdr:rowOff>12313</xdr:rowOff>
    </xdr:to>
    <xdr:cxnSp macro="">
      <xdr:nvCxnSpPr>
        <xdr:cNvPr id="22" name="Gerade Verbindung mit Pfeil 21">
          <a:extLst>
            <a:ext uri="{FF2B5EF4-FFF2-40B4-BE49-F238E27FC236}">
              <a16:creationId xmlns:a16="http://schemas.microsoft.com/office/drawing/2014/main" id="{00000000-0008-0000-0100-000016000000}"/>
            </a:ext>
          </a:extLst>
        </xdr:cNvPr>
        <xdr:cNvCxnSpPr/>
      </xdr:nvCxnSpPr>
      <xdr:spPr bwMode="auto">
        <a:xfrm>
          <a:off x="2368359" y="27282774"/>
          <a:ext cx="838200" cy="3548206"/>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4840530</xdr:colOff>
      <xdr:row>83</xdr:row>
      <xdr:rowOff>53589</xdr:rowOff>
    </xdr:from>
    <xdr:to>
      <xdr:col>0</xdr:col>
      <xdr:colOff>4878630</xdr:colOff>
      <xdr:row>88</xdr:row>
      <xdr:rowOff>201178</xdr:rowOff>
    </xdr:to>
    <xdr:cxnSp macro="">
      <xdr:nvCxnSpPr>
        <xdr:cNvPr id="25" name="Gerade Verbindung mit Pfeil 24">
          <a:extLst>
            <a:ext uri="{FF2B5EF4-FFF2-40B4-BE49-F238E27FC236}">
              <a16:creationId xmlns:a16="http://schemas.microsoft.com/office/drawing/2014/main" id="{00000000-0008-0000-0100-000019000000}"/>
            </a:ext>
          </a:extLst>
        </xdr:cNvPr>
        <xdr:cNvCxnSpPr/>
      </xdr:nvCxnSpPr>
      <xdr:spPr bwMode="auto">
        <a:xfrm flipH="1" flipV="1">
          <a:off x="4840530" y="28459256"/>
          <a:ext cx="38100" cy="1364672"/>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2338917</xdr:colOff>
      <xdr:row>73</xdr:row>
      <xdr:rowOff>213783</xdr:rowOff>
    </xdr:from>
    <xdr:to>
      <xdr:col>0</xdr:col>
      <xdr:colOff>4101043</xdr:colOff>
      <xdr:row>78</xdr:row>
      <xdr:rowOff>15394</xdr:rowOff>
    </xdr:to>
    <xdr:cxnSp macro="">
      <xdr:nvCxnSpPr>
        <xdr:cNvPr id="27" name="Gerade Verbindung mit Pfeil 26">
          <a:extLst>
            <a:ext uri="{FF2B5EF4-FFF2-40B4-BE49-F238E27FC236}">
              <a16:creationId xmlns:a16="http://schemas.microsoft.com/office/drawing/2014/main" id="{00000000-0008-0000-0100-00001B000000}"/>
            </a:ext>
          </a:extLst>
        </xdr:cNvPr>
        <xdr:cNvCxnSpPr/>
      </xdr:nvCxnSpPr>
      <xdr:spPr bwMode="auto">
        <a:xfrm flipH="1">
          <a:off x="2338917" y="26185283"/>
          <a:ext cx="1762126" cy="1018694"/>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5873750</xdr:colOff>
      <xdr:row>75</xdr:row>
      <xdr:rowOff>232834</xdr:rowOff>
    </xdr:from>
    <xdr:to>
      <xdr:col>0</xdr:col>
      <xdr:colOff>9483725</xdr:colOff>
      <xdr:row>76</xdr:row>
      <xdr:rowOff>56093</xdr:rowOff>
    </xdr:to>
    <xdr:cxnSp macro="">
      <xdr:nvCxnSpPr>
        <xdr:cNvPr id="28" name="Gerade Verbindung mit Pfeil 27">
          <a:extLst>
            <a:ext uri="{FF2B5EF4-FFF2-40B4-BE49-F238E27FC236}">
              <a16:creationId xmlns:a16="http://schemas.microsoft.com/office/drawing/2014/main" id="{00000000-0008-0000-0100-00001C000000}"/>
            </a:ext>
          </a:extLst>
        </xdr:cNvPr>
        <xdr:cNvCxnSpPr/>
      </xdr:nvCxnSpPr>
      <xdr:spPr bwMode="auto">
        <a:xfrm flipH="1">
          <a:off x="5873750" y="26691167"/>
          <a:ext cx="3609975" cy="66676"/>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5090583</xdr:colOff>
      <xdr:row>82</xdr:row>
      <xdr:rowOff>105834</xdr:rowOff>
    </xdr:from>
    <xdr:to>
      <xdr:col>0</xdr:col>
      <xdr:colOff>9405409</xdr:colOff>
      <xdr:row>82</xdr:row>
      <xdr:rowOff>124883</xdr:rowOff>
    </xdr:to>
    <xdr:cxnSp macro="">
      <xdr:nvCxnSpPr>
        <xdr:cNvPr id="29" name="Gerade Verbindung mit Pfeil 28">
          <a:extLst>
            <a:ext uri="{FF2B5EF4-FFF2-40B4-BE49-F238E27FC236}">
              <a16:creationId xmlns:a16="http://schemas.microsoft.com/office/drawing/2014/main" id="{00000000-0008-0000-0100-00001D000000}"/>
            </a:ext>
          </a:extLst>
        </xdr:cNvPr>
        <xdr:cNvCxnSpPr/>
      </xdr:nvCxnSpPr>
      <xdr:spPr bwMode="auto">
        <a:xfrm>
          <a:off x="5090583" y="28268084"/>
          <a:ext cx="4314826" cy="19049"/>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4815417</xdr:colOff>
      <xdr:row>89</xdr:row>
      <xdr:rowOff>0</xdr:rowOff>
    </xdr:from>
    <xdr:to>
      <xdr:col>0</xdr:col>
      <xdr:colOff>8063442</xdr:colOff>
      <xdr:row>93</xdr:row>
      <xdr:rowOff>180976</xdr:rowOff>
    </xdr:to>
    <xdr:cxnSp macro="">
      <xdr:nvCxnSpPr>
        <xdr:cNvPr id="30" name="Gerade Verbindung mit Pfeil 29">
          <a:extLst>
            <a:ext uri="{FF2B5EF4-FFF2-40B4-BE49-F238E27FC236}">
              <a16:creationId xmlns:a16="http://schemas.microsoft.com/office/drawing/2014/main" id="{00000000-0008-0000-0100-00001E000000}"/>
            </a:ext>
          </a:extLst>
        </xdr:cNvPr>
        <xdr:cNvCxnSpPr/>
      </xdr:nvCxnSpPr>
      <xdr:spPr bwMode="auto">
        <a:xfrm flipH="1" flipV="1">
          <a:off x="4815417" y="29866167"/>
          <a:ext cx="3248025" cy="942976"/>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3704166</xdr:colOff>
      <xdr:row>95</xdr:row>
      <xdr:rowOff>10582</xdr:rowOff>
    </xdr:from>
    <xdr:to>
      <xdr:col>0</xdr:col>
      <xdr:colOff>7771342</xdr:colOff>
      <xdr:row>95</xdr:row>
      <xdr:rowOff>29632</xdr:rowOff>
    </xdr:to>
    <xdr:cxnSp macro="">
      <xdr:nvCxnSpPr>
        <xdr:cNvPr id="31" name="Gerade Verbindung mit Pfeil 30">
          <a:extLst>
            <a:ext uri="{FF2B5EF4-FFF2-40B4-BE49-F238E27FC236}">
              <a16:creationId xmlns:a16="http://schemas.microsoft.com/office/drawing/2014/main" id="{00000000-0008-0000-0100-00001F000000}"/>
            </a:ext>
          </a:extLst>
        </xdr:cNvPr>
        <xdr:cNvCxnSpPr/>
      </xdr:nvCxnSpPr>
      <xdr:spPr bwMode="auto">
        <a:xfrm>
          <a:off x="3704166" y="31019749"/>
          <a:ext cx="4067176" cy="19050"/>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4913168</xdr:colOff>
      <xdr:row>102</xdr:row>
      <xdr:rowOff>168852</xdr:rowOff>
    </xdr:from>
    <xdr:to>
      <xdr:col>1</xdr:col>
      <xdr:colOff>9227993</xdr:colOff>
      <xdr:row>102</xdr:row>
      <xdr:rowOff>187901</xdr:rowOff>
    </xdr:to>
    <xdr:cxnSp macro="">
      <xdr:nvCxnSpPr>
        <xdr:cNvPr id="6" name="Gerade Verbindung mit Pfeil 5">
          <a:extLst>
            <a:ext uri="{FF2B5EF4-FFF2-40B4-BE49-F238E27FC236}">
              <a16:creationId xmlns:a16="http://schemas.microsoft.com/office/drawing/2014/main" id="{00000000-0008-0000-1000-000006000000}"/>
            </a:ext>
          </a:extLst>
        </xdr:cNvPr>
        <xdr:cNvCxnSpPr/>
      </xdr:nvCxnSpPr>
      <xdr:spPr bwMode="auto">
        <a:xfrm>
          <a:off x="4913168" y="18094902"/>
          <a:ext cx="4314825" cy="19049"/>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4913168</xdr:colOff>
      <xdr:row>102</xdr:row>
      <xdr:rowOff>168852</xdr:rowOff>
    </xdr:from>
    <xdr:to>
      <xdr:col>1</xdr:col>
      <xdr:colOff>9227993</xdr:colOff>
      <xdr:row>102</xdr:row>
      <xdr:rowOff>187901</xdr:rowOff>
    </xdr:to>
    <xdr:cxnSp macro="">
      <xdr:nvCxnSpPr>
        <xdr:cNvPr id="22" name="Gerade Verbindung mit Pfeil 21">
          <a:extLst>
            <a:ext uri="{FF2B5EF4-FFF2-40B4-BE49-F238E27FC236}">
              <a16:creationId xmlns:a16="http://schemas.microsoft.com/office/drawing/2014/main" id="{00000000-0008-0000-1000-000016000000}"/>
            </a:ext>
          </a:extLst>
        </xdr:cNvPr>
        <xdr:cNvCxnSpPr/>
      </xdr:nvCxnSpPr>
      <xdr:spPr bwMode="auto">
        <a:xfrm>
          <a:off x="15571643" y="18094902"/>
          <a:ext cx="4314825" cy="19049"/>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5589443</xdr:colOff>
      <xdr:row>95</xdr:row>
      <xdr:rowOff>208684</xdr:rowOff>
    </xdr:from>
    <xdr:to>
      <xdr:col>2</xdr:col>
      <xdr:colOff>9199418</xdr:colOff>
      <xdr:row>96</xdr:row>
      <xdr:rowOff>61479</xdr:rowOff>
    </xdr:to>
    <xdr:cxnSp macro="">
      <xdr:nvCxnSpPr>
        <xdr:cNvPr id="23" name="Gerade Verbindung mit Pfeil 22">
          <a:extLst>
            <a:ext uri="{FF2B5EF4-FFF2-40B4-BE49-F238E27FC236}">
              <a16:creationId xmlns:a16="http://schemas.microsoft.com/office/drawing/2014/main" id="{00000000-0008-0000-1000-000017000000}"/>
            </a:ext>
          </a:extLst>
        </xdr:cNvPr>
        <xdr:cNvCxnSpPr/>
      </xdr:nvCxnSpPr>
      <xdr:spPr bwMode="auto">
        <a:xfrm flipH="1">
          <a:off x="16247918" y="16782184"/>
          <a:ext cx="3609975" cy="62345"/>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2582141</xdr:colOff>
      <xdr:row>111</xdr:row>
      <xdr:rowOff>27922</xdr:rowOff>
    </xdr:from>
    <xdr:to>
      <xdr:col>2</xdr:col>
      <xdr:colOff>6649316</xdr:colOff>
      <xdr:row>111</xdr:row>
      <xdr:rowOff>46974</xdr:rowOff>
    </xdr:to>
    <xdr:cxnSp macro="">
      <xdr:nvCxnSpPr>
        <xdr:cNvPr id="27" name="Gerade Verbindung mit Pfeil 26">
          <a:extLst>
            <a:ext uri="{FF2B5EF4-FFF2-40B4-BE49-F238E27FC236}">
              <a16:creationId xmlns:a16="http://schemas.microsoft.com/office/drawing/2014/main" id="{00000000-0008-0000-1000-00001B000000}"/>
            </a:ext>
          </a:extLst>
        </xdr:cNvPr>
        <xdr:cNvCxnSpPr/>
      </xdr:nvCxnSpPr>
      <xdr:spPr bwMode="auto">
        <a:xfrm>
          <a:off x="13240616" y="19668472"/>
          <a:ext cx="4067175" cy="19052"/>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3652187</xdr:colOff>
      <xdr:row>100</xdr:row>
      <xdr:rowOff>62778</xdr:rowOff>
    </xdr:from>
    <xdr:to>
      <xdr:col>2</xdr:col>
      <xdr:colOff>7967009</xdr:colOff>
      <xdr:row>100</xdr:row>
      <xdr:rowOff>81828</xdr:rowOff>
    </xdr:to>
    <xdr:cxnSp macro="">
      <xdr:nvCxnSpPr>
        <xdr:cNvPr id="31" name="Gerade Verbindung mit Pfeil 30">
          <a:extLst>
            <a:ext uri="{FF2B5EF4-FFF2-40B4-BE49-F238E27FC236}">
              <a16:creationId xmlns:a16="http://schemas.microsoft.com/office/drawing/2014/main" id="{00000000-0008-0000-1000-00001F000000}"/>
            </a:ext>
          </a:extLst>
        </xdr:cNvPr>
        <xdr:cNvCxnSpPr/>
      </xdr:nvCxnSpPr>
      <xdr:spPr bwMode="auto">
        <a:xfrm>
          <a:off x="14310662" y="17607828"/>
          <a:ext cx="4314823" cy="19050"/>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4833938</xdr:colOff>
      <xdr:row>93</xdr:row>
      <xdr:rowOff>96114</xdr:rowOff>
    </xdr:from>
    <xdr:to>
      <xdr:col>2</xdr:col>
      <xdr:colOff>8443913</xdr:colOff>
      <xdr:row>93</xdr:row>
      <xdr:rowOff>191365</xdr:rowOff>
    </xdr:to>
    <xdr:cxnSp macro="">
      <xdr:nvCxnSpPr>
        <xdr:cNvPr id="33" name="Gerade Verbindung mit Pfeil 32">
          <a:extLst>
            <a:ext uri="{FF2B5EF4-FFF2-40B4-BE49-F238E27FC236}">
              <a16:creationId xmlns:a16="http://schemas.microsoft.com/office/drawing/2014/main" id="{00000000-0008-0000-1000-000021000000}"/>
            </a:ext>
          </a:extLst>
        </xdr:cNvPr>
        <xdr:cNvCxnSpPr/>
      </xdr:nvCxnSpPr>
      <xdr:spPr bwMode="auto">
        <a:xfrm flipH="1">
          <a:off x="15492413" y="16307665"/>
          <a:ext cx="3609975" cy="95251"/>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4913168</xdr:colOff>
      <xdr:row>102</xdr:row>
      <xdr:rowOff>168852</xdr:rowOff>
    </xdr:from>
    <xdr:to>
      <xdr:col>1</xdr:col>
      <xdr:colOff>9227993</xdr:colOff>
      <xdr:row>102</xdr:row>
      <xdr:rowOff>187901</xdr:rowOff>
    </xdr:to>
    <xdr:cxnSp macro="">
      <xdr:nvCxnSpPr>
        <xdr:cNvPr id="8" name="Gerade Verbindung mit Pfeil 7">
          <a:extLst>
            <a:ext uri="{FF2B5EF4-FFF2-40B4-BE49-F238E27FC236}">
              <a16:creationId xmlns:a16="http://schemas.microsoft.com/office/drawing/2014/main" id="{9E0EFF69-18B9-4B8E-BAA6-751BD497EAC1}"/>
            </a:ext>
          </a:extLst>
        </xdr:cNvPr>
        <xdr:cNvCxnSpPr/>
      </xdr:nvCxnSpPr>
      <xdr:spPr bwMode="auto">
        <a:xfrm>
          <a:off x="5818043" y="43840977"/>
          <a:ext cx="1866900" cy="19049"/>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4913168</xdr:colOff>
      <xdr:row>102</xdr:row>
      <xdr:rowOff>168852</xdr:rowOff>
    </xdr:from>
    <xdr:to>
      <xdr:col>1</xdr:col>
      <xdr:colOff>9227993</xdr:colOff>
      <xdr:row>102</xdr:row>
      <xdr:rowOff>187901</xdr:rowOff>
    </xdr:to>
    <xdr:cxnSp macro="">
      <xdr:nvCxnSpPr>
        <xdr:cNvPr id="9" name="Gerade Verbindung mit Pfeil 8">
          <a:extLst>
            <a:ext uri="{FF2B5EF4-FFF2-40B4-BE49-F238E27FC236}">
              <a16:creationId xmlns:a16="http://schemas.microsoft.com/office/drawing/2014/main" id="{FC11218A-1189-4C44-A2B7-A10BF0330242}"/>
            </a:ext>
          </a:extLst>
        </xdr:cNvPr>
        <xdr:cNvCxnSpPr/>
      </xdr:nvCxnSpPr>
      <xdr:spPr bwMode="auto">
        <a:xfrm>
          <a:off x="5818043" y="43840977"/>
          <a:ext cx="1866900" cy="19049"/>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5589443</xdr:colOff>
      <xdr:row>95</xdr:row>
      <xdr:rowOff>208684</xdr:rowOff>
    </xdr:from>
    <xdr:to>
      <xdr:col>2</xdr:col>
      <xdr:colOff>9199418</xdr:colOff>
      <xdr:row>96</xdr:row>
      <xdr:rowOff>61479</xdr:rowOff>
    </xdr:to>
    <xdr:cxnSp macro="">
      <xdr:nvCxnSpPr>
        <xdr:cNvPr id="10" name="Gerade Verbindung mit Pfeil 9">
          <a:extLst>
            <a:ext uri="{FF2B5EF4-FFF2-40B4-BE49-F238E27FC236}">
              <a16:creationId xmlns:a16="http://schemas.microsoft.com/office/drawing/2014/main" id="{66140F70-E7DA-4602-920C-ECB279DA479F}"/>
            </a:ext>
          </a:extLst>
        </xdr:cNvPr>
        <xdr:cNvCxnSpPr/>
      </xdr:nvCxnSpPr>
      <xdr:spPr bwMode="auto">
        <a:xfrm flipH="1">
          <a:off x="13276118" y="42213934"/>
          <a:ext cx="1190625" cy="90920"/>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2582141</xdr:colOff>
      <xdr:row>111</xdr:row>
      <xdr:rowOff>27922</xdr:rowOff>
    </xdr:from>
    <xdr:to>
      <xdr:col>2</xdr:col>
      <xdr:colOff>6649316</xdr:colOff>
      <xdr:row>111</xdr:row>
      <xdr:rowOff>46974</xdr:rowOff>
    </xdr:to>
    <xdr:cxnSp macro="">
      <xdr:nvCxnSpPr>
        <xdr:cNvPr id="11" name="Gerade Verbindung mit Pfeil 10">
          <a:extLst>
            <a:ext uri="{FF2B5EF4-FFF2-40B4-BE49-F238E27FC236}">
              <a16:creationId xmlns:a16="http://schemas.microsoft.com/office/drawing/2014/main" id="{65D9344A-4D8E-4265-AF4A-C5675A1C6E06}"/>
            </a:ext>
          </a:extLst>
        </xdr:cNvPr>
        <xdr:cNvCxnSpPr/>
      </xdr:nvCxnSpPr>
      <xdr:spPr bwMode="auto">
        <a:xfrm>
          <a:off x="10268816" y="45843172"/>
          <a:ext cx="4067175" cy="19052"/>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3652187</xdr:colOff>
      <xdr:row>100</xdr:row>
      <xdr:rowOff>62778</xdr:rowOff>
    </xdr:from>
    <xdr:to>
      <xdr:col>2</xdr:col>
      <xdr:colOff>7967009</xdr:colOff>
      <xdr:row>100</xdr:row>
      <xdr:rowOff>81828</xdr:rowOff>
    </xdr:to>
    <xdr:cxnSp macro="">
      <xdr:nvCxnSpPr>
        <xdr:cNvPr id="12" name="Gerade Verbindung mit Pfeil 11">
          <a:extLst>
            <a:ext uri="{FF2B5EF4-FFF2-40B4-BE49-F238E27FC236}">
              <a16:creationId xmlns:a16="http://schemas.microsoft.com/office/drawing/2014/main" id="{AB749D30-5498-4203-A8B2-A0BD35126C3E}"/>
            </a:ext>
          </a:extLst>
        </xdr:cNvPr>
        <xdr:cNvCxnSpPr/>
      </xdr:nvCxnSpPr>
      <xdr:spPr bwMode="auto">
        <a:xfrm>
          <a:off x="11338862" y="43258653"/>
          <a:ext cx="3133722" cy="19050"/>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4833938</xdr:colOff>
      <xdr:row>93</xdr:row>
      <xdr:rowOff>96114</xdr:rowOff>
    </xdr:from>
    <xdr:to>
      <xdr:col>2</xdr:col>
      <xdr:colOff>8443913</xdr:colOff>
      <xdr:row>93</xdr:row>
      <xdr:rowOff>191365</xdr:rowOff>
    </xdr:to>
    <xdr:cxnSp macro="">
      <xdr:nvCxnSpPr>
        <xdr:cNvPr id="13" name="Gerade Verbindung mit Pfeil 12">
          <a:extLst>
            <a:ext uri="{FF2B5EF4-FFF2-40B4-BE49-F238E27FC236}">
              <a16:creationId xmlns:a16="http://schemas.microsoft.com/office/drawing/2014/main" id="{D9542FF9-442E-4317-A16A-CB5A8724227B}"/>
            </a:ext>
          </a:extLst>
        </xdr:cNvPr>
        <xdr:cNvCxnSpPr/>
      </xdr:nvCxnSpPr>
      <xdr:spPr bwMode="auto">
        <a:xfrm flipH="1">
          <a:off x="12520613" y="41625114"/>
          <a:ext cx="1943100" cy="95251"/>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Yes" displayName="Yes" ref="B1:B3">
  <autoFilter ref="B1:B3" xr:uid="{00000000-0009-0000-0100-000001000000}"/>
  <tableColumns count="1">
    <tableColumn id="1" xr3:uid="{00000000-0010-0000-0000-000001000000}" name="Y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 displayName="No" ref="C1:C3">
  <autoFilter ref="C1:C3" xr:uid="{00000000-0009-0000-0100-000002000000}"/>
  <tableColumns count="1">
    <tableColumn id="1" xr3:uid="{00000000-0010-0000-0100-000001000000}" name="No"/>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23"/>
  <sheetViews>
    <sheetView showGridLines="0" tabSelected="1" workbookViewId="0">
      <selection activeCell="A2" sqref="A2"/>
    </sheetView>
  </sheetViews>
  <sheetFormatPr baseColWidth="10" defaultColWidth="11.5546875" defaultRowHeight="15" x14ac:dyDescent="0.2"/>
  <cols>
    <col min="1" max="1" width="111.21875" customWidth="1"/>
  </cols>
  <sheetData>
    <row r="1" spans="1:7" ht="15.75" x14ac:dyDescent="0.25">
      <c r="A1" s="1" t="s">
        <v>563</v>
      </c>
    </row>
    <row r="2" spans="1:7" ht="15.75" x14ac:dyDescent="0.25">
      <c r="A2" s="2">
        <v>46142</v>
      </c>
      <c r="B2" s="3"/>
      <c r="C2" s="4"/>
      <c r="D2" s="4"/>
      <c r="E2" s="4"/>
      <c r="F2" s="4"/>
      <c r="G2" s="4"/>
    </row>
    <row r="3" spans="1:7" ht="15.75" x14ac:dyDescent="0.25">
      <c r="A3" s="5"/>
      <c r="B3" s="3"/>
      <c r="C3" s="4"/>
      <c r="D3" s="4"/>
      <c r="E3" s="4"/>
      <c r="F3" s="4"/>
      <c r="G3" s="4"/>
    </row>
    <row r="4" spans="1:7" ht="18.75" x14ac:dyDescent="0.3">
      <c r="A4" s="6" t="s">
        <v>0</v>
      </c>
      <c r="B4" s="4"/>
      <c r="C4" s="4"/>
      <c r="D4" s="4"/>
      <c r="E4" s="4"/>
      <c r="F4" s="4"/>
      <c r="G4" s="4"/>
    </row>
    <row r="5" spans="1:7" ht="15.75" x14ac:dyDescent="0.25">
      <c r="A5" s="405"/>
      <c r="B5" s="4"/>
      <c r="C5" s="4"/>
      <c r="D5" s="4"/>
      <c r="E5" s="4"/>
      <c r="F5" s="4"/>
      <c r="G5" s="4"/>
    </row>
    <row r="6" spans="1:7" ht="45" x14ac:dyDescent="0.25">
      <c r="A6" s="406" t="s">
        <v>506</v>
      </c>
      <c r="B6" s="4"/>
      <c r="C6" s="7"/>
      <c r="D6" s="4"/>
      <c r="E6" s="4"/>
      <c r="F6" s="4"/>
      <c r="G6" s="4"/>
    </row>
    <row r="7" spans="1:7" ht="15.75" x14ac:dyDescent="0.25">
      <c r="A7" s="406" t="s">
        <v>1</v>
      </c>
      <c r="B7" s="4"/>
      <c r="C7" s="4"/>
      <c r="D7" s="4"/>
      <c r="E7" s="4"/>
      <c r="F7" s="4"/>
      <c r="G7" s="4"/>
    </row>
    <row r="8" spans="1:7" ht="15.75" x14ac:dyDescent="0.25">
      <c r="A8" s="406" t="s">
        <v>2</v>
      </c>
      <c r="B8" s="4"/>
      <c r="C8" s="4"/>
      <c r="D8" s="4"/>
      <c r="E8" s="4"/>
      <c r="F8" s="4"/>
      <c r="G8" s="4"/>
    </row>
    <row r="9" spans="1:7" ht="30" x14ac:dyDescent="0.25">
      <c r="A9" s="406" t="s">
        <v>507</v>
      </c>
      <c r="B9" s="4"/>
      <c r="C9" s="4"/>
      <c r="D9" s="4"/>
      <c r="E9" s="4"/>
      <c r="F9" s="4"/>
      <c r="G9" s="4"/>
    </row>
    <row r="10" spans="1:7" ht="15.75" x14ac:dyDescent="0.25">
      <c r="A10" s="406"/>
      <c r="B10" s="4"/>
      <c r="C10" s="4"/>
      <c r="D10" s="4"/>
      <c r="E10" s="4"/>
      <c r="F10" s="4"/>
      <c r="G10" s="4"/>
    </row>
    <row r="11" spans="1:7" ht="18.75" x14ac:dyDescent="0.3">
      <c r="A11" s="8" t="s">
        <v>3</v>
      </c>
      <c r="B11" s="4"/>
      <c r="C11" s="4"/>
      <c r="D11" s="4"/>
      <c r="E11" s="4"/>
      <c r="F11" s="4"/>
      <c r="G11" s="4"/>
    </row>
    <row r="12" spans="1:7" ht="110.25" customHeight="1" x14ac:dyDescent="0.2">
      <c r="A12" s="9" t="s">
        <v>508</v>
      </c>
      <c r="B12" s="10"/>
      <c r="C12" s="10"/>
      <c r="D12" s="10"/>
      <c r="E12" s="10"/>
      <c r="F12" s="10"/>
      <c r="G12" s="10"/>
    </row>
    <row r="13" spans="1:7" x14ac:dyDescent="0.2">
      <c r="A13" s="11"/>
      <c r="B13" s="12"/>
      <c r="C13" s="12"/>
      <c r="D13" s="12"/>
      <c r="E13" s="12"/>
      <c r="F13" s="12"/>
      <c r="G13" s="12"/>
    </row>
    <row r="14" spans="1:7" ht="18.75" x14ac:dyDescent="0.3">
      <c r="A14" s="13" t="s">
        <v>4</v>
      </c>
    </row>
    <row r="15" spans="1:7" ht="54.75" customHeight="1" x14ac:dyDescent="0.25">
      <c r="A15" s="14" t="s">
        <v>509</v>
      </c>
    </row>
    <row r="16" spans="1:7" x14ac:dyDescent="0.2">
      <c r="A16" s="15" t="s">
        <v>5</v>
      </c>
    </row>
    <row r="17" spans="1:1" x14ac:dyDescent="0.2">
      <c r="A17" s="15" t="s">
        <v>6</v>
      </c>
    </row>
    <row r="18" spans="1:1" ht="14.25" customHeight="1" x14ac:dyDescent="0.2">
      <c r="A18" s="15" t="s">
        <v>510</v>
      </c>
    </row>
    <row r="19" spans="1:1" ht="14.25" customHeight="1" x14ac:dyDescent="0.2">
      <c r="A19" s="15"/>
    </row>
    <row r="20" spans="1:1" ht="18.75" x14ac:dyDescent="0.3">
      <c r="A20" s="16" t="s">
        <v>3</v>
      </c>
    </row>
    <row r="21" spans="1:1" x14ac:dyDescent="0.2">
      <c r="A21" s="15"/>
    </row>
    <row r="22" spans="1:1" ht="30" x14ac:dyDescent="0.2">
      <c r="A22" s="15" t="s">
        <v>511</v>
      </c>
    </row>
    <row r="23" spans="1:1" ht="45" x14ac:dyDescent="0.2">
      <c r="A23" s="17" t="s">
        <v>7</v>
      </c>
    </row>
  </sheetData>
  <pageMargins left="0.7" right="0.7" top="0.78740157500000008" bottom="0.78740157500000008"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91965-4D4B-4C94-9F9E-AE068273F658}">
  <dimension ref="A1:X500"/>
  <sheetViews>
    <sheetView showGridLines="0" zoomScaleNormal="100" workbookViewId="0">
      <selection activeCell="E5" sqref="E5:E13"/>
    </sheetView>
  </sheetViews>
  <sheetFormatPr baseColWidth="10" defaultColWidth="11.5546875" defaultRowHeight="15.75" outlineLevelRow="1" outlineLevelCol="2" x14ac:dyDescent="0.25"/>
  <cols>
    <col min="1" max="1" width="11.5546875" style="40"/>
    <col min="2" max="2" width="6.33203125" style="154" customWidth="1"/>
    <col min="3" max="4" width="16.44140625" style="40" customWidth="1"/>
    <col min="5" max="5" width="16.44140625" style="159" customWidth="1"/>
    <col min="6" max="8" width="16.44140625" style="144" customWidth="1"/>
    <col min="9" max="13" width="11.21875" style="144" customWidth="1" outlineLevel="2"/>
    <col min="14" max="23" width="11.21875" style="144" customWidth="1" outlineLevel="1"/>
    <col min="25" max="25" width="10.5546875" style="144" customWidth="1"/>
    <col min="26" max="16384" width="11.5546875" style="144"/>
  </cols>
  <sheetData>
    <row r="1" spans="1:24" ht="24" customHeight="1" x14ac:dyDescent="0.25">
      <c r="A1" s="36" t="s">
        <v>425</v>
      </c>
      <c r="B1" s="213"/>
      <c r="C1" s="37"/>
      <c r="D1" s="37"/>
      <c r="E1" s="37"/>
      <c r="F1" s="37"/>
      <c r="G1" s="37"/>
      <c r="H1" s="37"/>
      <c r="I1" s="37"/>
      <c r="J1" s="37"/>
      <c r="K1" s="37"/>
      <c r="L1" s="37"/>
      <c r="M1" s="37"/>
      <c r="N1" s="37"/>
      <c r="O1" s="37"/>
      <c r="P1" s="37"/>
      <c r="Q1" s="37"/>
      <c r="R1" s="37"/>
      <c r="S1" s="37"/>
      <c r="T1" s="37"/>
      <c r="U1" s="37"/>
      <c r="V1" s="37"/>
      <c r="W1" s="38"/>
      <c r="X1" s="144"/>
    </row>
    <row r="2" spans="1:24" s="147" customFormat="1" ht="15" x14ac:dyDescent="0.25">
      <c r="A2" s="146"/>
      <c r="B2" s="145"/>
      <c r="D2" s="146"/>
      <c r="E2" s="148"/>
      <c r="F2" s="149"/>
      <c r="G2" s="149"/>
      <c r="I2" s="149"/>
      <c r="J2" s="149"/>
      <c r="K2" s="149"/>
      <c r="L2" s="149"/>
      <c r="M2" s="149"/>
      <c r="N2" s="149"/>
      <c r="O2" s="149"/>
      <c r="P2" s="149"/>
      <c r="Q2" s="149"/>
      <c r="R2" s="149"/>
      <c r="S2" s="149"/>
      <c r="T2" s="149"/>
      <c r="U2" s="149"/>
      <c r="V2" s="149"/>
    </row>
    <row r="3" spans="1:24" ht="26.25" x14ac:dyDescent="0.25">
      <c r="C3" s="150" t="s">
        <v>426</v>
      </c>
      <c r="D3" s="146"/>
      <c r="E3" s="146"/>
      <c r="F3" s="417"/>
      <c r="G3" s="146"/>
      <c r="I3" s="40"/>
      <c r="J3" s="40"/>
      <c r="K3" s="40"/>
      <c r="L3" s="40"/>
      <c r="M3" s="40"/>
      <c r="N3" s="40"/>
      <c r="O3" s="40"/>
      <c r="P3" s="40"/>
      <c r="Q3" s="40"/>
      <c r="R3" s="40"/>
      <c r="S3" s="40"/>
      <c r="T3" s="40"/>
      <c r="U3" s="40"/>
      <c r="V3" s="40"/>
    </row>
    <row r="4" spans="1:24" x14ac:dyDescent="0.25">
      <c r="C4" s="431" t="s">
        <v>19</v>
      </c>
      <c r="D4" s="431" t="s">
        <v>531</v>
      </c>
      <c r="E4" s="431" t="s">
        <v>532</v>
      </c>
      <c r="F4" s="431" t="s">
        <v>533</v>
      </c>
      <c r="G4" s="209" t="s">
        <v>543</v>
      </c>
      <c r="H4" s="208" t="s">
        <v>392</v>
      </c>
      <c r="I4" s="209" t="s">
        <v>389</v>
      </c>
      <c r="J4" s="209" t="s">
        <v>39</v>
      </c>
      <c r="K4" s="209" t="s">
        <v>40</v>
      </c>
      <c r="L4" s="209" t="s">
        <v>41</v>
      </c>
      <c r="M4" s="209" t="s">
        <v>42</v>
      </c>
      <c r="N4" s="209" t="s">
        <v>43</v>
      </c>
      <c r="O4" s="209" t="s">
        <v>44</v>
      </c>
      <c r="P4" s="209" t="s">
        <v>45</v>
      </c>
      <c r="Q4" s="209" t="s">
        <v>46</v>
      </c>
      <c r="R4" s="209" t="s">
        <v>47</v>
      </c>
      <c r="S4" s="209" t="s">
        <v>48</v>
      </c>
      <c r="T4" s="209" t="s">
        <v>49</v>
      </c>
      <c r="U4" s="209" t="s">
        <v>50</v>
      </c>
      <c r="V4" s="209" t="s">
        <v>51</v>
      </c>
      <c r="W4" s="209" t="s">
        <v>52</v>
      </c>
    </row>
    <row r="5" spans="1:24" x14ac:dyDescent="0.25">
      <c r="C5" s="194" t="s">
        <v>24</v>
      </c>
      <c r="D5" s="428">
        <f>SUMIFS($F:$F,$B:$B,C5,$C:$C,"Yes")</f>
        <v>0</v>
      </c>
      <c r="E5" s="425"/>
      <c r="F5" s="434"/>
      <c r="G5" s="423"/>
      <c r="H5" s="195">
        <f>SUM(I5:W5)</f>
        <v>0</v>
      </c>
      <c r="I5" s="195">
        <f t="shared" ref="I5:W5" si="0">SUMIFS($F:$F,$B:$B,$C5,$C:$C,"Yes",$D:$D,I$4)</f>
        <v>0</v>
      </c>
      <c r="J5" s="195">
        <f t="shared" si="0"/>
        <v>0</v>
      </c>
      <c r="K5" s="195">
        <f t="shared" si="0"/>
        <v>0</v>
      </c>
      <c r="L5" s="195">
        <f t="shared" si="0"/>
        <v>0</v>
      </c>
      <c r="M5" s="195">
        <f t="shared" si="0"/>
        <v>0</v>
      </c>
      <c r="N5" s="195">
        <f t="shared" si="0"/>
        <v>0</v>
      </c>
      <c r="O5" s="195">
        <f t="shared" si="0"/>
        <v>0</v>
      </c>
      <c r="P5" s="195">
        <f t="shared" si="0"/>
        <v>0</v>
      </c>
      <c r="Q5" s="195">
        <f t="shared" si="0"/>
        <v>0</v>
      </c>
      <c r="R5" s="195">
        <f t="shared" si="0"/>
        <v>0</v>
      </c>
      <c r="S5" s="195">
        <f t="shared" si="0"/>
        <v>0</v>
      </c>
      <c r="T5" s="195">
        <f t="shared" si="0"/>
        <v>0</v>
      </c>
      <c r="U5" s="195">
        <f t="shared" si="0"/>
        <v>0</v>
      </c>
      <c r="V5" s="195">
        <f t="shared" si="0"/>
        <v>0</v>
      </c>
      <c r="W5" s="195">
        <f t="shared" si="0"/>
        <v>0</v>
      </c>
    </row>
    <row r="6" spans="1:24" x14ac:dyDescent="0.25">
      <c r="C6" s="152" t="s">
        <v>77</v>
      </c>
      <c r="D6" s="429">
        <f>IFERROR(IF(OR((E5+E6)=D5,E5=0),0,D5-E5-E6),"")</f>
        <v>0</v>
      </c>
      <c r="E6" s="425"/>
      <c r="F6" s="424" t="str">
        <f>IF((D5)=E5+E6,"no adjustment needed",IF(ISBLANK(E5),"no adjustment needed","adjustment needed"))</f>
        <v>no adjustment needed</v>
      </c>
      <c r="G6" s="423"/>
    </row>
    <row r="7" spans="1:24" ht="15.75" customHeight="1" x14ac:dyDescent="0.25">
      <c r="C7" s="418" t="s">
        <v>25</v>
      </c>
      <c r="D7" s="428">
        <f>SUMIFS($F:$F,$B:$B,C7,$C:$C,"Yes")</f>
        <v>0</v>
      </c>
      <c r="E7" s="425"/>
      <c r="F7" s="435"/>
      <c r="G7" s="423"/>
      <c r="H7" s="207">
        <f>SUM(I7:W7)</f>
        <v>0</v>
      </c>
      <c r="I7" s="207">
        <f t="shared" ref="I7:W7" si="1">SUMIFS($F:$F,$B:$B,$C7,$C:$C,"Yes",$D:$D,I$4)</f>
        <v>0</v>
      </c>
      <c r="J7" s="207">
        <f t="shared" si="1"/>
        <v>0</v>
      </c>
      <c r="K7" s="207">
        <f t="shared" si="1"/>
        <v>0</v>
      </c>
      <c r="L7" s="207">
        <f t="shared" si="1"/>
        <v>0</v>
      </c>
      <c r="M7" s="207">
        <f t="shared" si="1"/>
        <v>0</v>
      </c>
      <c r="N7" s="207">
        <f t="shared" si="1"/>
        <v>0</v>
      </c>
      <c r="O7" s="207">
        <f t="shared" si="1"/>
        <v>0</v>
      </c>
      <c r="P7" s="207">
        <f t="shared" si="1"/>
        <v>0</v>
      </c>
      <c r="Q7" s="207">
        <f t="shared" si="1"/>
        <v>0</v>
      </c>
      <c r="R7" s="207">
        <f t="shared" si="1"/>
        <v>0</v>
      </c>
      <c r="S7" s="207">
        <f t="shared" si="1"/>
        <v>0</v>
      </c>
      <c r="T7" s="207">
        <f t="shared" si="1"/>
        <v>0</v>
      </c>
      <c r="U7" s="207">
        <f t="shared" si="1"/>
        <v>0</v>
      </c>
      <c r="V7" s="207">
        <f t="shared" si="1"/>
        <v>0</v>
      </c>
      <c r="W7" s="207">
        <f t="shared" si="1"/>
        <v>0</v>
      </c>
    </row>
    <row r="8" spans="1:24" x14ac:dyDescent="0.25">
      <c r="C8" s="418" t="s">
        <v>113</v>
      </c>
      <c r="D8" s="429">
        <f>IFERROR(IF(OR((E7+E8)=D7,E7=0),0,D7-E7-E8),"")</f>
        <v>0</v>
      </c>
      <c r="E8" s="425"/>
      <c r="F8" s="424" t="str">
        <f>IF((D7)=E7+E8,"no adjustment needed",IF(ISBLANK(E7),"no adjustment needed","adjustment needed"))</f>
        <v>no adjustment needed</v>
      </c>
      <c r="G8" s="423"/>
    </row>
    <row r="9" spans="1:24" ht="15.75" customHeight="1" outlineLevel="1" x14ac:dyDescent="0.25">
      <c r="C9" s="420" t="s">
        <v>26</v>
      </c>
      <c r="D9" s="428">
        <f>SUMIFS($F:$F,$B:$B,C9,$C:$C,"Yes")</f>
        <v>0</v>
      </c>
      <c r="E9" s="425"/>
      <c r="F9" s="435"/>
      <c r="G9" s="423"/>
      <c r="H9" s="426">
        <f>SUM(I9:W9)</f>
        <v>0</v>
      </c>
      <c r="I9" s="426">
        <f t="shared" ref="I9:W9" si="2">SUMIFS($F:$F,$B:$B,$C9,$C:$C,"Yes",$D:$D,I$4)</f>
        <v>0</v>
      </c>
      <c r="J9" s="426">
        <f t="shared" si="2"/>
        <v>0</v>
      </c>
      <c r="K9" s="426">
        <f t="shared" si="2"/>
        <v>0</v>
      </c>
      <c r="L9" s="426">
        <f t="shared" si="2"/>
        <v>0</v>
      </c>
      <c r="M9" s="426">
        <f t="shared" si="2"/>
        <v>0</v>
      </c>
      <c r="N9" s="426">
        <f t="shared" si="2"/>
        <v>0</v>
      </c>
      <c r="O9" s="426">
        <f t="shared" si="2"/>
        <v>0</v>
      </c>
      <c r="P9" s="426">
        <f t="shared" si="2"/>
        <v>0</v>
      </c>
      <c r="Q9" s="426">
        <f t="shared" si="2"/>
        <v>0</v>
      </c>
      <c r="R9" s="426">
        <f t="shared" si="2"/>
        <v>0</v>
      </c>
      <c r="S9" s="426">
        <f t="shared" si="2"/>
        <v>0</v>
      </c>
      <c r="T9" s="426">
        <f t="shared" si="2"/>
        <v>0</v>
      </c>
      <c r="U9" s="426">
        <f t="shared" si="2"/>
        <v>0</v>
      </c>
      <c r="V9" s="426">
        <f t="shared" si="2"/>
        <v>0</v>
      </c>
      <c r="W9" s="426">
        <f t="shared" si="2"/>
        <v>0</v>
      </c>
    </row>
    <row r="10" spans="1:24" outlineLevel="1" x14ac:dyDescent="0.25">
      <c r="C10" s="420" t="s">
        <v>149</v>
      </c>
      <c r="D10" s="429">
        <f>IFERROR(IF(OR((E9+E10)=D9,E9=0),0,D9-E9-E10),"")</f>
        <v>0</v>
      </c>
      <c r="E10" s="425"/>
      <c r="F10" s="424" t="str">
        <f>IF((D9)=E9+E10,"no adjustment needed",IF(ISBLANK(E9),"no adjustment needed","adjustment needed"))</f>
        <v>no adjustment needed</v>
      </c>
      <c r="G10" s="423"/>
    </row>
    <row r="11" spans="1:24" outlineLevel="1" collapsed="1" x14ac:dyDescent="0.25">
      <c r="C11" s="421" t="s">
        <v>27</v>
      </c>
      <c r="D11" s="428">
        <f>SUMIFS($F:$F,$B:$B,C11,$C:$C,"Yes")</f>
        <v>0</v>
      </c>
      <c r="E11" s="425"/>
      <c r="F11" s="435"/>
      <c r="G11" s="423"/>
      <c r="H11" s="427">
        <f>SUM(I11:W11)</f>
        <v>0</v>
      </c>
      <c r="I11" s="427">
        <f t="shared" ref="I11:W11" si="3">SUMIFS($F:$F,$B:$B,$C11,$C:$C,"Yes",$D:$D,I$4)</f>
        <v>0</v>
      </c>
      <c r="J11" s="427">
        <f t="shared" si="3"/>
        <v>0</v>
      </c>
      <c r="K11" s="427">
        <f t="shared" si="3"/>
        <v>0</v>
      </c>
      <c r="L11" s="427">
        <f t="shared" si="3"/>
        <v>0</v>
      </c>
      <c r="M11" s="427">
        <f t="shared" si="3"/>
        <v>0</v>
      </c>
      <c r="N11" s="427">
        <f t="shared" si="3"/>
        <v>0</v>
      </c>
      <c r="O11" s="427">
        <f t="shared" si="3"/>
        <v>0</v>
      </c>
      <c r="P11" s="427">
        <f t="shared" si="3"/>
        <v>0</v>
      </c>
      <c r="Q11" s="427">
        <f t="shared" si="3"/>
        <v>0</v>
      </c>
      <c r="R11" s="427">
        <f t="shared" si="3"/>
        <v>0</v>
      </c>
      <c r="S11" s="427">
        <f t="shared" si="3"/>
        <v>0</v>
      </c>
      <c r="T11" s="427">
        <f t="shared" si="3"/>
        <v>0</v>
      </c>
      <c r="U11" s="427">
        <f t="shared" si="3"/>
        <v>0</v>
      </c>
      <c r="V11" s="427">
        <f t="shared" si="3"/>
        <v>0</v>
      </c>
      <c r="W11" s="427">
        <f t="shared" si="3"/>
        <v>0</v>
      </c>
    </row>
    <row r="12" spans="1:24" outlineLevel="1" x14ac:dyDescent="0.25">
      <c r="C12" s="421" t="s">
        <v>185</v>
      </c>
      <c r="D12" s="429">
        <f>IFERROR(IF(OR((E11+E12)=D11,E11=0),0,D11-E11-E12),"")</f>
        <v>0</v>
      </c>
      <c r="E12" s="425"/>
      <c r="F12" s="424" t="str">
        <f>IF((D11)=E11+E12,"no adjustment needed",IF(ISBLANK(E11),"no adjustment needed","adjustment needed"))</f>
        <v>no adjustment needed</v>
      </c>
      <c r="G12" s="423"/>
    </row>
    <row r="13" spans="1:24" outlineLevel="1" collapsed="1" x14ac:dyDescent="0.25">
      <c r="C13" s="422" t="s">
        <v>28</v>
      </c>
      <c r="D13" s="428">
        <f>SUMIFS($F:$F,$B:$B,C13,$C:$C,"Yes")</f>
        <v>0</v>
      </c>
      <c r="E13" s="425"/>
      <c r="F13" s="435"/>
      <c r="G13" s="423"/>
      <c r="H13" s="153">
        <f>SUM(I13:W13)</f>
        <v>0</v>
      </c>
      <c r="I13" s="153">
        <f t="shared" ref="I13:W13" si="4">SUMIFS($F:$F,$B:$B,$C13,$C:$C,"Yes",$D:$D,I$4)</f>
        <v>0</v>
      </c>
      <c r="J13" s="153">
        <f t="shared" si="4"/>
        <v>0</v>
      </c>
      <c r="K13" s="153">
        <f t="shared" si="4"/>
        <v>0</v>
      </c>
      <c r="L13" s="153">
        <f t="shared" si="4"/>
        <v>0</v>
      </c>
      <c r="M13" s="153">
        <f t="shared" si="4"/>
        <v>0</v>
      </c>
      <c r="N13" s="153">
        <f t="shared" si="4"/>
        <v>0</v>
      </c>
      <c r="O13" s="153">
        <f t="shared" si="4"/>
        <v>0</v>
      </c>
      <c r="P13" s="153">
        <f t="shared" si="4"/>
        <v>0</v>
      </c>
      <c r="Q13" s="153">
        <f t="shared" si="4"/>
        <v>0</v>
      </c>
      <c r="R13" s="153">
        <f t="shared" si="4"/>
        <v>0</v>
      </c>
      <c r="S13" s="153">
        <f t="shared" si="4"/>
        <v>0</v>
      </c>
      <c r="T13" s="153">
        <f t="shared" si="4"/>
        <v>0</v>
      </c>
      <c r="U13" s="153">
        <f t="shared" si="4"/>
        <v>0</v>
      </c>
      <c r="V13" s="153">
        <f t="shared" si="4"/>
        <v>0</v>
      </c>
      <c r="W13" s="153">
        <f t="shared" si="4"/>
        <v>0</v>
      </c>
    </row>
    <row r="14" spans="1:24" x14ac:dyDescent="0.25">
      <c r="C14" s="419" t="s">
        <v>37</v>
      </c>
      <c r="D14" s="211">
        <f>SUM(D5:D13)</f>
        <v>0</v>
      </c>
      <c r="E14" s="211">
        <f>SUM(E5:E13)</f>
        <v>0</v>
      </c>
      <c r="H14" s="210">
        <f>SUM(I14:W14)</f>
        <v>0</v>
      </c>
      <c r="I14" s="210">
        <f t="shared" ref="I14:W14" si="5">SUM(I5:I13)</f>
        <v>0</v>
      </c>
      <c r="J14" s="211">
        <f t="shared" si="5"/>
        <v>0</v>
      </c>
      <c r="K14" s="211">
        <f t="shared" si="5"/>
        <v>0</v>
      </c>
      <c r="L14" s="211">
        <f t="shared" si="5"/>
        <v>0</v>
      </c>
      <c r="M14" s="211">
        <f t="shared" si="5"/>
        <v>0</v>
      </c>
      <c r="N14" s="211">
        <f t="shared" si="5"/>
        <v>0</v>
      </c>
      <c r="O14" s="211">
        <f t="shared" si="5"/>
        <v>0</v>
      </c>
      <c r="P14" s="211">
        <f t="shared" si="5"/>
        <v>0</v>
      </c>
      <c r="Q14" s="211">
        <f t="shared" si="5"/>
        <v>0</v>
      </c>
      <c r="R14" s="211">
        <f t="shared" si="5"/>
        <v>0</v>
      </c>
      <c r="S14" s="211">
        <f t="shared" si="5"/>
        <v>0</v>
      </c>
      <c r="T14" s="211">
        <f t="shared" si="5"/>
        <v>0</v>
      </c>
      <c r="U14" s="211">
        <f t="shared" si="5"/>
        <v>0</v>
      </c>
      <c r="V14" s="211">
        <f t="shared" si="5"/>
        <v>0</v>
      </c>
      <c r="W14" s="211">
        <f t="shared" si="5"/>
        <v>0</v>
      </c>
    </row>
    <row r="15" spans="1:24" x14ac:dyDescent="0.25">
      <c r="E15" s="144"/>
      <c r="I15" s="155"/>
      <c r="J15" s="155"/>
    </row>
    <row r="16" spans="1:24" ht="26.25" x14ac:dyDescent="0.25">
      <c r="C16" s="150" t="s">
        <v>421</v>
      </c>
      <c r="I16" s="155"/>
      <c r="J16" s="155"/>
    </row>
    <row r="17" spans="1:22" x14ac:dyDescent="0.25">
      <c r="C17" s="199" t="s">
        <v>417</v>
      </c>
      <c r="D17" s="200"/>
      <c r="E17" s="200"/>
      <c r="F17" s="151">
        <f>SUMIFS($F:$F,$C:$C,"No")</f>
        <v>0</v>
      </c>
    </row>
    <row r="18" spans="1:22" x14ac:dyDescent="0.25">
      <c r="C18" s="164" t="s">
        <v>418</v>
      </c>
      <c r="D18" s="200" t="s">
        <v>540</v>
      </c>
      <c r="E18" s="200"/>
      <c r="F18" s="157">
        <f>D14+F17</f>
        <v>0</v>
      </c>
    </row>
    <row r="19" spans="1:22" ht="26.25" x14ac:dyDescent="0.25">
      <c r="A19" s="158" t="s">
        <v>393</v>
      </c>
      <c r="E19" s="144"/>
    </row>
    <row r="20" spans="1:22" s="161" customFormat="1" ht="30" x14ac:dyDescent="0.25">
      <c r="A20" s="160" t="s">
        <v>386</v>
      </c>
      <c r="B20" s="160" t="s">
        <v>19</v>
      </c>
      <c r="C20" s="160" t="s">
        <v>534</v>
      </c>
      <c r="D20" s="160" t="s">
        <v>541</v>
      </c>
      <c r="E20" s="201" t="s">
        <v>390</v>
      </c>
      <c r="F20" s="201" t="s">
        <v>391</v>
      </c>
      <c r="G20" s="201" t="s">
        <v>399</v>
      </c>
      <c r="H20" s="201" t="s">
        <v>542</v>
      </c>
      <c r="J20" s="144"/>
      <c r="K20" s="144"/>
      <c r="L20" s="144"/>
      <c r="M20" s="144"/>
      <c r="N20" s="144"/>
      <c r="O20" s="144"/>
      <c r="P20" s="144"/>
      <c r="Q20" s="144"/>
      <c r="R20" s="144"/>
      <c r="S20" s="144"/>
      <c r="T20" s="144"/>
      <c r="U20" s="144"/>
      <c r="V20" s="144"/>
    </row>
    <row r="21" spans="1:22" x14ac:dyDescent="0.25">
      <c r="A21" s="162"/>
      <c r="B21" s="430" t="str">
        <f>IF(G21="","",INDEX('Basic project data'!$A$12:$A$16,MATCH(G21,'Basic project data'!$D$12:$D$16,1)))</f>
        <v/>
      </c>
      <c r="C21" s="162"/>
      <c r="D21" s="162"/>
      <c r="E21" s="446"/>
      <c r="F21" s="447"/>
      <c r="G21" s="446"/>
      <c r="H21" s="446"/>
    </row>
    <row r="22" spans="1:22" x14ac:dyDescent="0.25">
      <c r="A22" s="162"/>
      <c r="B22" s="430" t="str">
        <f>IF(G22="","",INDEX('Basic project data'!$A$12:$A$16,MATCH(G22,'Basic project data'!$D$12:$D$16,1)))</f>
        <v/>
      </c>
      <c r="C22" s="162"/>
      <c r="D22" s="162"/>
      <c r="E22" s="446"/>
      <c r="F22" s="447"/>
      <c r="G22" s="446"/>
      <c r="H22" s="446"/>
    </row>
    <row r="23" spans="1:22" x14ac:dyDescent="0.25">
      <c r="A23" s="162"/>
      <c r="B23" s="430" t="str">
        <f>IF(G23="","",INDEX('Basic project data'!$A$12:$A$16,MATCH(G23,'Basic project data'!$D$12:$D$16,1)))</f>
        <v/>
      </c>
      <c r="C23" s="162"/>
      <c r="D23" s="162"/>
      <c r="E23" s="446"/>
      <c r="F23" s="447"/>
      <c r="G23" s="446"/>
      <c r="H23" s="446"/>
    </row>
    <row r="24" spans="1:22" x14ac:dyDescent="0.25">
      <c r="A24" s="162"/>
      <c r="B24" s="430" t="str">
        <f>IF(G24="","",INDEX('Basic project data'!$A$12:$A$16,MATCH(G24,'Basic project data'!$D$12:$D$16,1)))</f>
        <v/>
      </c>
      <c r="C24" s="162"/>
      <c r="D24" s="162"/>
      <c r="E24" s="446"/>
      <c r="F24" s="447"/>
      <c r="G24" s="446"/>
      <c r="H24" s="446"/>
    </row>
    <row r="25" spans="1:22" x14ac:dyDescent="0.25">
      <c r="A25" s="162"/>
      <c r="B25" s="430" t="str">
        <f>IF(G25="","",INDEX('Basic project data'!$A$12:$A$16,MATCH(G25,'Basic project data'!$D$12:$D$16,1)))</f>
        <v/>
      </c>
      <c r="C25" s="162"/>
      <c r="D25" s="162"/>
      <c r="E25" s="446"/>
      <c r="F25" s="447"/>
      <c r="G25" s="446"/>
      <c r="H25" s="446"/>
    </row>
    <row r="26" spans="1:22" x14ac:dyDescent="0.25">
      <c r="A26" s="162"/>
      <c r="B26" s="430" t="str">
        <f>IF(G26="","",INDEX('Basic project data'!$A$12:$A$16,MATCH(G26,'Basic project data'!$D$12:$D$16,1)))</f>
        <v/>
      </c>
      <c r="C26" s="162"/>
      <c r="D26" s="162"/>
      <c r="E26" s="446"/>
      <c r="F26" s="447"/>
      <c r="G26" s="446"/>
      <c r="H26" s="446"/>
    </row>
    <row r="27" spans="1:22" x14ac:dyDescent="0.25">
      <c r="A27" s="162"/>
      <c r="B27" s="430" t="str">
        <f>IF(G27="","",INDEX('Basic project data'!$A$12:$A$16,MATCH(G27,'Basic project data'!$D$12:$D$16,1)))</f>
        <v/>
      </c>
      <c r="C27" s="162"/>
      <c r="D27" s="162"/>
      <c r="E27" s="446"/>
      <c r="F27" s="447"/>
      <c r="G27" s="446"/>
      <c r="H27" s="446"/>
    </row>
    <row r="28" spans="1:22" x14ac:dyDescent="0.25">
      <c r="A28" s="162"/>
      <c r="B28" s="430" t="str">
        <f>IF(G28="","",INDEX('Basic project data'!$A$12:$A$16,MATCH(G28,'Basic project data'!$D$12:$D$16,1)))</f>
        <v/>
      </c>
      <c r="C28" s="162"/>
      <c r="D28" s="162"/>
      <c r="E28" s="446"/>
      <c r="F28" s="447"/>
      <c r="G28" s="446"/>
      <c r="H28" s="446"/>
    </row>
    <row r="29" spans="1:22" x14ac:dyDescent="0.25">
      <c r="A29" s="162"/>
      <c r="B29" s="430" t="str">
        <f>IF(G29="","",INDEX('Basic project data'!$A$12:$A$16,MATCH(G29,'Basic project data'!$D$12:$D$16,1)))</f>
        <v/>
      </c>
      <c r="C29" s="162"/>
      <c r="D29" s="162"/>
      <c r="E29" s="446"/>
      <c r="F29" s="447"/>
      <c r="G29" s="446"/>
      <c r="H29" s="446"/>
    </row>
    <row r="30" spans="1:22" x14ac:dyDescent="0.25">
      <c r="A30" s="162"/>
      <c r="B30" s="430" t="str">
        <f>IF(G30="","",INDEX('Basic project data'!$A$12:$A$16,MATCH(G30,'Basic project data'!$D$12:$D$16,1)))</f>
        <v/>
      </c>
      <c r="C30" s="162"/>
      <c r="D30" s="162"/>
      <c r="E30" s="446"/>
      <c r="F30" s="447"/>
      <c r="G30" s="446"/>
      <c r="H30" s="446"/>
    </row>
    <row r="31" spans="1:22" x14ac:dyDescent="0.25">
      <c r="A31" s="162"/>
      <c r="B31" s="430" t="str">
        <f>IF(G31="","",INDEX('Basic project data'!$A$12:$A$16,MATCH(G31,'Basic project data'!$D$12:$D$16,1)))</f>
        <v/>
      </c>
      <c r="C31" s="162"/>
      <c r="D31" s="162"/>
      <c r="E31" s="446"/>
      <c r="F31" s="447"/>
      <c r="G31" s="446"/>
      <c r="H31" s="446"/>
    </row>
    <row r="32" spans="1:22" x14ac:dyDescent="0.25">
      <c r="A32" s="162"/>
      <c r="B32" s="430" t="str">
        <f>IF(G32="","",INDEX('Basic project data'!$A$12:$A$16,MATCH(G32,'Basic project data'!$D$12:$D$16,1)))</f>
        <v/>
      </c>
      <c r="C32" s="162"/>
      <c r="D32" s="162"/>
      <c r="E32" s="446"/>
      <c r="F32" s="447"/>
      <c r="G32" s="446"/>
      <c r="H32" s="446"/>
    </row>
    <row r="33" spans="1:8" x14ac:dyDescent="0.25">
      <c r="A33" s="162"/>
      <c r="B33" s="430" t="str">
        <f>IF(G33="","",INDEX('Basic project data'!$A$12:$A$16,MATCH(G33,'Basic project data'!$D$12:$D$16,1)))</f>
        <v/>
      </c>
      <c r="C33" s="162"/>
      <c r="D33" s="162"/>
      <c r="E33" s="446"/>
      <c r="F33" s="447"/>
      <c r="G33" s="446"/>
      <c r="H33" s="446"/>
    </row>
    <row r="34" spans="1:8" x14ac:dyDescent="0.25">
      <c r="A34" s="162"/>
      <c r="B34" s="430" t="str">
        <f>IF(G34="","",INDEX('Basic project data'!$A$12:$A$16,MATCH(G34,'Basic project data'!$D$12:$D$16,1)))</f>
        <v/>
      </c>
      <c r="C34" s="162"/>
      <c r="D34" s="162"/>
      <c r="E34" s="446"/>
      <c r="F34" s="447"/>
      <c r="G34" s="446"/>
      <c r="H34" s="446"/>
    </row>
    <row r="35" spans="1:8" x14ac:dyDescent="0.25">
      <c r="A35" s="162"/>
      <c r="B35" s="430" t="str">
        <f>IF(G35="","",INDEX('Basic project data'!$A$12:$A$16,MATCH(G35,'Basic project data'!$D$12:$D$16,1)))</f>
        <v/>
      </c>
      <c r="C35" s="162"/>
      <c r="D35" s="162"/>
      <c r="E35" s="446"/>
      <c r="F35" s="447"/>
      <c r="G35" s="446"/>
      <c r="H35" s="446"/>
    </row>
    <row r="36" spans="1:8" x14ac:dyDescent="0.25">
      <c r="A36" s="162"/>
      <c r="B36" s="430" t="str">
        <f>IF(G36="","",INDEX('Basic project data'!$A$12:$A$16,MATCH(G36,'Basic project data'!$D$12:$D$16,1)))</f>
        <v/>
      </c>
      <c r="C36" s="162"/>
      <c r="D36" s="162"/>
      <c r="E36" s="446"/>
      <c r="F36" s="447"/>
      <c r="G36" s="446"/>
      <c r="H36" s="446"/>
    </row>
    <row r="37" spans="1:8" x14ac:dyDescent="0.25">
      <c r="A37" s="162"/>
      <c r="B37" s="430" t="str">
        <f>IF(G37="","",INDEX('Basic project data'!$A$12:$A$16,MATCH(G37,'Basic project data'!$D$12:$D$16,1)))</f>
        <v/>
      </c>
      <c r="C37" s="162"/>
      <c r="D37" s="162"/>
      <c r="E37" s="446"/>
      <c r="F37" s="447"/>
      <c r="G37" s="446"/>
      <c r="H37" s="446"/>
    </row>
    <row r="38" spans="1:8" x14ac:dyDescent="0.25">
      <c r="A38" s="162"/>
      <c r="B38" s="430" t="str">
        <f>IF(G38="","",INDEX('Basic project data'!$A$12:$A$16,MATCH(G38,'Basic project data'!$D$12:$D$16,1)))</f>
        <v/>
      </c>
      <c r="C38" s="162"/>
      <c r="D38" s="162"/>
      <c r="E38" s="446"/>
      <c r="F38" s="447"/>
      <c r="G38" s="446"/>
      <c r="H38" s="446"/>
    </row>
    <row r="39" spans="1:8" x14ac:dyDescent="0.25">
      <c r="A39" s="162"/>
      <c r="B39" s="430" t="str">
        <f>IF(G39="","",INDEX('Basic project data'!$A$12:$A$16,MATCH(G39,'Basic project data'!$D$12:$D$16,1)))</f>
        <v/>
      </c>
      <c r="C39" s="162"/>
      <c r="D39" s="162"/>
      <c r="E39" s="446"/>
      <c r="F39" s="447"/>
      <c r="G39" s="446"/>
      <c r="H39" s="446"/>
    </row>
    <row r="40" spans="1:8" x14ac:dyDescent="0.25">
      <c r="A40" s="162"/>
      <c r="B40" s="430" t="str">
        <f>IF(G40="","",INDEX('Basic project data'!$A$12:$A$16,MATCH(G40,'Basic project data'!$D$12:$D$16,1)))</f>
        <v/>
      </c>
      <c r="C40" s="162"/>
      <c r="D40" s="162"/>
      <c r="E40" s="446"/>
      <c r="F40" s="447"/>
      <c r="G40" s="446"/>
      <c r="H40" s="446"/>
    </row>
    <row r="41" spans="1:8" x14ac:dyDescent="0.25">
      <c r="A41" s="162"/>
      <c r="B41" s="430" t="str">
        <f>IF(G41="","",INDEX('Basic project data'!$A$12:$A$16,MATCH(G41,'Basic project data'!$D$12:$D$16,1)))</f>
        <v/>
      </c>
      <c r="C41" s="162"/>
      <c r="D41" s="162"/>
      <c r="E41" s="446"/>
      <c r="F41" s="447"/>
      <c r="G41" s="446"/>
      <c r="H41" s="446"/>
    </row>
    <row r="42" spans="1:8" x14ac:dyDescent="0.25">
      <c r="A42" s="162"/>
      <c r="B42" s="430" t="str">
        <f>IF(G42="","",INDEX('Basic project data'!$A$12:$A$16,MATCH(G42,'Basic project data'!$D$12:$D$16,1)))</f>
        <v/>
      </c>
      <c r="C42" s="162"/>
      <c r="D42" s="162"/>
      <c r="E42" s="446"/>
      <c r="F42" s="447"/>
      <c r="G42" s="446"/>
      <c r="H42" s="446"/>
    </row>
    <row r="43" spans="1:8" x14ac:dyDescent="0.25">
      <c r="A43" s="162"/>
      <c r="B43" s="430" t="str">
        <f>IF(G43="","",INDEX('Basic project data'!$A$12:$A$16,MATCH(G43,'Basic project data'!$D$12:$D$16,1)))</f>
        <v/>
      </c>
      <c r="C43" s="162"/>
      <c r="D43" s="162"/>
      <c r="E43" s="446"/>
      <c r="F43" s="447"/>
      <c r="G43" s="446"/>
      <c r="H43" s="446"/>
    </row>
    <row r="44" spans="1:8" x14ac:dyDescent="0.25">
      <c r="A44" s="162"/>
      <c r="B44" s="430" t="str">
        <f>IF(G44="","",INDEX('Basic project data'!$A$12:$A$16,MATCH(G44,'Basic project data'!$D$12:$D$16,1)))</f>
        <v/>
      </c>
      <c r="C44" s="162"/>
      <c r="D44" s="162"/>
      <c r="E44" s="446"/>
      <c r="F44" s="447"/>
      <c r="G44" s="446"/>
      <c r="H44" s="446"/>
    </row>
    <row r="45" spans="1:8" x14ac:dyDescent="0.25">
      <c r="A45" s="162"/>
      <c r="B45" s="430" t="str">
        <f>IF(G45="","",INDEX('Basic project data'!$A$12:$A$16,MATCH(G45,'Basic project data'!$D$12:$D$16,1)))</f>
        <v/>
      </c>
      <c r="C45" s="162"/>
      <c r="D45" s="162"/>
      <c r="E45" s="446"/>
      <c r="F45" s="447"/>
      <c r="G45" s="446"/>
      <c r="H45" s="446"/>
    </row>
    <row r="46" spans="1:8" x14ac:dyDescent="0.25">
      <c r="A46" s="162"/>
      <c r="B46" s="430" t="str">
        <f>IF(G46="","",INDEX('Basic project data'!$A$12:$A$16,MATCH(G46,'Basic project data'!$D$12:$D$16,1)))</f>
        <v/>
      </c>
      <c r="C46" s="162"/>
      <c r="D46" s="162"/>
      <c r="E46" s="446"/>
      <c r="F46" s="447"/>
      <c r="G46" s="446"/>
      <c r="H46" s="446"/>
    </row>
    <row r="47" spans="1:8" x14ac:dyDescent="0.25">
      <c r="A47" s="162"/>
      <c r="B47" s="430" t="str">
        <f>IF(G47="","",INDEX('Basic project data'!$A$12:$A$16,MATCH(G47,'Basic project data'!$D$12:$D$16,1)))</f>
        <v/>
      </c>
      <c r="C47" s="162"/>
      <c r="D47" s="162"/>
      <c r="E47" s="446"/>
      <c r="F47" s="447"/>
      <c r="G47" s="446"/>
      <c r="H47" s="446"/>
    </row>
    <row r="48" spans="1:8" x14ac:dyDescent="0.25">
      <c r="A48" s="162"/>
      <c r="B48" s="430" t="str">
        <f>IF(G48="","",INDEX('Basic project data'!$A$12:$A$16,MATCH(G48,'Basic project data'!$D$12:$D$16,1)))</f>
        <v/>
      </c>
      <c r="C48" s="162"/>
      <c r="D48" s="162"/>
      <c r="E48" s="446"/>
      <c r="F48" s="447"/>
      <c r="G48" s="446"/>
      <c r="H48" s="446"/>
    </row>
    <row r="49" spans="1:8" x14ac:dyDescent="0.25">
      <c r="A49" s="162"/>
      <c r="B49" s="430" t="str">
        <f>IF(G49="","",INDEX('Basic project data'!$A$12:$A$16,MATCH(G49,'Basic project data'!$D$12:$D$16,1)))</f>
        <v/>
      </c>
      <c r="C49" s="162"/>
      <c r="D49" s="162"/>
      <c r="E49" s="446"/>
      <c r="F49" s="447"/>
      <c r="G49" s="446"/>
      <c r="H49" s="446"/>
    </row>
    <row r="50" spans="1:8" x14ac:dyDescent="0.25">
      <c r="A50" s="162"/>
      <c r="B50" s="430" t="str">
        <f>IF(G50="","",INDEX('Basic project data'!$A$12:$A$16,MATCH(G50,'Basic project data'!$D$12:$D$16,1)))</f>
        <v/>
      </c>
      <c r="C50" s="162"/>
      <c r="D50" s="162"/>
      <c r="E50" s="446"/>
      <c r="F50" s="447"/>
      <c r="G50" s="446"/>
      <c r="H50" s="446"/>
    </row>
    <row r="51" spans="1:8" x14ac:dyDescent="0.25">
      <c r="A51" s="162"/>
      <c r="B51" s="430" t="str">
        <f>IF(G51="","",INDEX('Basic project data'!$A$12:$A$16,MATCH(G51,'Basic project data'!$D$12:$D$16,1)))</f>
        <v/>
      </c>
      <c r="C51" s="162"/>
      <c r="D51" s="162"/>
      <c r="E51" s="446"/>
      <c r="F51" s="447"/>
      <c r="G51" s="446"/>
      <c r="H51" s="446"/>
    </row>
    <row r="52" spans="1:8" x14ac:dyDescent="0.25">
      <c r="A52" s="162"/>
      <c r="B52" s="430" t="str">
        <f>IF(G52="","",INDEX('Basic project data'!$A$12:$A$16,MATCH(G52,'Basic project data'!$D$12:$D$16,1)))</f>
        <v/>
      </c>
      <c r="C52" s="162"/>
      <c r="D52" s="162"/>
      <c r="E52" s="446"/>
      <c r="F52" s="447"/>
      <c r="G52" s="446"/>
      <c r="H52" s="446"/>
    </row>
    <row r="53" spans="1:8" x14ac:dyDescent="0.25">
      <c r="A53" s="162"/>
      <c r="B53" s="430" t="str">
        <f>IF(G53="","",INDEX('Basic project data'!$A$12:$A$16,MATCH(G53,'Basic project data'!$D$12:$D$16,1)))</f>
        <v/>
      </c>
      <c r="C53" s="162"/>
      <c r="D53" s="162"/>
      <c r="E53" s="446"/>
      <c r="F53" s="447"/>
      <c r="G53" s="446"/>
      <c r="H53" s="446"/>
    </row>
    <row r="54" spans="1:8" x14ac:dyDescent="0.25">
      <c r="A54" s="162"/>
      <c r="B54" s="430" t="str">
        <f>IF(G54="","",INDEX('Basic project data'!$A$12:$A$16,MATCH(G54,'Basic project data'!$D$12:$D$16,1)))</f>
        <v/>
      </c>
      <c r="C54" s="162"/>
      <c r="D54" s="162"/>
      <c r="E54" s="446"/>
      <c r="F54" s="447"/>
      <c r="G54" s="446"/>
      <c r="H54" s="446"/>
    </row>
    <row r="55" spans="1:8" x14ac:dyDescent="0.25">
      <c r="A55" s="162"/>
      <c r="B55" s="430" t="str">
        <f>IF(G55="","",INDEX('Basic project data'!$A$12:$A$16,MATCH(G55,'Basic project data'!$D$12:$D$16,1)))</f>
        <v/>
      </c>
      <c r="C55" s="162"/>
      <c r="D55" s="162"/>
      <c r="E55" s="446"/>
      <c r="F55" s="447"/>
      <c r="G55" s="446"/>
      <c r="H55" s="446"/>
    </row>
    <row r="56" spans="1:8" x14ac:dyDescent="0.25">
      <c r="A56" s="162"/>
      <c r="B56" s="430" t="str">
        <f>IF(G56="","",INDEX('Basic project data'!$A$12:$A$16,MATCH(G56,'Basic project data'!$D$12:$D$16,1)))</f>
        <v/>
      </c>
      <c r="C56" s="162"/>
      <c r="D56" s="162"/>
      <c r="E56" s="446"/>
      <c r="F56" s="447"/>
      <c r="G56" s="446"/>
      <c r="H56" s="446"/>
    </row>
    <row r="57" spans="1:8" x14ac:dyDescent="0.25">
      <c r="A57" s="162"/>
      <c r="B57" s="430" t="str">
        <f>IF(G57="","",INDEX('Basic project data'!$A$12:$A$16,MATCH(G57,'Basic project data'!$D$12:$D$16,1)))</f>
        <v/>
      </c>
      <c r="C57" s="162"/>
      <c r="D57" s="162"/>
      <c r="E57" s="446"/>
      <c r="F57" s="447"/>
      <c r="G57" s="446"/>
      <c r="H57" s="446"/>
    </row>
    <row r="58" spans="1:8" x14ac:dyDescent="0.25">
      <c r="A58" s="162"/>
      <c r="B58" s="430" t="str">
        <f>IF(G58="","",INDEX('Basic project data'!$A$12:$A$16,MATCH(G58,'Basic project data'!$D$12:$D$16,1)))</f>
        <v/>
      </c>
      <c r="C58" s="162"/>
      <c r="D58" s="162"/>
      <c r="E58" s="446"/>
      <c r="F58" s="447"/>
      <c r="G58" s="446"/>
      <c r="H58" s="446"/>
    </row>
    <row r="59" spans="1:8" x14ac:dyDescent="0.25">
      <c r="A59" s="162"/>
      <c r="B59" s="430" t="str">
        <f>IF(G59="","",INDEX('Basic project data'!$A$12:$A$16,MATCH(G59,'Basic project data'!$D$12:$D$16,1)))</f>
        <v/>
      </c>
      <c r="C59" s="162"/>
      <c r="D59" s="162"/>
      <c r="E59" s="446"/>
      <c r="F59" s="447"/>
      <c r="G59" s="446"/>
      <c r="H59" s="446"/>
    </row>
    <row r="60" spans="1:8" x14ac:dyDescent="0.25">
      <c r="A60" s="162"/>
      <c r="B60" s="430" t="str">
        <f>IF(G60="","",INDEX('Basic project data'!$A$12:$A$16,MATCH(G60,'Basic project data'!$D$12:$D$16,1)))</f>
        <v/>
      </c>
      <c r="C60" s="162"/>
      <c r="D60" s="162"/>
      <c r="E60" s="446"/>
      <c r="F60" s="447"/>
      <c r="G60" s="446"/>
      <c r="H60" s="446"/>
    </row>
    <row r="61" spans="1:8" x14ac:dyDescent="0.25">
      <c r="A61" s="162"/>
      <c r="B61" s="430" t="str">
        <f>IF(G61="","",INDEX('Basic project data'!$A$12:$A$16,MATCH(G61,'Basic project data'!$D$12:$D$16,1)))</f>
        <v/>
      </c>
      <c r="C61" s="162"/>
      <c r="D61" s="162"/>
      <c r="E61" s="446"/>
      <c r="F61" s="447"/>
      <c r="G61" s="446"/>
      <c r="H61" s="446"/>
    </row>
    <row r="62" spans="1:8" x14ac:dyDescent="0.25">
      <c r="A62" s="162"/>
      <c r="B62" s="430" t="str">
        <f>IF(G62="","",INDEX('Basic project data'!$A$12:$A$16,MATCH(G62,'Basic project data'!$D$12:$D$16,1)))</f>
        <v/>
      </c>
      <c r="C62" s="162"/>
      <c r="D62" s="162"/>
      <c r="E62" s="446"/>
      <c r="F62" s="447"/>
      <c r="G62" s="446"/>
      <c r="H62" s="446"/>
    </row>
    <row r="63" spans="1:8" x14ac:dyDescent="0.25">
      <c r="A63" s="162"/>
      <c r="B63" s="430" t="str">
        <f>IF(G63="","",INDEX('Basic project data'!$A$12:$A$16,MATCH(G63,'Basic project data'!$D$12:$D$16,1)))</f>
        <v/>
      </c>
      <c r="C63" s="162"/>
      <c r="D63" s="162"/>
      <c r="E63" s="446"/>
      <c r="F63" s="447"/>
      <c r="G63" s="446"/>
      <c r="H63" s="446"/>
    </row>
    <row r="64" spans="1:8" x14ac:dyDescent="0.25">
      <c r="A64" s="162"/>
      <c r="B64" s="430" t="str">
        <f>IF(G64="","",INDEX('Basic project data'!$A$12:$A$16,MATCH(G64,'Basic project data'!$D$12:$D$16,1)))</f>
        <v/>
      </c>
      <c r="C64" s="162"/>
      <c r="D64" s="162"/>
      <c r="E64" s="446"/>
      <c r="F64" s="447"/>
      <c r="G64" s="446"/>
      <c r="H64" s="446"/>
    </row>
    <row r="65" spans="1:8" x14ac:dyDescent="0.25">
      <c r="A65" s="162"/>
      <c r="B65" s="430" t="str">
        <f>IF(G65="","",INDEX('Basic project data'!$A$12:$A$16,MATCH(G65,'Basic project data'!$D$12:$D$16,1)))</f>
        <v/>
      </c>
      <c r="C65" s="162"/>
      <c r="D65" s="162"/>
      <c r="E65" s="446"/>
      <c r="F65" s="447"/>
      <c r="G65" s="446"/>
      <c r="H65" s="446"/>
    </row>
    <row r="66" spans="1:8" x14ac:dyDescent="0.25">
      <c r="A66" s="162"/>
      <c r="B66" s="430" t="str">
        <f>IF(G66="","",INDEX('Basic project data'!$A$12:$A$16,MATCH(G66,'Basic project data'!$D$12:$D$16,1)))</f>
        <v/>
      </c>
      <c r="C66" s="162"/>
      <c r="D66" s="162"/>
      <c r="E66" s="446"/>
      <c r="F66" s="447"/>
      <c r="G66" s="446"/>
      <c r="H66" s="446"/>
    </row>
    <row r="67" spans="1:8" x14ac:dyDescent="0.25">
      <c r="A67" s="162"/>
      <c r="B67" s="430" t="str">
        <f>IF(G67="","",INDEX('Basic project data'!$A$12:$A$16,MATCH(G67,'Basic project data'!$D$12:$D$16,1)))</f>
        <v/>
      </c>
      <c r="C67" s="162"/>
      <c r="D67" s="162"/>
      <c r="E67" s="446"/>
      <c r="F67" s="447"/>
      <c r="G67" s="446"/>
      <c r="H67" s="446"/>
    </row>
    <row r="68" spans="1:8" x14ac:dyDescent="0.25">
      <c r="A68" s="162"/>
      <c r="B68" s="430" t="str">
        <f>IF(G68="","",INDEX('Basic project data'!$A$12:$A$16,MATCH(G68,'Basic project data'!$D$12:$D$16,1)))</f>
        <v/>
      </c>
      <c r="C68" s="162"/>
      <c r="D68" s="162"/>
      <c r="E68" s="446"/>
      <c r="F68" s="447"/>
      <c r="G68" s="446"/>
      <c r="H68" s="446"/>
    </row>
    <row r="69" spans="1:8" x14ac:dyDescent="0.25">
      <c r="A69" s="162"/>
      <c r="B69" s="430" t="str">
        <f>IF(G69="","",INDEX('Basic project data'!$A$12:$A$16,MATCH(G69,'Basic project data'!$D$12:$D$16,1)))</f>
        <v/>
      </c>
      <c r="C69" s="162"/>
      <c r="D69" s="162"/>
      <c r="E69" s="446"/>
      <c r="F69" s="447"/>
      <c r="G69" s="446"/>
      <c r="H69" s="446"/>
    </row>
    <row r="70" spans="1:8" x14ac:dyDescent="0.25">
      <c r="A70" s="162"/>
      <c r="B70" s="430" t="str">
        <f>IF(G70="","",INDEX('Basic project data'!$A$12:$A$16,MATCH(G70,'Basic project data'!$D$12:$D$16,1)))</f>
        <v/>
      </c>
      <c r="C70" s="162"/>
      <c r="D70" s="162"/>
      <c r="E70" s="446"/>
      <c r="F70" s="447"/>
      <c r="G70" s="446"/>
      <c r="H70" s="446"/>
    </row>
    <row r="71" spans="1:8" x14ac:dyDescent="0.25">
      <c r="A71" s="162"/>
      <c r="B71" s="430" t="str">
        <f>IF(G71="","",INDEX('Basic project data'!$A$12:$A$16,MATCH(G71,'Basic project data'!$D$12:$D$16,1)))</f>
        <v/>
      </c>
      <c r="C71" s="162"/>
      <c r="D71" s="162"/>
      <c r="E71" s="446"/>
      <c r="F71" s="447"/>
      <c r="G71" s="446"/>
      <c r="H71" s="446"/>
    </row>
    <row r="72" spans="1:8" x14ac:dyDescent="0.25">
      <c r="A72" s="162"/>
      <c r="B72" s="430" t="str">
        <f>IF(G72="","",INDEX('Basic project data'!$A$12:$A$16,MATCH(G72,'Basic project data'!$D$12:$D$16,1)))</f>
        <v/>
      </c>
      <c r="C72" s="162"/>
      <c r="D72" s="162"/>
      <c r="E72" s="446"/>
      <c r="F72" s="447"/>
      <c r="G72" s="446"/>
      <c r="H72" s="446"/>
    </row>
    <row r="73" spans="1:8" x14ac:dyDescent="0.25">
      <c r="A73" s="162"/>
      <c r="B73" s="430" t="str">
        <f>IF(G73="","",INDEX('Basic project data'!$A$12:$A$16,MATCH(G73,'Basic project data'!$D$12:$D$16,1)))</f>
        <v/>
      </c>
      <c r="C73" s="162"/>
      <c r="D73" s="162"/>
      <c r="E73" s="446"/>
      <c r="F73" s="447"/>
      <c r="G73" s="446"/>
      <c r="H73" s="446"/>
    </row>
    <row r="74" spans="1:8" x14ac:dyDescent="0.25">
      <c r="A74" s="162"/>
      <c r="B74" s="430" t="str">
        <f>IF(G74="","",INDEX('Basic project data'!$A$12:$A$16,MATCH(G74,'Basic project data'!$D$12:$D$16,1)))</f>
        <v/>
      </c>
      <c r="C74" s="162"/>
      <c r="D74" s="162"/>
      <c r="E74" s="446"/>
      <c r="F74" s="447"/>
      <c r="G74" s="446"/>
      <c r="H74" s="446"/>
    </row>
    <row r="75" spans="1:8" x14ac:dyDescent="0.25">
      <c r="A75" s="162"/>
      <c r="B75" s="430" t="str">
        <f>IF(G75="","",INDEX('Basic project data'!$A$12:$A$16,MATCH(G75,'Basic project data'!$D$12:$D$16,1)))</f>
        <v/>
      </c>
      <c r="C75" s="162"/>
      <c r="D75" s="162"/>
      <c r="E75" s="446"/>
      <c r="F75" s="447"/>
      <c r="G75" s="446"/>
      <c r="H75" s="446"/>
    </row>
    <row r="76" spans="1:8" x14ac:dyDescent="0.25">
      <c r="A76" s="162"/>
      <c r="B76" s="430" t="str">
        <f>IF(G76="","",INDEX('Basic project data'!$A$12:$A$16,MATCH(G76,'Basic project data'!$D$12:$D$16,1)))</f>
        <v/>
      </c>
      <c r="C76" s="162"/>
      <c r="D76" s="162"/>
      <c r="E76" s="446"/>
      <c r="F76" s="447"/>
      <c r="G76" s="446"/>
      <c r="H76" s="446"/>
    </row>
    <row r="77" spans="1:8" x14ac:dyDescent="0.25">
      <c r="A77" s="162"/>
      <c r="B77" s="430" t="str">
        <f>IF(G77="","",INDEX('Basic project data'!$A$12:$A$16,MATCH(G77,'Basic project data'!$D$12:$D$16,1)))</f>
        <v/>
      </c>
      <c r="C77" s="162"/>
      <c r="D77" s="162"/>
      <c r="E77" s="446"/>
      <c r="F77" s="447"/>
      <c r="G77" s="446"/>
      <c r="H77" s="446"/>
    </row>
    <row r="78" spans="1:8" x14ac:dyDescent="0.25">
      <c r="A78" s="162"/>
      <c r="B78" s="430" t="str">
        <f>IF(G78="","",INDEX('Basic project data'!$A$12:$A$16,MATCH(G78,'Basic project data'!$D$12:$D$16,1)))</f>
        <v/>
      </c>
      <c r="C78" s="162"/>
      <c r="D78" s="162"/>
      <c r="E78" s="446"/>
      <c r="F78" s="447"/>
      <c r="G78" s="446"/>
      <c r="H78" s="446"/>
    </row>
    <row r="79" spans="1:8" x14ac:dyDescent="0.25">
      <c r="A79" s="162"/>
      <c r="B79" s="430" t="str">
        <f>IF(G79="","",INDEX('Basic project data'!$A$12:$A$16,MATCH(G79,'Basic project data'!$D$12:$D$16,1)))</f>
        <v/>
      </c>
      <c r="C79" s="162"/>
      <c r="D79" s="162"/>
      <c r="E79" s="446"/>
      <c r="F79" s="447"/>
      <c r="G79" s="446"/>
      <c r="H79" s="446"/>
    </row>
    <row r="80" spans="1:8" x14ac:dyDescent="0.25">
      <c r="A80" s="162"/>
      <c r="B80" s="430" t="str">
        <f>IF(G80="","",INDEX('Basic project data'!$A$12:$A$16,MATCH(G80,'Basic project data'!$D$12:$D$16,1)))</f>
        <v/>
      </c>
      <c r="C80" s="162"/>
      <c r="D80" s="162"/>
      <c r="E80" s="446"/>
      <c r="F80" s="447"/>
      <c r="G80" s="446"/>
      <c r="H80" s="446"/>
    </row>
    <row r="81" spans="1:8" x14ac:dyDescent="0.25">
      <c r="A81" s="162"/>
      <c r="B81" s="430" t="str">
        <f>IF(G81="","",INDEX('Basic project data'!$A$12:$A$16,MATCH(G81,'Basic project data'!$D$12:$D$16,1)))</f>
        <v/>
      </c>
      <c r="C81" s="162"/>
      <c r="D81" s="162"/>
      <c r="E81" s="446"/>
      <c r="F81" s="447"/>
      <c r="G81" s="446"/>
      <c r="H81" s="446"/>
    </row>
    <row r="82" spans="1:8" x14ac:dyDescent="0.25">
      <c r="A82" s="162"/>
      <c r="B82" s="430" t="str">
        <f>IF(G82="","",INDEX('Basic project data'!$A$12:$A$16,MATCH(G82,'Basic project data'!$D$12:$D$16,1)))</f>
        <v/>
      </c>
      <c r="C82" s="162"/>
      <c r="D82" s="162"/>
      <c r="E82" s="448"/>
      <c r="F82" s="447"/>
      <c r="G82" s="449"/>
      <c r="H82" s="446"/>
    </row>
    <row r="83" spans="1:8" x14ac:dyDescent="0.25">
      <c r="A83" s="162"/>
      <c r="B83" s="430" t="str">
        <f>IF(G83="","",INDEX('Basic project data'!$A$12:$A$16,MATCH(G83,'Basic project data'!$D$12:$D$16,1)))</f>
        <v/>
      </c>
      <c r="C83" s="162"/>
      <c r="D83" s="162"/>
      <c r="E83" s="448"/>
      <c r="F83" s="447"/>
      <c r="G83" s="449"/>
      <c r="H83" s="446"/>
    </row>
    <row r="84" spans="1:8" x14ac:dyDescent="0.25">
      <c r="A84" s="162"/>
      <c r="B84" s="430" t="str">
        <f>IF(G84="","",INDEX('Basic project data'!$A$12:$A$16,MATCH(G84,'Basic project data'!$D$12:$D$16,1)))</f>
        <v/>
      </c>
      <c r="C84" s="162"/>
      <c r="D84" s="162"/>
      <c r="E84" s="448"/>
      <c r="F84" s="447"/>
      <c r="G84" s="449"/>
      <c r="H84" s="446"/>
    </row>
    <row r="85" spans="1:8" x14ac:dyDescent="0.25">
      <c r="A85" s="162"/>
      <c r="B85" s="430" t="str">
        <f>IF(G85="","",INDEX('Basic project data'!$A$12:$A$16,MATCH(G85,'Basic project data'!$D$12:$D$16,1)))</f>
        <v/>
      </c>
      <c r="C85" s="162"/>
      <c r="D85" s="162"/>
      <c r="E85" s="448"/>
      <c r="F85" s="447"/>
      <c r="G85" s="449"/>
      <c r="H85" s="446"/>
    </row>
    <row r="86" spans="1:8" x14ac:dyDescent="0.25">
      <c r="A86" s="162"/>
      <c r="B86" s="430" t="str">
        <f>IF(G86="","",INDEX('Basic project data'!$A$12:$A$16,MATCH(G86,'Basic project data'!$D$12:$D$16,1)))</f>
        <v/>
      </c>
      <c r="C86" s="162"/>
      <c r="D86" s="162"/>
      <c r="E86" s="448"/>
      <c r="F86" s="447"/>
      <c r="G86" s="449"/>
      <c r="H86" s="446"/>
    </row>
    <row r="87" spans="1:8" x14ac:dyDescent="0.25">
      <c r="A87" s="162"/>
      <c r="B87" s="430" t="str">
        <f>IF(G87="","",INDEX('Basic project data'!$A$12:$A$16,MATCH(G87,'Basic project data'!$D$12:$D$16,1)))</f>
        <v/>
      </c>
      <c r="C87" s="162"/>
      <c r="D87" s="162"/>
      <c r="E87" s="448"/>
      <c r="F87" s="447"/>
      <c r="G87" s="449"/>
      <c r="H87" s="446"/>
    </row>
    <row r="88" spans="1:8" x14ac:dyDescent="0.25">
      <c r="A88" s="162"/>
      <c r="B88" s="430" t="str">
        <f>IF(G88="","",INDEX('Basic project data'!$A$12:$A$16,MATCH(G88,'Basic project data'!$D$12:$D$16,1)))</f>
        <v/>
      </c>
      <c r="C88" s="162"/>
      <c r="D88" s="162"/>
      <c r="E88" s="448"/>
      <c r="F88" s="447"/>
      <c r="G88" s="449"/>
      <c r="H88" s="446"/>
    </row>
    <row r="89" spans="1:8" x14ac:dyDescent="0.25">
      <c r="A89" s="162"/>
      <c r="B89" s="430" t="str">
        <f>IF(G89="","",INDEX('Basic project data'!$A$12:$A$16,MATCH(G89,'Basic project data'!$D$12:$D$16,1)))</f>
        <v/>
      </c>
      <c r="C89" s="162"/>
      <c r="D89" s="162"/>
      <c r="E89" s="448"/>
      <c r="F89" s="447"/>
      <c r="G89" s="449"/>
      <c r="H89" s="446"/>
    </row>
    <row r="90" spans="1:8" x14ac:dyDescent="0.25">
      <c r="A90" s="162"/>
      <c r="B90" s="430" t="str">
        <f>IF(G90="","",INDEX('Basic project data'!$A$12:$A$16,MATCH(G90,'Basic project data'!$D$12:$D$16,1)))</f>
        <v/>
      </c>
      <c r="C90" s="162"/>
      <c r="D90" s="162"/>
      <c r="E90" s="448"/>
      <c r="F90" s="447"/>
      <c r="G90" s="449"/>
      <c r="H90" s="446"/>
    </row>
    <row r="91" spans="1:8" x14ac:dyDescent="0.25">
      <c r="A91" s="162"/>
      <c r="B91" s="430" t="str">
        <f>IF(G91="","",INDEX('Basic project data'!$A$12:$A$16,MATCH(G91,'Basic project data'!$D$12:$D$16,1)))</f>
        <v/>
      </c>
      <c r="C91" s="162"/>
      <c r="D91" s="162"/>
      <c r="E91" s="448"/>
      <c r="F91" s="447"/>
      <c r="G91" s="449"/>
      <c r="H91" s="446"/>
    </row>
    <row r="92" spans="1:8" x14ac:dyDescent="0.25">
      <c r="A92" s="162"/>
      <c r="B92" s="430" t="str">
        <f>IF(G92="","",INDEX('Basic project data'!$A$12:$A$16,MATCH(G92,'Basic project data'!$D$12:$D$16,1)))</f>
        <v/>
      </c>
      <c r="C92" s="162"/>
      <c r="D92" s="162"/>
      <c r="E92" s="448"/>
      <c r="F92" s="447"/>
      <c r="G92" s="449"/>
      <c r="H92" s="446"/>
    </row>
    <row r="93" spans="1:8" x14ac:dyDescent="0.25">
      <c r="A93" s="162"/>
      <c r="B93" s="430" t="str">
        <f>IF(G93="","",INDEX('Basic project data'!$A$12:$A$16,MATCH(G93,'Basic project data'!$D$12:$D$16,1)))</f>
        <v/>
      </c>
      <c r="C93" s="162"/>
      <c r="D93" s="162"/>
      <c r="E93" s="448"/>
      <c r="F93" s="447"/>
      <c r="G93" s="449"/>
      <c r="H93" s="446"/>
    </row>
    <row r="94" spans="1:8" x14ac:dyDescent="0.25">
      <c r="A94" s="162"/>
      <c r="B94" s="430" t="str">
        <f>IF(G94="","",INDEX('Basic project data'!$A$12:$A$16,MATCH(G94,'Basic project data'!$D$12:$D$16,1)))</f>
        <v/>
      </c>
      <c r="C94" s="162"/>
      <c r="D94" s="162"/>
      <c r="E94" s="448"/>
      <c r="F94" s="447"/>
      <c r="G94" s="449"/>
      <c r="H94" s="446"/>
    </row>
    <row r="95" spans="1:8" x14ac:dyDescent="0.25">
      <c r="A95" s="162"/>
      <c r="B95" s="430" t="str">
        <f>IF(G95="","",INDEX('Basic project data'!$A$12:$A$16,MATCH(G95,'Basic project data'!$D$12:$D$16,1)))</f>
        <v/>
      </c>
      <c r="C95" s="162"/>
      <c r="D95" s="162"/>
      <c r="E95" s="448"/>
      <c r="F95" s="447"/>
      <c r="G95" s="449"/>
      <c r="H95" s="446"/>
    </row>
    <row r="96" spans="1:8" x14ac:dyDescent="0.25">
      <c r="A96" s="162"/>
      <c r="B96" s="430" t="str">
        <f>IF(G96="","",INDEX('Basic project data'!$A$12:$A$16,MATCH(G96,'Basic project data'!$D$12:$D$16,1)))</f>
        <v/>
      </c>
      <c r="C96" s="162"/>
      <c r="D96" s="162"/>
      <c r="E96" s="448"/>
      <c r="F96" s="447"/>
      <c r="G96" s="449"/>
      <c r="H96" s="446"/>
    </row>
    <row r="97" spans="1:8" x14ac:dyDescent="0.25">
      <c r="A97" s="162"/>
      <c r="B97" s="430" t="str">
        <f>IF(G97="","",INDEX('Basic project data'!$A$12:$A$16,MATCH(G97,'Basic project data'!$D$12:$D$16,1)))</f>
        <v/>
      </c>
      <c r="C97" s="162"/>
      <c r="D97" s="162"/>
      <c r="E97" s="448"/>
      <c r="F97" s="447"/>
      <c r="G97" s="449"/>
      <c r="H97" s="446"/>
    </row>
    <row r="98" spans="1:8" x14ac:dyDescent="0.25">
      <c r="A98" s="162"/>
      <c r="B98" s="430" t="str">
        <f>IF(G98="","",INDEX('Basic project data'!$A$12:$A$16,MATCH(G98,'Basic project data'!$D$12:$D$16,1)))</f>
        <v/>
      </c>
      <c r="C98" s="162"/>
      <c r="D98" s="162"/>
      <c r="E98" s="448"/>
      <c r="F98" s="447"/>
      <c r="G98" s="449"/>
      <c r="H98" s="446"/>
    </row>
    <row r="99" spans="1:8" x14ac:dyDescent="0.25">
      <c r="A99" s="162"/>
      <c r="B99" s="430" t="str">
        <f>IF(G99="","",INDEX('Basic project data'!$A$12:$A$16,MATCH(G99,'Basic project data'!$D$12:$D$16,1)))</f>
        <v/>
      </c>
      <c r="C99" s="162"/>
      <c r="D99" s="162"/>
      <c r="E99" s="448"/>
      <c r="F99" s="447"/>
      <c r="G99" s="449"/>
      <c r="H99" s="446"/>
    </row>
    <row r="100" spans="1:8" x14ac:dyDescent="0.25">
      <c r="A100" s="162"/>
      <c r="B100" s="430" t="str">
        <f>IF(G100="","",INDEX('Basic project data'!$A$12:$A$16,MATCH(G100,'Basic project data'!$D$12:$D$16,1)))</f>
        <v/>
      </c>
      <c r="C100" s="162"/>
      <c r="D100" s="162"/>
      <c r="E100" s="448"/>
      <c r="F100" s="447"/>
      <c r="G100" s="449"/>
      <c r="H100" s="446"/>
    </row>
    <row r="101" spans="1:8" x14ac:dyDescent="0.25">
      <c r="A101" s="162"/>
      <c r="B101" s="430" t="str">
        <f>IF(G101="","",INDEX('Basic project data'!$A$12:$A$16,MATCH(G101,'Basic project data'!$D$12:$D$16,1)))</f>
        <v/>
      </c>
      <c r="C101" s="162"/>
      <c r="D101" s="162"/>
      <c r="E101" s="448"/>
      <c r="F101" s="447"/>
      <c r="G101" s="449"/>
      <c r="H101" s="446"/>
    </row>
    <row r="102" spans="1:8" x14ac:dyDescent="0.25">
      <c r="A102" s="162"/>
      <c r="B102" s="430" t="str">
        <f>IF(G102="","",INDEX('Basic project data'!$A$12:$A$16,MATCH(G102,'Basic project data'!$D$12:$D$16,1)))</f>
        <v/>
      </c>
      <c r="C102" s="162"/>
      <c r="D102" s="162"/>
      <c r="E102" s="448"/>
      <c r="F102" s="447"/>
      <c r="G102" s="449"/>
      <c r="H102" s="446"/>
    </row>
    <row r="103" spans="1:8" x14ac:dyDescent="0.25">
      <c r="A103" s="162"/>
      <c r="B103" s="430" t="str">
        <f>IF(G103="","",INDEX('Basic project data'!$A$12:$A$16,MATCH(G103,'Basic project data'!$D$12:$D$16,1)))</f>
        <v/>
      </c>
      <c r="C103" s="162"/>
      <c r="D103" s="162"/>
      <c r="E103" s="448"/>
      <c r="F103" s="447"/>
      <c r="G103" s="449"/>
      <c r="H103" s="446"/>
    </row>
    <row r="104" spans="1:8" x14ac:dyDescent="0.25">
      <c r="A104" s="162"/>
      <c r="B104" s="430" t="str">
        <f>IF(G104="","",INDEX('Basic project data'!$A$12:$A$16,MATCH(G104,'Basic project data'!$D$12:$D$16,1)))</f>
        <v/>
      </c>
      <c r="C104" s="162"/>
      <c r="D104" s="162"/>
      <c r="E104" s="448"/>
      <c r="F104" s="447"/>
      <c r="G104" s="449"/>
      <c r="H104" s="446"/>
    </row>
    <row r="105" spans="1:8" x14ac:dyDescent="0.25">
      <c r="A105" s="162"/>
      <c r="B105" s="430" t="str">
        <f>IF(G105="","",INDEX('Basic project data'!$A$12:$A$16,MATCH(G105,'Basic project data'!$D$12:$D$16,1)))</f>
        <v/>
      </c>
      <c r="C105" s="162"/>
      <c r="D105" s="162"/>
      <c r="E105" s="448"/>
      <c r="F105" s="447"/>
      <c r="G105" s="449"/>
      <c r="H105" s="446"/>
    </row>
    <row r="106" spans="1:8" x14ac:dyDescent="0.25">
      <c r="A106" s="162"/>
      <c r="B106" s="430" t="str">
        <f>IF(G106="","",INDEX('Basic project data'!$A$12:$A$16,MATCH(G106,'Basic project data'!$D$12:$D$16,1)))</f>
        <v/>
      </c>
      <c r="C106" s="162"/>
      <c r="D106" s="162"/>
      <c r="E106" s="448"/>
      <c r="F106" s="447"/>
      <c r="G106" s="449"/>
      <c r="H106" s="446"/>
    </row>
    <row r="107" spans="1:8" x14ac:dyDescent="0.25">
      <c r="A107" s="162"/>
      <c r="B107" s="430" t="str">
        <f>IF(G107="","",INDEX('Basic project data'!$A$12:$A$16,MATCH(G107,'Basic project data'!$D$12:$D$16,1)))</f>
        <v/>
      </c>
      <c r="C107" s="162"/>
      <c r="D107" s="162"/>
      <c r="E107" s="448"/>
      <c r="F107" s="447"/>
      <c r="G107" s="449"/>
      <c r="H107" s="446"/>
    </row>
    <row r="108" spans="1:8" x14ac:dyDescent="0.25">
      <c r="A108" s="162"/>
      <c r="B108" s="430" t="str">
        <f>IF(G108="","",INDEX('Basic project data'!$A$12:$A$16,MATCH(G108,'Basic project data'!$D$12:$D$16,1)))</f>
        <v/>
      </c>
      <c r="C108" s="162"/>
      <c r="D108" s="162"/>
      <c r="E108" s="448"/>
      <c r="F108" s="447"/>
      <c r="G108" s="449"/>
      <c r="H108" s="446"/>
    </row>
    <row r="109" spans="1:8" x14ac:dyDescent="0.25">
      <c r="A109" s="162"/>
      <c r="B109" s="430" t="str">
        <f>IF(G109="","",INDEX('Basic project data'!$A$12:$A$16,MATCH(G109,'Basic project data'!$D$12:$D$16,1)))</f>
        <v/>
      </c>
      <c r="C109" s="162"/>
      <c r="D109" s="162"/>
      <c r="E109" s="448"/>
      <c r="F109" s="447"/>
      <c r="G109" s="449"/>
      <c r="H109" s="446"/>
    </row>
    <row r="110" spans="1:8" x14ac:dyDescent="0.25">
      <c r="A110" s="162"/>
      <c r="B110" s="430" t="str">
        <f>IF(G110="","",INDEX('Basic project data'!$A$12:$A$16,MATCH(G110,'Basic project data'!$D$12:$D$16,1)))</f>
        <v/>
      </c>
      <c r="C110" s="162"/>
      <c r="D110" s="162"/>
      <c r="E110" s="448"/>
      <c r="F110" s="447"/>
      <c r="G110" s="449"/>
      <c r="H110" s="446"/>
    </row>
    <row r="111" spans="1:8" x14ac:dyDescent="0.25">
      <c r="A111" s="162"/>
      <c r="B111" s="430" t="str">
        <f>IF(G111="","",INDEX('Basic project data'!$A$12:$A$16,MATCH(G111,'Basic project data'!$D$12:$D$16,1)))</f>
        <v/>
      </c>
      <c r="C111" s="162"/>
      <c r="D111" s="162"/>
      <c r="E111" s="448"/>
      <c r="F111" s="447"/>
      <c r="G111" s="449"/>
      <c r="H111" s="446"/>
    </row>
    <row r="112" spans="1:8" x14ac:dyDescent="0.25">
      <c r="A112" s="162"/>
      <c r="B112" s="430" t="str">
        <f>IF(G112="","",INDEX('Basic project data'!$A$12:$A$16,MATCH(G112,'Basic project data'!$D$12:$D$16,1)))</f>
        <v/>
      </c>
      <c r="C112" s="162"/>
      <c r="D112" s="162"/>
      <c r="E112" s="448"/>
      <c r="F112" s="447"/>
      <c r="G112" s="449"/>
      <c r="H112" s="446"/>
    </row>
    <row r="113" spans="1:8" x14ac:dyDescent="0.25">
      <c r="A113" s="162"/>
      <c r="B113" s="430" t="str">
        <f>IF(G113="","",INDEX('Basic project data'!$A$12:$A$16,MATCH(G113,'Basic project data'!$D$12:$D$16,1)))</f>
        <v/>
      </c>
      <c r="C113" s="162"/>
      <c r="D113" s="162"/>
      <c r="E113" s="448"/>
      <c r="F113" s="447"/>
      <c r="G113" s="449"/>
      <c r="H113" s="446"/>
    </row>
    <row r="114" spans="1:8" x14ac:dyDescent="0.25">
      <c r="A114" s="162"/>
      <c r="B114" s="430" t="str">
        <f>IF(G114="","",INDEX('Basic project data'!$A$12:$A$16,MATCH(G114,'Basic project data'!$D$12:$D$16,1)))</f>
        <v/>
      </c>
      <c r="C114" s="162"/>
      <c r="D114" s="162"/>
      <c r="E114" s="448"/>
      <c r="F114" s="447"/>
      <c r="G114" s="449"/>
      <c r="H114" s="446"/>
    </row>
    <row r="115" spans="1:8" x14ac:dyDescent="0.25">
      <c r="A115" s="162"/>
      <c r="B115" s="430" t="str">
        <f>IF(G115="","",INDEX('Basic project data'!$A$12:$A$16,MATCH(G115,'Basic project data'!$D$12:$D$16,1)))</f>
        <v/>
      </c>
      <c r="C115" s="162"/>
      <c r="D115" s="162"/>
      <c r="E115" s="448"/>
      <c r="F115" s="447"/>
      <c r="G115" s="449"/>
      <c r="H115" s="446"/>
    </row>
    <row r="116" spans="1:8" x14ac:dyDescent="0.25">
      <c r="A116" s="162"/>
      <c r="B116" s="430" t="str">
        <f>IF(G116="","",INDEX('Basic project data'!$A$12:$A$16,MATCH(G116,'Basic project data'!$D$12:$D$16,1)))</f>
        <v/>
      </c>
      <c r="C116" s="162"/>
      <c r="D116" s="162"/>
      <c r="E116" s="448"/>
      <c r="F116" s="447"/>
      <c r="G116" s="449"/>
      <c r="H116" s="446"/>
    </row>
    <row r="117" spans="1:8" x14ac:dyDescent="0.25">
      <c r="A117" s="162"/>
      <c r="B117" s="430" t="str">
        <f>IF(G117="","",INDEX('Basic project data'!$A$12:$A$16,MATCH(G117,'Basic project data'!$D$12:$D$16,1)))</f>
        <v/>
      </c>
      <c r="C117" s="162"/>
      <c r="D117" s="162"/>
      <c r="E117" s="448"/>
      <c r="F117" s="447"/>
      <c r="G117" s="449"/>
      <c r="H117" s="446"/>
    </row>
    <row r="118" spans="1:8" x14ac:dyDescent="0.25">
      <c r="A118" s="162"/>
      <c r="B118" s="430" t="str">
        <f>IF(G118="","",INDEX('Basic project data'!$A$12:$A$16,MATCH(G118,'Basic project data'!$D$12:$D$16,1)))</f>
        <v/>
      </c>
      <c r="C118" s="162"/>
      <c r="D118" s="162"/>
      <c r="E118" s="448"/>
      <c r="F118" s="447"/>
      <c r="G118" s="449"/>
      <c r="H118" s="446"/>
    </row>
    <row r="119" spans="1:8" x14ac:dyDescent="0.25">
      <c r="A119" s="162"/>
      <c r="B119" s="430" t="str">
        <f>IF(G119="","",INDEX('Basic project data'!$A$12:$A$16,MATCH(G119,'Basic project data'!$D$12:$D$16,1)))</f>
        <v/>
      </c>
      <c r="C119" s="162"/>
      <c r="D119" s="162"/>
      <c r="E119" s="448"/>
      <c r="F119" s="447"/>
      <c r="G119" s="449"/>
      <c r="H119" s="446"/>
    </row>
    <row r="120" spans="1:8" x14ac:dyDescent="0.25">
      <c r="A120" s="162"/>
      <c r="B120" s="430" t="str">
        <f>IF(G120="","",INDEX('Basic project data'!$A$12:$A$16,MATCH(G120,'Basic project data'!$D$12:$D$16,1)))</f>
        <v/>
      </c>
      <c r="C120" s="162"/>
      <c r="D120" s="162"/>
      <c r="E120" s="448"/>
      <c r="F120" s="447"/>
      <c r="G120" s="449"/>
      <c r="H120" s="446"/>
    </row>
    <row r="121" spans="1:8" x14ac:dyDescent="0.25">
      <c r="A121" s="162"/>
      <c r="B121" s="430" t="str">
        <f>IF(G121="","",INDEX('Basic project data'!$A$12:$A$16,MATCH(G121,'Basic project data'!$D$12:$D$16,1)))</f>
        <v/>
      </c>
      <c r="C121" s="162"/>
      <c r="D121" s="162"/>
      <c r="E121" s="448"/>
      <c r="F121" s="447"/>
      <c r="G121" s="449"/>
      <c r="H121" s="446"/>
    </row>
    <row r="122" spans="1:8" x14ac:dyDescent="0.25">
      <c r="A122" s="162"/>
      <c r="B122" s="430" t="str">
        <f>IF(G122="","",INDEX('Basic project data'!$A$12:$A$16,MATCH(G122,'Basic project data'!$D$12:$D$16,1)))</f>
        <v/>
      </c>
      <c r="C122" s="162"/>
      <c r="D122" s="162"/>
      <c r="E122" s="448"/>
      <c r="F122" s="447"/>
      <c r="G122" s="449"/>
      <c r="H122" s="446"/>
    </row>
    <row r="123" spans="1:8" x14ac:dyDescent="0.25">
      <c r="A123" s="162"/>
      <c r="B123" s="430" t="str">
        <f>IF(G123="","",INDEX('Basic project data'!$A$12:$A$16,MATCH(G123,'Basic project data'!$D$12:$D$16,1)))</f>
        <v/>
      </c>
      <c r="C123" s="162"/>
      <c r="D123" s="162"/>
      <c r="E123" s="448"/>
      <c r="F123" s="447"/>
      <c r="G123" s="449"/>
      <c r="H123" s="446"/>
    </row>
    <row r="124" spans="1:8" x14ac:dyDescent="0.25">
      <c r="A124" s="162"/>
      <c r="B124" s="430" t="str">
        <f>IF(G124="","",INDEX('Basic project data'!$A$12:$A$16,MATCH(G124,'Basic project data'!$D$12:$D$16,1)))</f>
        <v/>
      </c>
      <c r="C124" s="162"/>
      <c r="D124" s="162"/>
      <c r="E124" s="448"/>
      <c r="F124" s="447"/>
      <c r="G124" s="449"/>
      <c r="H124" s="446"/>
    </row>
    <row r="125" spans="1:8" x14ac:dyDescent="0.25">
      <c r="A125" s="162"/>
      <c r="B125" s="430" t="str">
        <f>IF(G125="","",INDEX('Basic project data'!$A$12:$A$16,MATCH(G125,'Basic project data'!$D$12:$D$16,1)))</f>
        <v/>
      </c>
      <c r="C125" s="162"/>
      <c r="D125" s="162"/>
      <c r="E125" s="448"/>
      <c r="F125" s="447"/>
      <c r="G125" s="449"/>
      <c r="H125" s="446"/>
    </row>
    <row r="126" spans="1:8" x14ac:dyDescent="0.25">
      <c r="A126" s="162"/>
      <c r="B126" s="430" t="str">
        <f>IF(G126="","",INDEX('Basic project data'!$A$12:$A$16,MATCH(G126,'Basic project data'!$D$12:$D$16,1)))</f>
        <v/>
      </c>
      <c r="C126" s="162"/>
      <c r="D126" s="162"/>
      <c r="E126" s="448"/>
      <c r="F126" s="447"/>
      <c r="G126" s="449"/>
      <c r="H126" s="446"/>
    </row>
    <row r="127" spans="1:8" x14ac:dyDescent="0.25">
      <c r="A127" s="162"/>
      <c r="B127" s="430" t="str">
        <f>IF(G127="","",INDEX('Basic project data'!$A$12:$A$16,MATCH(G127,'Basic project data'!$D$12:$D$16,1)))</f>
        <v/>
      </c>
      <c r="C127" s="162"/>
      <c r="D127" s="162"/>
      <c r="E127" s="448"/>
      <c r="F127" s="447"/>
      <c r="G127" s="449"/>
      <c r="H127" s="446"/>
    </row>
    <row r="128" spans="1:8" x14ac:dyDescent="0.25">
      <c r="A128" s="162"/>
      <c r="B128" s="430" t="str">
        <f>IF(G128="","",INDEX('Basic project data'!$A$12:$A$16,MATCH(G128,'Basic project data'!$D$12:$D$16,1)))</f>
        <v/>
      </c>
      <c r="C128" s="162"/>
      <c r="D128" s="162"/>
      <c r="E128" s="448"/>
      <c r="F128" s="447"/>
      <c r="G128" s="449"/>
      <c r="H128" s="446"/>
    </row>
    <row r="129" spans="1:8" x14ac:dyDescent="0.25">
      <c r="A129" s="162"/>
      <c r="B129" s="430" t="str">
        <f>IF(G129="","",INDEX('Basic project data'!$A$12:$A$16,MATCH(G129,'Basic project data'!$D$12:$D$16,1)))</f>
        <v/>
      </c>
      <c r="C129" s="162"/>
      <c r="D129" s="162"/>
      <c r="E129" s="448"/>
      <c r="F129" s="447"/>
      <c r="G129" s="449"/>
      <c r="H129" s="446"/>
    </row>
    <row r="130" spans="1:8" x14ac:dyDescent="0.25">
      <c r="A130" s="162"/>
      <c r="B130" s="430" t="str">
        <f>IF(G130="","",INDEX('Basic project data'!$A$12:$A$16,MATCH(G130,'Basic project data'!$D$12:$D$16,1)))</f>
        <v/>
      </c>
      <c r="C130" s="162"/>
      <c r="D130" s="162"/>
      <c r="E130" s="448"/>
      <c r="F130" s="447"/>
      <c r="G130" s="449"/>
      <c r="H130" s="446"/>
    </row>
    <row r="131" spans="1:8" x14ac:dyDescent="0.25">
      <c r="A131" s="162"/>
      <c r="B131" s="430" t="str">
        <f>IF(G131="","",INDEX('Basic project data'!$A$12:$A$16,MATCH(G131,'Basic project data'!$D$12:$D$16,1)))</f>
        <v/>
      </c>
      <c r="C131" s="162"/>
      <c r="D131" s="162"/>
      <c r="E131" s="448"/>
      <c r="F131" s="447"/>
      <c r="G131" s="449"/>
      <c r="H131" s="446"/>
    </row>
    <row r="132" spans="1:8" x14ac:dyDescent="0.25">
      <c r="A132" s="162"/>
      <c r="B132" s="430" t="str">
        <f>IF(G132="","",INDEX('Basic project data'!$A$12:$A$16,MATCH(G132,'Basic project data'!$D$12:$D$16,1)))</f>
        <v/>
      </c>
      <c r="C132" s="162"/>
      <c r="D132" s="162"/>
      <c r="E132" s="448"/>
      <c r="F132" s="447"/>
      <c r="G132" s="449"/>
      <c r="H132" s="446"/>
    </row>
    <row r="133" spans="1:8" x14ac:dyDescent="0.25">
      <c r="A133" s="162"/>
      <c r="B133" s="430" t="str">
        <f>IF(G133="","",INDEX('Basic project data'!$A$12:$A$16,MATCH(G133,'Basic project data'!$D$12:$D$16,1)))</f>
        <v/>
      </c>
      <c r="C133" s="162"/>
      <c r="D133" s="162"/>
      <c r="E133" s="448"/>
      <c r="F133" s="447"/>
      <c r="G133" s="449"/>
      <c r="H133" s="446"/>
    </row>
    <row r="134" spans="1:8" x14ac:dyDescent="0.25">
      <c r="A134" s="162"/>
      <c r="B134" s="430" t="str">
        <f>IF(G134="","",INDEX('Basic project data'!$A$12:$A$16,MATCH(G134,'Basic project data'!$D$12:$D$16,1)))</f>
        <v/>
      </c>
      <c r="C134" s="162"/>
      <c r="D134" s="162"/>
      <c r="E134" s="448"/>
      <c r="F134" s="447"/>
      <c r="G134" s="449"/>
      <c r="H134" s="446"/>
    </row>
    <row r="135" spans="1:8" x14ac:dyDescent="0.25">
      <c r="A135" s="162"/>
      <c r="B135" s="430" t="str">
        <f>IF(G135="","",INDEX('Basic project data'!$A$12:$A$16,MATCH(G135,'Basic project data'!$D$12:$D$16,1)))</f>
        <v/>
      </c>
      <c r="C135" s="162"/>
      <c r="D135" s="162"/>
      <c r="E135" s="448"/>
      <c r="F135" s="447"/>
      <c r="G135" s="449"/>
      <c r="H135" s="446"/>
    </row>
    <row r="136" spans="1:8" x14ac:dyDescent="0.25">
      <c r="A136" s="162"/>
      <c r="B136" s="430" t="str">
        <f>IF(G136="","",INDEX('Basic project data'!$A$12:$A$16,MATCH(G136,'Basic project data'!$D$12:$D$16,1)))</f>
        <v/>
      </c>
      <c r="C136" s="162"/>
      <c r="D136" s="162"/>
      <c r="E136" s="448"/>
      <c r="F136" s="447"/>
      <c r="G136" s="449"/>
      <c r="H136" s="446"/>
    </row>
    <row r="137" spans="1:8" x14ac:dyDescent="0.25">
      <c r="A137" s="162"/>
      <c r="B137" s="430" t="str">
        <f>IF(G137="","",INDEX('Basic project data'!$A$12:$A$16,MATCH(G137,'Basic project data'!$D$12:$D$16,1)))</f>
        <v/>
      </c>
      <c r="C137" s="162"/>
      <c r="D137" s="162"/>
      <c r="E137" s="448"/>
      <c r="F137" s="447"/>
      <c r="G137" s="449"/>
      <c r="H137" s="446"/>
    </row>
    <row r="138" spans="1:8" x14ac:dyDescent="0.25">
      <c r="A138" s="162"/>
      <c r="B138" s="430" t="str">
        <f>IF(G138="","",INDEX('Basic project data'!$A$12:$A$16,MATCH(G138,'Basic project data'!$D$12:$D$16,1)))</f>
        <v/>
      </c>
      <c r="C138" s="162"/>
      <c r="D138" s="162"/>
      <c r="E138" s="448"/>
      <c r="F138" s="447"/>
      <c r="G138" s="449"/>
      <c r="H138" s="446"/>
    </row>
    <row r="139" spans="1:8" x14ac:dyDescent="0.25">
      <c r="A139" s="162"/>
      <c r="B139" s="430" t="str">
        <f>IF(G139="","",INDEX('Basic project data'!$A$12:$A$16,MATCH(G139,'Basic project data'!$D$12:$D$16,1)))</f>
        <v/>
      </c>
      <c r="C139" s="162"/>
      <c r="D139" s="162"/>
      <c r="E139" s="448"/>
      <c r="F139" s="447"/>
      <c r="G139" s="449"/>
      <c r="H139" s="446"/>
    </row>
    <row r="140" spans="1:8" x14ac:dyDescent="0.25">
      <c r="A140" s="162"/>
      <c r="B140" s="430" t="str">
        <f>IF(G140="","",INDEX('Basic project data'!$A$12:$A$16,MATCH(G140,'Basic project data'!$D$12:$D$16,1)))</f>
        <v/>
      </c>
      <c r="C140" s="162"/>
      <c r="D140" s="162"/>
      <c r="E140" s="448"/>
      <c r="F140" s="447"/>
      <c r="G140" s="449"/>
      <c r="H140" s="446"/>
    </row>
    <row r="141" spans="1:8" x14ac:dyDescent="0.25">
      <c r="A141" s="162"/>
      <c r="B141" s="430" t="str">
        <f>IF(G141="","",INDEX('Basic project data'!$A$12:$A$16,MATCH(G141,'Basic project data'!$D$12:$D$16,1)))</f>
        <v/>
      </c>
      <c r="C141" s="162"/>
      <c r="D141" s="162"/>
      <c r="E141" s="448"/>
      <c r="F141" s="447"/>
      <c r="G141" s="449"/>
      <c r="H141" s="446"/>
    </row>
    <row r="142" spans="1:8" x14ac:dyDescent="0.25">
      <c r="A142" s="162"/>
      <c r="B142" s="430" t="str">
        <f>IF(G142="","",INDEX('Basic project data'!$A$12:$A$16,MATCH(G142,'Basic project data'!$D$12:$D$16,1)))</f>
        <v/>
      </c>
      <c r="C142" s="162"/>
      <c r="D142" s="162"/>
      <c r="E142" s="448"/>
      <c r="F142" s="447"/>
      <c r="G142" s="449"/>
      <c r="H142" s="446"/>
    </row>
    <row r="143" spans="1:8" x14ac:dyDescent="0.25">
      <c r="A143" s="162"/>
      <c r="B143" s="430" t="str">
        <f>IF(G143="","",INDEX('Basic project data'!$A$12:$A$16,MATCH(G143,'Basic project data'!$D$12:$D$16,1)))</f>
        <v/>
      </c>
      <c r="C143" s="162"/>
      <c r="D143" s="162"/>
      <c r="E143" s="448"/>
      <c r="F143" s="447"/>
      <c r="G143" s="449"/>
      <c r="H143" s="446"/>
    </row>
    <row r="144" spans="1:8" x14ac:dyDescent="0.25">
      <c r="A144" s="162"/>
      <c r="B144" s="430" t="str">
        <f>IF(G144="","",INDEX('Basic project data'!$A$12:$A$16,MATCH(G144,'Basic project data'!$D$12:$D$16,1)))</f>
        <v/>
      </c>
      <c r="C144" s="162"/>
      <c r="D144" s="162"/>
      <c r="E144" s="448"/>
      <c r="F144" s="447"/>
      <c r="G144" s="449"/>
      <c r="H144" s="446"/>
    </row>
    <row r="145" spans="1:8" x14ac:dyDescent="0.25">
      <c r="A145" s="162"/>
      <c r="B145" s="430" t="str">
        <f>IF(G145="","",INDEX('Basic project data'!$A$12:$A$16,MATCH(G145,'Basic project data'!$D$12:$D$16,1)))</f>
        <v/>
      </c>
      <c r="C145" s="162"/>
      <c r="D145" s="162"/>
      <c r="E145" s="448"/>
      <c r="F145" s="447"/>
      <c r="G145" s="449"/>
      <c r="H145" s="446"/>
    </row>
    <row r="146" spans="1:8" x14ac:dyDescent="0.25">
      <c r="A146" s="162"/>
      <c r="B146" s="430" t="str">
        <f>IF(G146="","",INDEX('Basic project data'!$A$12:$A$16,MATCH(G146,'Basic project data'!$D$12:$D$16,1)))</f>
        <v/>
      </c>
      <c r="C146" s="162"/>
      <c r="D146" s="162"/>
      <c r="E146" s="448"/>
      <c r="F146" s="447"/>
      <c r="G146" s="449"/>
      <c r="H146" s="446"/>
    </row>
    <row r="147" spans="1:8" x14ac:dyDescent="0.25">
      <c r="A147" s="162"/>
      <c r="B147" s="430" t="str">
        <f>IF(G147="","",INDEX('Basic project data'!$A$12:$A$16,MATCH(G147,'Basic project data'!$D$12:$D$16,1)))</f>
        <v/>
      </c>
      <c r="C147" s="162"/>
      <c r="D147" s="162"/>
      <c r="E147" s="448"/>
      <c r="F147" s="447"/>
      <c r="G147" s="449"/>
      <c r="H147" s="446"/>
    </row>
    <row r="148" spans="1:8" x14ac:dyDescent="0.25">
      <c r="A148" s="162"/>
      <c r="B148" s="430" t="str">
        <f>IF(G148="","",INDEX('Basic project data'!$A$12:$A$16,MATCH(G148,'Basic project data'!$D$12:$D$16,1)))</f>
        <v/>
      </c>
      <c r="C148" s="162"/>
      <c r="D148" s="162"/>
      <c r="E148" s="448"/>
      <c r="F148" s="447"/>
      <c r="G148" s="449"/>
      <c r="H148" s="446"/>
    </row>
    <row r="149" spans="1:8" x14ac:dyDescent="0.25">
      <c r="A149" s="162"/>
      <c r="B149" s="430" t="str">
        <f>IF(G149="","",INDEX('Basic project data'!$A$12:$A$16,MATCH(G149,'Basic project data'!$D$12:$D$16,1)))</f>
        <v/>
      </c>
      <c r="C149" s="162"/>
      <c r="D149" s="162"/>
      <c r="E149" s="448"/>
      <c r="F149" s="447"/>
      <c r="G149" s="449"/>
      <c r="H149" s="446"/>
    </row>
    <row r="150" spans="1:8" x14ac:dyDescent="0.25">
      <c r="A150" s="162"/>
      <c r="B150" s="430" t="str">
        <f>IF(G150="","",INDEX('Basic project data'!$A$12:$A$16,MATCH(G150,'Basic project data'!$D$12:$D$16,1)))</f>
        <v/>
      </c>
      <c r="C150" s="162"/>
      <c r="D150" s="162"/>
      <c r="E150" s="448"/>
      <c r="F150" s="447"/>
      <c r="G150" s="449"/>
      <c r="H150" s="446"/>
    </row>
    <row r="151" spans="1:8" x14ac:dyDescent="0.25">
      <c r="A151" s="162"/>
      <c r="B151" s="430" t="str">
        <f>IF(G151="","",INDEX('Basic project data'!$A$12:$A$16,MATCH(G151,'Basic project data'!$D$12:$D$16,1)))</f>
        <v/>
      </c>
      <c r="C151" s="162"/>
      <c r="D151" s="162"/>
      <c r="E151" s="448"/>
      <c r="F151" s="447"/>
      <c r="G151" s="449"/>
      <c r="H151" s="446"/>
    </row>
    <row r="152" spans="1:8" x14ac:dyDescent="0.25">
      <c r="A152" s="162"/>
      <c r="B152" s="430" t="str">
        <f>IF(G152="","",INDEX('Basic project data'!$A$12:$A$16,MATCH(G152,'Basic project data'!$D$12:$D$16,1)))</f>
        <v/>
      </c>
      <c r="C152" s="162"/>
      <c r="D152" s="162"/>
      <c r="E152" s="448"/>
      <c r="F152" s="447"/>
      <c r="G152" s="449"/>
      <c r="H152" s="446"/>
    </row>
    <row r="153" spans="1:8" x14ac:dyDescent="0.25">
      <c r="A153" s="162"/>
      <c r="B153" s="430" t="str">
        <f>IF(G153="","",INDEX('Basic project data'!$A$12:$A$16,MATCH(G153,'Basic project data'!$D$12:$D$16,1)))</f>
        <v/>
      </c>
      <c r="C153" s="162"/>
      <c r="D153" s="162"/>
      <c r="E153" s="448"/>
      <c r="F153" s="447"/>
      <c r="G153" s="449"/>
      <c r="H153" s="446"/>
    </row>
    <row r="154" spans="1:8" x14ac:dyDescent="0.25">
      <c r="A154" s="162"/>
      <c r="B154" s="430" t="str">
        <f>IF(G154="","",INDEX('Basic project data'!$A$12:$A$16,MATCH(G154,'Basic project data'!$D$12:$D$16,1)))</f>
        <v/>
      </c>
      <c r="C154" s="162"/>
      <c r="D154" s="162"/>
      <c r="E154" s="448"/>
      <c r="F154" s="447"/>
      <c r="G154" s="449"/>
      <c r="H154" s="446"/>
    </row>
    <row r="155" spans="1:8" x14ac:dyDescent="0.25">
      <c r="A155" s="162"/>
      <c r="B155" s="430" t="str">
        <f>IF(G155="","",INDEX('Basic project data'!$A$12:$A$16,MATCH(G155,'Basic project data'!$D$12:$D$16,1)))</f>
        <v/>
      </c>
      <c r="C155" s="162"/>
      <c r="D155" s="162"/>
      <c r="E155" s="448"/>
      <c r="F155" s="447"/>
      <c r="G155" s="449"/>
      <c r="H155" s="446"/>
    </row>
    <row r="156" spans="1:8" x14ac:dyDescent="0.25">
      <c r="A156" s="162"/>
      <c r="B156" s="430" t="str">
        <f>IF(G156="","",INDEX('Basic project data'!$A$12:$A$16,MATCH(G156,'Basic project data'!$D$12:$D$16,1)))</f>
        <v/>
      </c>
      <c r="C156" s="162"/>
      <c r="D156" s="162"/>
      <c r="E156" s="448"/>
      <c r="F156" s="447"/>
      <c r="G156" s="449"/>
      <c r="H156" s="446"/>
    </row>
    <row r="157" spans="1:8" x14ac:dyDescent="0.25">
      <c r="A157" s="162"/>
      <c r="B157" s="430" t="str">
        <f>IF(G157="","",INDEX('Basic project data'!$A$12:$A$16,MATCH(G157,'Basic project data'!$D$12:$D$16,1)))</f>
        <v/>
      </c>
      <c r="C157" s="162"/>
      <c r="D157" s="162"/>
      <c r="E157" s="448"/>
      <c r="F157" s="447"/>
      <c r="G157" s="449"/>
      <c r="H157" s="446"/>
    </row>
    <row r="158" spans="1:8" x14ac:dyDescent="0.25">
      <c r="A158" s="162"/>
      <c r="B158" s="430" t="str">
        <f>IF(G158="","",INDEX('Basic project data'!$A$12:$A$16,MATCH(G158,'Basic project data'!$D$12:$D$16,1)))</f>
        <v/>
      </c>
      <c r="C158" s="162"/>
      <c r="D158" s="162"/>
      <c r="E158" s="448"/>
      <c r="F158" s="447"/>
      <c r="G158" s="449"/>
      <c r="H158" s="446"/>
    </row>
    <row r="159" spans="1:8" x14ac:dyDescent="0.25">
      <c r="A159" s="162"/>
      <c r="B159" s="430" t="str">
        <f>IF(G159="","",INDEX('Basic project data'!$A$12:$A$16,MATCH(G159,'Basic project data'!$D$12:$D$16,1)))</f>
        <v/>
      </c>
      <c r="C159" s="162"/>
      <c r="D159" s="162"/>
      <c r="E159" s="448"/>
      <c r="F159" s="447"/>
      <c r="G159" s="449"/>
      <c r="H159" s="446"/>
    </row>
    <row r="160" spans="1:8" x14ac:dyDescent="0.25">
      <c r="A160" s="162"/>
      <c r="B160" s="430" t="str">
        <f>IF(G160="","",INDEX('Basic project data'!$A$12:$A$16,MATCH(G160,'Basic project data'!$D$12:$D$16,1)))</f>
        <v/>
      </c>
      <c r="C160" s="162"/>
      <c r="D160" s="162"/>
      <c r="E160" s="448"/>
      <c r="F160" s="447"/>
      <c r="G160" s="449"/>
      <c r="H160" s="446"/>
    </row>
    <row r="161" spans="1:8" x14ac:dyDescent="0.25">
      <c r="A161" s="162"/>
      <c r="B161" s="430" t="str">
        <f>IF(G161="","",INDEX('Basic project data'!$A$12:$A$16,MATCH(G161,'Basic project data'!$D$12:$D$16,1)))</f>
        <v/>
      </c>
      <c r="C161" s="162"/>
      <c r="D161" s="162"/>
      <c r="E161" s="448"/>
      <c r="F161" s="447"/>
      <c r="G161" s="449"/>
      <c r="H161" s="446"/>
    </row>
    <row r="162" spans="1:8" x14ac:dyDescent="0.25">
      <c r="A162" s="162"/>
      <c r="B162" s="430" t="str">
        <f>IF(G162="","",INDEX('Basic project data'!$A$12:$A$16,MATCH(G162,'Basic project data'!$D$12:$D$16,1)))</f>
        <v/>
      </c>
      <c r="C162" s="162"/>
      <c r="D162" s="162"/>
      <c r="E162" s="448"/>
      <c r="F162" s="447"/>
      <c r="G162" s="449"/>
      <c r="H162" s="446"/>
    </row>
    <row r="163" spans="1:8" x14ac:dyDescent="0.25">
      <c r="A163" s="162"/>
      <c r="B163" s="430" t="str">
        <f>IF(G163="","",INDEX('Basic project data'!$A$12:$A$16,MATCH(G163,'Basic project data'!$D$12:$D$16,1)))</f>
        <v/>
      </c>
      <c r="C163" s="162"/>
      <c r="D163" s="162"/>
      <c r="E163" s="450"/>
      <c r="F163" s="447"/>
      <c r="G163" s="451"/>
      <c r="H163" s="446"/>
    </row>
    <row r="164" spans="1:8" x14ac:dyDescent="0.25">
      <c r="A164" s="162"/>
      <c r="B164" s="430" t="str">
        <f>IF(G164="","",INDEX('Basic project data'!$A$12:$A$16,MATCH(G164,'Basic project data'!$D$12:$D$16,1)))</f>
        <v/>
      </c>
      <c r="C164" s="162"/>
      <c r="D164" s="162"/>
      <c r="E164" s="450"/>
      <c r="F164" s="447"/>
      <c r="G164" s="451"/>
      <c r="H164" s="446"/>
    </row>
    <row r="165" spans="1:8" x14ac:dyDescent="0.25">
      <c r="A165" s="162"/>
      <c r="B165" s="430" t="str">
        <f>IF(G165="","",INDEX('Basic project data'!$A$12:$A$16,MATCH(G165,'Basic project data'!$D$12:$D$16,1)))</f>
        <v/>
      </c>
      <c r="C165" s="162"/>
      <c r="D165" s="162"/>
      <c r="E165" s="450"/>
      <c r="F165" s="447"/>
      <c r="G165" s="451"/>
      <c r="H165" s="446"/>
    </row>
    <row r="166" spans="1:8" x14ac:dyDescent="0.25">
      <c r="A166" s="162"/>
      <c r="B166" s="430" t="str">
        <f>IF(G166="","",INDEX('Basic project data'!$A$12:$A$16,MATCH(G166,'Basic project data'!$D$12:$D$16,1)))</f>
        <v/>
      </c>
      <c r="C166" s="162"/>
      <c r="D166" s="162"/>
      <c r="E166" s="450"/>
      <c r="F166" s="447"/>
      <c r="G166" s="451"/>
      <c r="H166" s="446"/>
    </row>
    <row r="167" spans="1:8" x14ac:dyDescent="0.25">
      <c r="A167" s="162"/>
      <c r="B167" s="430" t="str">
        <f>IF(G167="","",INDEX('Basic project data'!$A$12:$A$16,MATCH(G167,'Basic project data'!$D$12:$D$16,1)))</f>
        <v/>
      </c>
      <c r="C167" s="162"/>
      <c r="D167" s="162"/>
      <c r="E167" s="450"/>
      <c r="F167" s="447"/>
      <c r="G167" s="451"/>
      <c r="H167" s="446"/>
    </row>
    <row r="168" spans="1:8" x14ac:dyDescent="0.25">
      <c r="A168" s="162"/>
      <c r="B168" s="430" t="str">
        <f>IF(G168="","",INDEX('Basic project data'!$A$12:$A$16,MATCH(G168,'Basic project data'!$D$12:$D$16,1)))</f>
        <v/>
      </c>
      <c r="C168" s="162"/>
      <c r="D168" s="162"/>
      <c r="E168" s="450"/>
      <c r="F168" s="447"/>
      <c r="G168" s="451"/>
      <c r="H168" s="446"/>
    </row>
    <row r="169" spans="1:8" x14ac:dyDescent="0.25">
      <c r="A169" s="162"/>
      <c r="B169" s="430" t="str">
        <f>IF(G169="","",INDEX('Basic project data'!$A$12:$A$16,MATCH(G169,'Basic project data'!$D$12:$D$16,1)))</f>
        <v/>
      </c>
      <c r="C169" s="162"/>
      <c r="D169" s="162"/>
      <c r="E169" s="450"/>
      <c r="F169" s="447"/>
      <c r="G169" s="451"/>
      <c r="H169" s="446"/>
    </row>
    <row r="170" spans="1:8" x14ac:dyDescent="0.25">
      <c r="A170" s="162"/>
      <c r="B170" s="430" t="str">
        <f>IF(G170="","",INDEX('Basic project data'!$A$12:$A$16,MATCH(G170,'Basic project data'!$D$12:$D$16,1)))</f>
        <v/>
      </c>
      <c r="C170" s="162"/>
      <c r="D170" s="162"/>
      <c r="E170" s="450"/>
      <c r="F170" s="447"/>
      <c r="G170" s="451"/>
      <c r="H170" s="446"/>
    </row>
    <row r="171" spans="1:8" x14ac:dyDescent="0.25">
      <c r="A171" s="162"/>
      <c r="B171" s="430" t="str">
        <f>IF(G171="","",INDEX('Basic project data'!$A$12:$A$16,MATCH(G171,'Basic project data'!$D$12:$D$16,1)))</f>
        <v/>
      </c>
      <c r="C171" s="162"/>
      <c r="D171" s="162"/>
      <c r="E171" s="450"/>
      <c r="F171" s="447"/>
      <c r="G171" s="451"/>
      <c r="H171" s="446"/>
    </row>
    <row r="172" spans="1:8" x14ac:dyDescent="0.25">
      <c r="A172" s="162"/>
      <c r="B172" s="430" t="str">
        <f>IF(G172="","",INDEX('Basic project data'!$A$12:$A$16,MATCH(G172,'Basic project data'!$D$12:$D$16,1)))</f>
        <v/>
      </c>
      <c r="C172" s="162"/>
      <c r="D172" s="162"/>
      <c r="E172" s="450"/>
      <c r="F172" s="447"/>
      <c r="G172" s="451"/>
      <c r="H172" s="446"/>
    </row>
    <row r="173" spans="1:8" x14ac:dyDescent="0.25">
      <c r="A173" s="162"/>
      <c r="B173" s="430" t="str">
        <f>IF(G173="","",INDEX('Basic project data'!$A$12:$A$16,MATCH(G173,'Basic project data'!$D$12:$D$16,1)))</f>
        <v/>
      </c>
      <c r="C173" s="162"/>
      <c r="D173" s="162"/>
      <c r="E173" s="450"/>
      <c r="F173" s="447"/>
      <c r="G173" s="451"/>
      <c r="H173" s="446"/>
    </row>
    <row r="174" spans="1:8" x14ac:dyDescent="0.25">
      <c r="A174" s="162"/>
      <c r="B174" s="430" t="str">
        <f>IF(G174="","",INDEX('Basic project data'!$A$12:$A$16,MATCH(G174,'Basic project data'!$D$12:$D$16,1)))</f>
        <v/>
      </c>
      <c r="C174" s="162"/>
      <c r="D174" s="162"/>
      <c r="E174" s="450"/>
      <c r="F174" s="447"/>
      <c r="G174" s="451"/>
      <c r="H174" s="446"/>
    </row>
    <row r="175" spans="1:8" x14ac:dyDescent="0.25">
      <c r="A175" s="162"/>
      <c r="B175" s="430" t="str">
        <f>IF(G175="","",INDEX('Basic project data'!$A$12:$A$16,MATCH(G175,'Basic project data'!$D$12:$D$16,1)))</f>
        <v/>
      </c>
      <c r="C175" s="162"/>
      <c r="D175" s="162"/>
      <c r="E175" s="450"/>
      <c r="F175" s="447"/>
      <c r="G175" s="451"/>
      <c r="H175" s="446"/>
    </row>
    <row r="176" spans="1:8" x14ac:dyDescent="0.25">
      <c r="A176" s="162"/>
      <c r="B176" s="430" t="str">
        <f>IF(G176="","",INDEX('Basic project data'!$A$12:$A$16,MATCH(G176,'Basic project data'!$D$12:$D$16,1)))</f>
        <v/>
      </c>
      <c r="C176" s="162"/>
      <c r="D176" s="162"/>
      <c r="E176" s="450"/>
      <c r="F176" s="447"/>
      <c r="G176" s="451"/>
      <c r="H176" s="446"/>
    </row>
    <row r="177" spans="1:8" x14ac:dyDescent="0.25">
      <c r="A177" s="162"/>
      <c r="B177" s="430" t="str">
        <f>IF(G177="","",INDEX('Basic project data'!$A$12:$A$16,MATCH(G177,'Basic project data'!$D$12:$D$16,1)))</f>
        <v/>
      </c>
      <c r="C177" s="162"/>
      <c r="D177" s="162"/>
      <c r="E177" s="450"/>
      <c r="F177" s="447"/>
      <c r="G177" s="451"/>
      <c r="H177" s="446"/>
    </row>
    <row r="178" spans="1:8" x14ac:dyDescent="0.25">
      <c r="A178" s="162"/>
      <c r="B178" s="430" t="str">
        <f>IF(G178="","",INDEX('Basic project data'!$A$12:$A$16,MATCH(G178,'Basic project data'!$D$12:$D$16,1)))</f>
        <v/>
      </c>
      <c r="C178" s="162"/>
      <c r="D178" s="162"/>
      <c r="E178" s="450"/>
      <c r="F178" s="447"/>
      <c r="G178" s="451"/>
      <c r="H178" s="446"/>
    </row>
    <row r="179" spans="1:8" x14ac:dyDescent="0.25">
      <c r="A179" s="162"/>
      <c r="B179" s="430" t="str">
        <f>IF(G179="","",INDEX('Basic project data'!$A$12:$A$16,MATCH(G179,'Basic project data'!$D$12:$D$16,1)))</f>
        <v/>
      </c>
      <c r="C179" s="162"/>
      <c r="D179" s="162"/>
      <c r="E179" s="450"/>
      <c r="F179" s="447"/>
      <c r="G179" s="451"/>
      <c r="H179" s="446"/>
    </row>
    <row r="180" spans="1:8" x14ac:dyDescent="0.25">
      <c r="A180" s="162"/>
      <c r="B180" s="430" t="str">
        <f>IF(G180="","",INDEX('Basic project data'!$A$12:$A$16,MATCH(G180,'Basic project data'!$D$12:$D$16,1)))</f>
        <v/>
      </c>
      <c r="C180" s="162"/>
      <c r="D180" s="162"/>
      <c r="E180" s="450"/>
      <c r="F180" s="447"/>
      <c r="G180" s="451"/>
      <c r="H180" s="446"/>
    </row>
    <row r="181" spans="1:8" x14ac:dyDescent="0.25">
      <c r="A181" s="162"/>
      <c r="B181" s="430" t="str">
        <f>IF(G181="","",INDEX('Basic project data'!$A$12:$A$16,MATCH(G181,'Basic project data'!$D$12:$D$16,1)))</f>
        <v/>
      </c>
      <c r="C181" s="162"/>
      <c r="D181" s="162"/>
      <c r="E181" s="450"/>
      <c r="F181" s="447"/>
      <c r="G181" s="451"/>
      <c r="H181" s="446"/>
    </row>
    <row r="182" spans="1:8" x14ac:dyDescent="0.25">
      <c r="A182" s="162"/>
      <c r="B182" s="430" t="str">
        <f>IF(G182="","",INDEX('Basic project data'!$A$12:$A$16,MATCH(G182,'Basic project data'!$D$12:$D$16,1)))</f>
        <v/>
      </c>
      <c r="C182" s="162"/>
      <c r="D182" s="162"/>
      <c r="E182" s="450"/>
      <c r="F182" s="447"/>
      <c r="G182" s="451"/>
      <c r="H182" s="446"/>
    </row>
    <row r="183" spans="1:8" x14ac:dyDescent="0.25">
      <c r="A183" s="162"/>
      <c r="B183" s="430" t="str">
        <f>IF(G183="","",INDEX('Basic project data'!$A$12:$A$16,MATCH(G183,'Basic project data'!$D$12:$D$16,1)))</f>
        <v/>
      </c>
      <c r="C183" s="162"/>
      <c r="D183" s="162"/>
      <c r="E183" s="450"/>
      <c r="F183" s="447"/>
      <c r="G183" s="451"/>
      <c r="H183" s="446"/>
    </row>
    <row r="184" spans="1:8" x14ac:dyDescent="0.25">
      <c r="A184" s="162"/>
      <c r="B184" s="430" t="str">
        <f>IF(G184="","",INDEX('Basic project data'!$A$12:$A$16,MATCH(G184,'Basic project data'!$D$12:$D$16,1)))</f>
        <v/>
      </c>
      <c r="C184" s="162"/>
      <c r="D184" s="162"/>
      <c r="E184" s="450"/>
      <c r="F184" s="447"/>
      <c r="G184" s="451"/>
      <c r="H184" s="446"/>
    </row>
    <row r="185" spans="1:8" x14ac:dyDescent="0.25">
      <c r="A185" s="162"/>
      <c r="B185" s="430" t="str">
        <f>IF(G185="","",INDEX('Basic project data'!$A$12:$A$16,MATCH(G185,'Basic project data'!$D$12:$D$16,1)))</f>
        <v/>
      </c>
      <c r="C185" s="162"/>
      <c r="D185" s="162"/>
      <c r="E185" s="450"/>
      <c r="F185" s="447"/>
      <c r="G185" s="451"/>
      <c r="H185" s="446"/>
    </row>
    <row r="186" spans="1:8" x14ac:dyDescent="0.25">
      <c r="A186" s="162"/>
      <c r="B186" s="430" t="str">
        <f>IF(G186="","",INDEX('Basic project data'!$A$12:$A$16,MATCH(G186,'Basic project data'!$D$12:$D$16,1)))</f>
        <v/>
      </c>
      <c r="C186" s="162"/>
      <c r="D186" s="162"/>
      <c r="E186" s="450"/>
      <c r="F186" s="447"/>
      <c r="G186" s="451"/>
      <c r="H186" s="446"/>
    </row>
    <row r="187" spans="1:8" x14ac:dyDescent="0.25">
      <c r="A187" s="162"/>
      <c r="B187" s="430" t="str">
        <f>IF(G187="","",INDEX('Basic project data'!$A$12:$A$16,MATCH(G187,'Basic project data'!$D$12:$D$16,1)))</f>
        <v/>
      </c>
      <c r="C187" s="162"/>
      <c r="D187" s="162"/>
      <c r="E187" s="450"/>
      <c r="F187" s="447"/>
      <c r="G187" s="451"/>
      <c r="H187" s="446"/>
    </row>
    <row r="188" spans="1:8" x14ac:dyDescent="0.25">
      <c r="A188" s="162"/>
      <c r="B188" s="430" t="str">
        <f>IF(G188="","",INDEX('Basic project data'!$A$12:$A$16,MATCH(G188,'Basic project data'!$D$12:$D$16,1)))</f>
        <v/>
      </c>
      <c r="C188" s="162"/>
      <c r="D188" s="162"/>
      <c r="E188" s="450"/>
      <c r="F188" s="447"/>
      <c r="G188" s="451"/>
      <c r="H188" s="446"/>
    </row>
    <row r="189" spans="1:8" x14ac:dyDescent="0.25">
      <c r="A189" s="162"/>
      <c r="B189" s="430" t="str">
        <f>IF(G189="","",INDEX('Basic project data'!$A$12:$A$16,MATCH(G189,'Basic project data'!$D$12:$D$16,1)))</f>
        <v/>
      </c>
      <c r="C189" s="162"/>
      <c r="D189" s="162"/>
      <c r="E189" s="450"/>
      <c r="F189" s="447"/>
      <c r="G189" s="451"/>
      <c r="H189" s="446"/>
    </row>
    <row r="190" spans="1:8" x14ac:dyDescent="0.25">
      <c r="A190" s="162"/>
      <c r="B190" s="430" t="str">
        <f>IF(G190="","",INDEX('Basic project data'!$A$12:$A$16,MATCH(G190,'Basic project data'!$D$12:$D$16,1)))</f>
        <v/>
      </c>
      <c r="C190" s="162"/>
      <c r="D190" s="162"/>
      <c r="E190" s="450"/>
      <c r="F190" s="447"/>
      <c r="G190" s="451"/>
      <c r="H190" s="446"/>
    </row>
    <row r="191" spans="1:8" x14ac:dyDescent="0.25">
      <c r="A191" s="162"/>
      <c r="B191" s="430" t="str">
        <f>IF(G191="","",INDEX('Basic project data'!$A$12:$A$16,MATCH(G191,'Basic project data'!$D$12:$D$16,1)))</f>
        <v/>
      </c>
      <c r="C191" s="162"/>
      <c r="D191" s="162"/>
      <c r="E191" s="450"/>
      <c r="F191" s="447"/>
      <c r="G191" s="451"/>
      <c r="H191" s="446"/>
    </row>
    <row r="192" spans="1:8" x14ac:dyDescent="0.25">
      <c r="A192" s="162"/>
      <c r="B192" s="430" t="str">
        <f>IF(G192="","",INDEX('Basic project data'!$A$12:$A$16,MATCH(G192,'Basic project data'!$D$12:$D$16,1)))</f>
        <v/>
      </c>
      <c r="C192" s="162"/>
      <c r="D192" s="162"/>
      <c r="E192" s="450"/>
      <c r="F192" s="447"/>
      <c r="G192" s="451"/>
      <c r="H192" s="446"/>
    </row>
    <row r="193" spans="1:8" x14ac:dyDescent="0.25">
      <c r="A193" s="162"/>
      <c r="B193" s="430" t="str">
        <f>IF(G193="","",INDEX('Basic project data'!$A$12:$A$16,MATCH(G193,'Basic project data'!$D$12:$D$16,1)))</f>
        <v/>
      </c>
      <c r="C193" s="162"/>
      <c r="D193" s="162"/>
      <c r="E193" s="450"/>
      <c r="F193" s="447"/>
      <c r="G193" s="451"/>
      <c r="H193" s="446"/>
    </row>
    <row r="194" spans="1:8" x14ac:dyDescent="0.25">
      <c r="A194" s="162"/>
      <c r="B194" s="430" t="str">
        <f>IF(G194="","",INDEX('Basic project data'!$A$12:$A$16,MATCH(G194,'Basic project data'!$D$12:$D$16,1)))</f>
        <v/>
      </c>
      <c r="C194" s="162"/>
      <c r="D194" s="162"/>
      <c r="E194" s="450"/>
      <c r="F194" s="447"/>
      <c r="G194" s="451"/>
      <c r="H194" s="446"/>
    </row>
    <row r="195" spans="1:8" x14ac:dyDescent="0.25">
      <c r="A195" s="162"/>
      <c r="B195" s="430" t="str">
        <f>IF(G195="","",INDEX('Basic project data'!$A$12:$A$16,MATCH(G195,'Basic project data'!$D$12:$D$16,1)))</f>
        <v/>
      </c>
      <c r="C195" s="162"/>
      <c r="D195" s="162"/>
      <c r="E195" s="450"/>
      <c r="F195" s="447"/>
      <c r="G195" s="451"/>
      <c r="H195" s="446"/>
    </row>
    <row r="196" spans="1:8" x14ac:dyDescent="0.25">
      <c r="A196" s="162"/>
      <c r="B196" s="430" t="str">
        <f>IF(G196="","",INDEX('Basic project data'!$A$12:$A$16,MATCH(G196,'Basic project data'!$D$12:$D$16,1)))</f>
        <v/>
      </c>
      <c r="C196" s="162"/>
      <c r="D196" s="162"/>
      <c r="E196" s="450"/>
      <c r="F196" s="447"/>
      <c r="G196" s="451"/>
      <c r="H196" s="446"/>
    </row>
    <row r="197" spans="1:8" x14ac:dyDescent="0.25">
      <c r="A197" s="162"/>
      <c r="B197" s="430" t="str">
        <f>IF(G197="","",INDEX('Basic project data'!$A$12:$A$16,MATCH(G197,'Basic project data'!$D$12:$D$16,1)))</f>
        <v/>
      </c>
      <c r="C197" s="162"/>
      <c r="D197" s="162"/>
      <c r="E197" s="450"/>
      <c r="F197" s="447"/>
      <c r="G197" s="451"/>
      <c r="H197" s="446"/>
    </row>
    <row r="198" spans="1:8" x14ac:dyDescent="0.25">
      <c r="A198" s="162"/>
      <c r="B198" s="430" t="str">
        <f>IF(G198="","",INDEX('Basic project data'!$A$12:$A$16,MATCH(G198,'Basic project data'!$D$12:$D$16,1)))</f>
        <v/>
      </c>
      <c r="C198" s="162"/>
      <c r="D198" s="162"/>
      <c r="E198" s="450"/>
      <c r="F198" s="447"/>
      <c r="G198" s="451"/>
      <c r="H198" s="446"/>
    </row>
    <row r="199" spans="1:8" x14ac:dyDescent="0.25">
      <c r="A199" s="162"/>
      <c r="B199" s="430" t="str">
        <f>IF(G199="","",INDEX('Basic project data'!$A$12:$A$16,MATCH(G199,'Basic project data'!$D$12:$D$16,1)))</f>
        <v/>
      </c>
      <c r="C199" s="162"/>
      <c r="D199" s="162"/>
      <c r="E199" s="450"/>
      <c r="F199" s="447"/>
      <c r="G199" s="451"/>
      <c r="H199" s="446"/>
    </row>
    <row r="200" spans="1:8" x14ac:dyDescent="0.25">
      <c r="A200" s="162"/>
      <c r="B200" s="430" t="str">
        <f>IF(G200="","",INDEX('Basic project data'!$A$12:$A$16,MATCH(G200,'Basic project data'!$D$12:$D$16,1)))</f>
        <v/>
      </c>
      <c r="C200" s="162"/>
      <c r="D200" s="162"/>
      <c r="E200" s="450"/>
      <c r="F200" s="447"/>
      <c r="G200" s="451"/>
      <c r="H200" s="446"/>
    </row>
    <row r="201" spans="1:8" x14ac:dyDescent="0.25">
      <c r="A201" s="162"/>
      <c r="B201" s="430" t="str">
        <f>IF(G201="","",INDEX('Basic project data'!$A$12:$A$16,MATCH(G201,'Basic project data'!$D$12:$D$16,1)))</f>
        <v/>
      </c>
      <c r="C201" s="162"/>
      <c r="D201" s="162"/>
      <c r="E201" s="450"/>
      <c r="F201" s="447"/>
      <c r="G201" s="451"/>
      <c r="H201" s="446"/>
    </row>
    <row r="202" spans="1:8" x14ac:dyDescent="0.25">
      <c r="A202" s="162"/>
      <c r="B202" s="430" t="str">
        <f>IF(G202="","",INDEX('Basic project data'!$A$12:$A$16,MATCH(G202,'Basic project data'!$D$12:$D$16,1)))</f>
        <v/>
      </c>
      <c r="C202" s="162"/>
      <c r="D202" s="162"/>
      <c r="E202" s="450"/>
      <c r="F202" s="447"/>
      <c r="G202" s="451"/>
      <c r="H202" s="446"/>
    </row>
    <row r="203" spans="1:8" x14ac:dyDescent="0.25">
      <c r="A203" s="162"/>
      <c r="B203" s="430" t="str">
        <f>IF(G203="","",INDEX('Basic project data'!$A$12:$A$16,MATCH(G203,'Basic project data'!$D$12:$D$16,1)))</f>
        <v/>
      </c>
      <c r="C203" s="162"/>
      <c r="D203" s="162"/>
      <c r="E203" s="450"/>
      <c r="F203" s="447"/>
      <c r="G203" s="451"/>
      <c r="H203" s="446"/>
    </row>
    <row r="204" spans="1:8" x14ac:dyDescent="0.25">
      <c r="A204" s="162"/>
      <c r="B204" s="430" t="str">
        <f>IF(G204="","",INDEX('Basic project data'!$A$12:$A$16,MATCH(G204,'Basic project data'!$D$12:$D$16,1)))</f>
        <v/>
      </c>
      <c r="C204" s="162"/>
      <c r="D204" s="162"/>
      <c r="E204" s="450"/>
      <c r="F204" s="447"/>
      <c r="G204" s="451"/>
      <c r="H204" s="446"/>
    </row>
    <row r="205" spans="1:8" x14ac:dyDescent="0.25">
      <c r="A205" s="162"/>
      <c r="B205" s="430" t="str">
        <f>IF(G205="","",INDEX('Basic project data'!$A$12:$A$16,MATCH(G205,'Basic project data'!$D$12:$D$16,1)))</f>
        <v/>
      </c>
      <c r="C205" s="162"/>
      <c r="D205" s="162"/>
      <c r="E205" s="450"/>
      <c r="F205" s="447"/>
      <c r="G205" s="451"/>
      <c r="H205" s="446"/>
    </row>
    <row r="206" spans="1:8" x14ac:dyDescent="0.25">
      <c r="A206" s="162"/>
      <c r="B206" s="430" t="str">
        <f>IF(G206="","",INDEX('Basic project data'!$A$12:$A$16,MATCH(G206,'Basic project data'!$D$12:$D$16,1)))</f>
        <v/>
      </c>
      <c r="C206" s="162"/>
      <c r="D206" s="162"/>
      <c r="E206" s="450"/>
      <c r="F206" s="447"/>
      <c r="G206" s="451"/>
      <c r="H206" s="446"/>
    </row>
    <row r="207" spans="1:8" x14ac:dyDescent="0.25">
      <c r="A207" s="162"/>
      <c r="B207" s="430" t="str">
        <f>IF(G207="","",INDEX('Basic project data'!$A$12:$A$16,MATCH(G207,'Basic project data'!$D$12:$D$16,1)))</f>
        <v/>
      </c>
      <c r="C207" s="162"/>
      <c r="D207" s="162"/>
      <c r="E207" s="450"/>
      <c r="F207" s="447"/>
      <c r="G207" s="451"/>
      <c r="H207" s="446"/>
    </row>
    <row r="208" spans="1:8" x14ac:dyDescent="0.25">
      <c r="A208" s="162"/>
      <c r="B208" s="430" t="str">
        <f>IF(G208="","",INDEX('Basic project data'!$A$12:$A$16,MATCH(G208,'Basic project data'!$D$12:$D$16,1)))</f>
        <v/>
      </c>
      <c r="C208" s="162"/>
      <c r="D208" s="162"/>
      <c r="E208" s="450"/>
      <c r="F208" s="447"/>
      <c r="G208" s="451"/>
      <c r="H208" s="446"/>
    </row>
    <row r="209" spans="1:8" x14ac:dyDescent="0.25">
      <c r="A209" s="162"/>
      <c r="B209" s="430" t="str">
        <f>IF(G209="","",INDEX('Basic project data'!$A$12:$A$16,MATCH(G209,'Basic project data'!$D$12:$D$16,1)))</f>
        <v/>
      </c>
      <c r="C209" s="162"/>
      <c r="D209" s="162"/>
      <c r="E209" s="450"/>
      <c r="F209" s="447"/>
      <c r="G209" s="451"/>
      <c r="H209" s="446"/>
    </row>
    <row r="210" spans="1:8" x14ac:dyDescent="0.25">
      <c r="A210" s="162"/>
      <c r="B210" s="430" t="str">
        <f>IF(G210="","",INDEX('Basic project data'!$A$12:$A$16,MATCH(G210,'Basic project data'!$D$12:$D$16,1)))</f>
        <v/>
      </c>
      <c r="C210" s="162"/>
      <c r="D210" s="162"/>
      <c r="E210" s="450"/>
      <c r="F210" s="447"/>
      <c r="G210" s="451"/>
      <c r="H210" s="446"/>
    </row>
    <row r="211" spans="1:8" x14ac:dyDescent="0.25">
      <c r="A211" s="162"/>
      <c r="B211" s="430" t="str">
        <f>IF(G211="","",INDEX('Basic project data'!$A$12:$A$16,MATCH(G211,'Basic project data'!$D$12:$D$16,1)))</f>
        <v/>
      </c>
      <c r="C211" s="162"/>
      <c r="D211" s="162"/>
      <c r="E211" s="450"/>
      <c r="F211" s="447"/>
      <c r="G211" s="451"/>
      <c r="H211" s="446"/>
    </row>
    <row r="212" spans="1:8" x14ac:dyDescent="0.25">
      <c r="A212" s="162"/>
      <c r="B212" s="430" t="str">
        <f>IF(G212="","",INDEX('Basic project data'!$A$12:$A$16,MATCH(G212,'Basic project data'!$D$12:$D$16,1)))</f>
        <v/>
      </c>
      <c r="C212" s="162"/>
      <c r="D212" s="162"/>
      <c r="E212" s="450"/>
      <c r="F212" s="447"/>
      <c r="G212" s="451"/>
      <c r="H212" s="446"/>
    </row>
    <row r="213" spans="1:8" x14ac:dyDescent="0.25">
      <c r="A213" s="162"/>
      <c r="B213" s="430" t="str">
        <f>IF(G213="","",INDEX('Basic project data'!$A$12:$A$16,MATCH(G213,'Basic project data'!$D$12:$D$16,1)))</f>
        <v/>
      </c>
      <c r="C213" s="162"/>
      <c r="D213" s="162"/>
      <c r="E213" s="450"/>
      <c r="F213" s="447"/>
      <c r="G213" s="451"/>
      <c r="H213" s="446"/>
    </row>
    <row r="214" spans="1:8" x14ac:dyDescent="0.25">
      <c r="A214" s="162"/>
      <c r="B214" s="430" t="str">
        <f>IF(G214="","",INDEX('Basic project data'!$A$12:$A$16,MATCH(G214,'Basic project data'!$D$12:$D$16,1)))</f>
        <v/>
      </c>
      <c r="C214" s="162"/>
      <c r="D214" s="162"/>
      <c r="E214" s="450"/>
      <c r="F214" s="447"/>
      <c r="G214" s="451"/>
      <c r="H214" s="446"/>
    </row>
    <row r="215" spans="1:8" x14ac:dyDescent="0.25">
      <c r="A215" s="162"/>
      <c r="B215" s="430" t="str">
        <f>IF(G215="","",INDEX('Basic project data'!$A$12:$A$16,MATCH(G215,'Basic project data'!$D$12:$D$16,1)))</f>
        <v/>
      </c>
      <c r="C215" s="162"/>
      <c r="D215" s="162"/>
      <c r="E215" s="450"/>
      <c r="F215" s="447"/>
      <c r="G215" s="451"/>
      <c r="H215" s="446"/>
    </row>
    <row r="216" spans="1:8" x14ac:dyDescent="0.25">
      <c r="A216" s="162"/>
      <c r="B216" s="430" t="str">
        <f>IF(G216="","",INDEX('Basic project data'!$A$12:$A$16,MATCH(G216,'Basic project data'!$D$12:$D$16,1)))</f>
        <v/>
      </c>
      <c r="C216" s="162"/>
      <c r="D216" s="162"/>
      <c r="E216" s="450"/>
      <c r="F216" s="447"/>
      <c r="G216" s="451"/>
      <c r="H216" s="446"/>
    </row>
    <row r="217" spans="1:8" x14ac:dyDescent="0.25">
      <c r="A217" s="162"/>
      <c r="B217" s="430" t="str">
        <f>IF(G217="","",INDEX('Basic project data'!$A$12:$A$16,MATCH(G217,'Basic project data'!$D$12:$D$16,1)))</f>
        <v/>
      </c>
      <c r="C217" s="162"/>
      <c r="D217" s="162"/>
      <c r="E217" s="450"/>
      <c r="F217" s="447"/>
      <c r="G217" s="451"/>
      <c r="H217" s="446"/>
    </row>
    <row r="218" spans="1:8" x14ac:dyDescent="0.25">
      <c r="A218" s="162"/>
      <c r="B218" s="430" t="str">
        <f>IF(G218="","",INDEX('Basic project data'!$A$12:$A$16,MATCH(G218,'Basic project data'!$D$12:$D$16,1)))</f>
        <v/>
      </c>
      <c r="C218" s="162"/>
      <c r="D218" s="162"/>
      <c r="E218" s="450"/>
      <c r="F218" s="447"/>
      <c r="G218" s="451"/>
      <c r="H218" s="446"/>
    </row>
    <row r="219" spans="1:8" x14ac:dyDescent="0.25">
      <c r="A219" s="162"/>
      <c r="B219" s="430" t="str">
        <f>IF(G219="","",INDEX('Basic project data'!$A$12:$A$16,MATCH(G219,'Basic project data'!$D$12:$D$16,1)))</f>
        <v/>
      </c>
      <c r="C219" s="162"/>
      <c r="D219" s="162"/>
      <c r="E219" s="450"/>
      <c r="F219" s="447"/>
      <c r="G219" s="451"/>
      <c r="H219" s="446"/>
    </row>
    <row r="220" spans="1:8" x14ac:dyDescent="0.25">
      <c r="A220" s="162"/>
      <c r="B220" s="430" t="str">
        <f>IF(G220="","",INDEX('Basic project data'!$A$12:$A$16,MATCH(G220,'Basic project data'!$D$12:$D$16,1)))</f>
        <v/>
      </c>
      <c r="C220" s="162"/>
      <c r="D220" s="162"/>
      <c r="E220" s="450"/>
      <c r="F220" s="447"/>
      <c r="G220" s="451"/>
      <c r="H220" s="446"/>
    </row>
    <row r="221" spans="1:8" x14ac:dyDescent="0.25">
      <c r="A221" s="162"/>
      <c r="B221" s="430" t="str">
        <f>IF(G221="","",INDEX('Basic project data'!$A$12:$A$16,MATCH(G221,'Basic project data'!$D$12:$D$16,1)))</f>
        <v/>
      </c>
      <c r="C221" s="162"/>
      <c r="D221" s="162"/>
      <c r="E221" s="450"/>
      <c r="F221" s="447"/>
      <c r="G221" s="451"/>
      <c r="H221" s="446"/>
    </row>
    <row r="222" spans="1:8" x14ac:dyDescent="0.25">
      <c r="A222" s="162"/>
      <c r="B222" s="430" t="str">
        <f>IF(G222="","",INDEX('Basic project data'!$A$12:$A$16,MATCH(G222,'Basic project data'!$D$12:$D$16,1)))</f>
        <v/>
      </c>
      <c r="C222" s="162"/>
      <c r="D222" s="162"/>
      <c r="E222" s="450"/>
      <c r="F222" s="447"/>
      <c r="G222" s="451"/>
      <c r="H222" s="446"/>
    </row>
    <row r="223" spans="1:8" x14ac:dyDescent="0.25">
      <c r="A223" s="162"/>
      <c r="B223" s="430" t="str">
        <f>IF(G223="","",INDEX('Basic project data'!$A$12:$A$16,MATCH(G223,'Basic project data'!$D$12:$D$16,1)))</f>
        <v/>
      </c>
      <c r="C223" s="162"/>
      <c r="D223" s="162"/>
      <c r="E223" s="450"/>
      <c r="F223" s="447"/>
      <c r="G223" s="451"/>
      <c r="H223" s="446"/>
    </row>
    <row r="224" spans="1:8" x14ac:dyDescent="0.25">
      <c r="A224" s="162"/>
      <c r="B224" s="430" t="str">
        <f>IF(G224="","",INDEX('Basic project data'!$A$12:$A$16,MATCH(G224,'Basic project data'!$D$12:$D$16,1)))</f>
        <v/>
      </c>
      <c r="C224" s="162"/>
      <c r="D224" s="162"/>
      <c r="E224" s="450"/>
      <c r="F224" s="447"/>
      <c r="G224" s="451"/>
      <c r="H224" s="446"/>
    </row>
    <row r="225" spans="1:8" x14ac:dyDescent="0.25">
      <c r="A225" s="162"/>
      <c r="B225" s="430" t="str">
        <f>IF(G225="","",INDEX('Basic project data'!$A$12:$A$16,MATCH(G225,'Basic project data'!$D$12:$D$16,1)))</f>
        <v/>
      </c>
      <c r="C225" s="162"/>
      <c r="D225" s="162"/>
      <c r="E225" s="450"/>
      <c r="F225" s="447"/>
      <c r="G225" s="451"/>
      <c r="H225" s="446"/>
    </row>
    <row r="226" spans="1:8" x14ac:dyDescent="0.25">
      <c r="A226" s="162"/>
      <c r="B226" s="430" t="str">
        <f>IF(G226="","",INDEX('Basic project data'!$A$12:$A$16,MATCH(G226,'Basic project data'!$D$12:$D$16,1)))</f>
        <v/>
      </c>
      <c r="C226" s="162"/>
      <c r="D226" s="162"/>
      <c r="E226" s="450"/>
      <c r="F226" s="447"/>
      <c r="G226" s="451"/>
      <c r="H226" s="446"/>
    </row>
    <row r="227" spans="1:8" x14ac:dyDescent="0.25">
      <c r="A227" s="162"/>
      <c r="B227" s="430" t="str">
        <f>IF(G227="","",INDEX('Basic project data'!$A$12:$A$16,MATCH(G227,'Basic project data'!$D$12:$D$16,1)))</f>
        <v/>
      </c>
      <c r="C227" s="162"/>
      <c r="D227" s="162"/>
      <c r="E227" s="450"/>
      <c r="F227" s="447"/>
      <c r="G227" s="451"/>
      <c r="H227" s="446"/>
    </row>
    <row r="228" spans="1:8" x14ac:dyDescent="0.25">
      <c r="A228" s="162"/>
      <c r="B228" s="430" t="str">
        <f>IF(G228="","",INDEX('Basic project data'!$A$12:$A$16,MATCH(G228,'Basic project data'!$D$12:$D$16,1)))</f>
        <v/>
      </c>
      <c r="C228" s="162"/>
      <c r="D228" s="162"/>
      <c r="E228" s="450"/>
      <c r="F228" s="447"/>
      <c r="G228" s="451"/>
      <c r="H228" s="446"/>
    </row>
    <row r="229" spans="1:8" x14ac:dyDescent="0.25">
      <c r="A229" s="162"/>
      <c r="B229" s="430" t="str">
        <f>IF(G229="","",INDEX('Basic project data'!$A$12:$A$16,MATCH(G229,'Basic project data'!$D$12:$D$16,1)))</f>
        <v/>
      </c>
      <c r="C229" s="162"/>
      <c r="D229" s="162"/>
      <c r="E229" s="450"/>
      <c r="F229" s="447"/>
      <c r="G229" s="451"/>
      <c r="H229" s="446"/>
    </row>
    <row r="230" spans="1:8" x14ac:dyDescent="0.25">
      <c r="A230" s="162"/>
      <c r="B230" s="430" t="str">
        <f>IF(G230="","",INDEX('Basic project data'!$A$12:$A$16,MATCH(G230,'Basic project data'!$D$12:$D$16,1)))</f>
        <v/>
      </c>
      <c r="C230" s="162"/>
      <c r="D230" s="162"/>
      <c r="E230" s="450"/>
      <c r="F230" s="447"/>
      <c r="G230" s="451"/>
      <c r="H230" s="446"/>
    </row>
    <row r="231" spans="1:8" x14ac:dyDescent="0.25">
      <c r="A231" s="162"/>
      <c r="B231" s="430" t="str">
        <f>IF(G231="","",INDEX('Basic project data'!$A$12:$A$16,MATCH(G231,'Basic project data'!$D$12:$D$16,1)))</f>
        <v/>
      </c>
      <c r="C231" s="162"/>
      <c r="D231" s="162"/>
      <c r="E231" s="450"/>
      <c r="F231" s="447"/>
      <c r="G231" s="451"/>
      <c r="H231" s="446"/>
    </row>
    <row r="232" spans="1:8" x14ac:dyDescent="0.25">
      <c r="A232" s="162"/>
      <c r="B232" s="430" t="str">
        <f>IF(G232="","",INDEX('Basic project data'!$A$12:$A$16,MATCH(G232,'Basic project data'!$D$12:$D$16,1)))</f>
        <v/>
      </c>
      <c r="C232" s="162"/>
      <c r="D232" s="162"/>
      <c r="E232" s="450"/>
      <c r="F232" s="447"/>
      <c r="G232" s="451"/>
      <c r="H232" s="446"/>
    </row>
    <row r="233" spans="1:8" x14ac:dyDescent="0.25">
      <c r="A233" s="162"/>
      <c r="B233" s="430" t="str">
        <f>IF(G233="","",INDEX('Basic project data'!$A$12:$A$16,MATCH(G233,'Basic project data'!$D$12:$D$16,1)))</f>
        <v/>
      </c>
      <c r="C233" s="162"/>
      <c r="D233" s="162"/>
      <c r="E233" s="450"/>
      <c r="F233" s="447"/>
      <c r="G233" s="451"/>
      <c r="H233" s="446"/>
    </row>
    <row r="234" spans="1:8" x14ac:dyDescent="0.25">
      <c r="A234" s="162"/>
      <c r="B234" s="430" t="str">
        <f>IF(G234="","",INDEX('Basic project data'!$A$12:$A$16,MATCH(G234,'Basic project data'!$D$12:$D$16,1)))</f>
        <v/>
      </c>
      <c r="C234" s="162"/>
      <c r="D234" s="162"/>
      <c r="E234" s="450"/>
      <c r="F234" s="447"/>
      <c r="G234" s="451"/>
      <c r="H234" s="446"/>
    </row>
    <row r="235" spans="1:8" x14ac:dyDescent="0.25">
      <c r="A235" s="162"/>
      <c r="B235" s="430" t="str">
        <f>IF(G235="","",INDEX('Basic project data'!$A$12:$A$16,MATCH(G235,'Basic project data'!$D$12:$D$16,1)))</f>
        <v/>
      </c>
      <c r="C235" s="162"/>
      <c r="D235" s="162"/>
      <c r="E235" s="450"/>
      <c r="F235" s="447"/>
      <c r="G235" s="451"/>
      <c r="H235" s="446"/>
    </row>
    <row r="236" spans="1:8" x14ac:dyDescent="0.25">
      <c r="A236" s="162"/>
      <c r="B236" s="430" t="str">
        <f>IF(G236="","",INDEX('Basic project data'!$A$12:$A$16,MATCH(G236,'Basic project data'!$D$12:$D$16,1)))</f>
        <v/>
      </c>
      <c r="C236" s="162"/>
      <c r="D236" s="162"/>
      <c r="E236" s="450"/>
      <c r="F236" s="447"/>
      <c r="G236" s="451"/>
      <c r="H236" s="446"/>
    </row>
    <row r="237" spans="1:8" x14ac:dyDescent="0.25">
      <c r="A237" s="162"/>
      <c r="B237" s="430" t="str">
        <f>IF(G237="","",INDEX('Basic project data'!$A$12:$A$16,MATCH(G237,'Basic project data'!$D$12:$D$16,1)))</f>
        <v/>
      </c>
      <c r="C237" s="162"/>
      <c r="D237" s="162"/>
      <c r="E237" s="450"/>
      <c r="F237" s="447"/>
      <c r="G237" s="451"/>
      <c r="H237" s="446"/>
    </row>
    <row r="238" spans="1:8" x14ac:dyDescent="0.25">
      <c r="A238" s="162"/>
      <c r="B238" s="430" t="str">
        <f>IF(G238="","",INDEX('Basic project data'!$A$12:$A$16,MATCH(G238,'Basic project data'!$D$12:$D$16,1)))</f>
        <v/>
      </c>
      <c r="C238" s="162"/>
      <c r="D238" s="162"/>
      <c r="E238" s="450"/>
      <c r="F238" s="447"/>
      <c r="G238" s="451"/>
      <c r="H238" s="446"/>
    </row>
    <row r="239" spans="1:8" x14ac:dyDescent="0.25">
      <c r="A239" s="162"/>
      <c r="B239" s="430" t="str">
        <f>IF(G239="","",INDEX('Basic project data'!$A$12:$A$16,MATCH(G239,'Basic project data'!$D$12:$D$16,1)))</f>
        <v/>
      </c>
      <c r="C239" s="162"/>
      <c r="D239" s="162"/>
      <c r="E239" s="450"/>
      <c r="F239" s="447"/>
      <c r="G239" s="451"/>
      <c r="H239" s="446"/>
    </row>
    <row r="240" spans="1:8" x14ac:dyDescent="0.25">
      <c r="A240" s="162"/>
      <c r="B240" s="430" t="str">
        <f>IF(G240="","",INDEX('Basic project data'!$A$12:$A$16,MATCH(G240,'Basic project data'!$D$12:$D$16,1)))</f>
        <v/>
      </c>
      <c r="C240" s="162"/>
      <c r="D240" s="162"/>
      <c r="E240" s="450"/>
      <c r="F240" s="447"/>
      <c r="G240" s="451"/>
      <c r="H240" s="446"/>
    </row>
    <row r="241" spans="1:8" x14ac:dyDescent="0.25">
      <c r="A241" s="162"/>
      <c r="B241" s="430" t="str">
        <f>IF(G241="","",INDEX('Basic project data'!$A$12:$A$16,MATCH(G241,'Basic project data'!$D$12:$D$16,1)))</f>
        <v/>
      </c>
      <c r="C241" s="162"/>
      <c r="D241" s="162"/>
      <c r="E241" s="450"/>
      <c r="F241" s="447"/>
      <c r="G241" s="451"/>
      <c r="H241" s="446"/>
    </row>
    <row r="242" spans="1:8" x14ac:dyDescent="0.25">
      <c r="A242" s="162"/>
      <c r="B242" s="430" t="str">
        <f>IF(G242="","",INDEX('Basic project data'!$A$12:$A$16,MATCH(G242,'Basic project data'!$D$12:$D$16,1)))</f>
        <v/>
      </c>
      <c r="C242" s="162"/>
      <c r="D242" s="162"/>
      <c r="E242" s="450"/>
      <c r="F242" s="447"/>
      <c r="G242" s="451"/>
      <c r="H242" s="446"/>
    </row>
    <row r="243" spans="1:8" x14ac:dyDescent="0.25">
      <c r="A243" s="162"/>
      <c r="B243" s="430" t="str">
        <f>IF(G243="","",INDEX('Basic project data'!$A$12:$A$16,MATCH(G243,'Basic project data'!$D$12:$D$16,1)))</f>
        <v/>
      </c>
      <c r="C243" s="162"/>
      <c r="D243" s="162"/>
      <c r="E243" s="450"/>
      <c r="F243" s="447"/>
      <c r="G243" s="451"/>
      <c r="H243" s="446"/>
    </row>
    <row r="244" spans="1:8" x14ac:dyDescent="0.25">
      <c r="A244" s="162"/>
      <c r="B244" s="430" t="str">
        <f>IF(G244="","",INDEX('Basic project data'!$A$12:$A$16,MATCH(G244,'Basic project data'!$D$12:$D$16,1)))</f>
        <v/>
      </c>
      <c r="C244" s="162"/>
      <c r="D244" s="162"/>
      <c r="E244" s="450"/>
      <c r="F244" s="447"/>
      <c r="G244" s="451"/>
      <c r="H244" s="446"/>
    </row>
    <row r="245" spans="1:8" x14ac:dyDescent="0.25">
      <c r="A245" s="162"/>
      <c r="B245" s="430" t="str">
        <f>IF(G245="","",INDEX('Basic project data'!$A$12:$A$16,MATCH(G245,'Basic project data'!$D$12:$D$16,1)))</f>
        <v/>
      </c>
      <c r="C245" s="162"/>
      <c r="D245" s="162"/>
      <c r="E245" s="450"/>
      <c r="F245" s="447"/>
      <c r="G245" s="451"/>
      <c r="H245" s="446"/>
    </row>
    <row r="246" spans="1:8" x14ac:dyDescent="0.25">
      <c r="A246" s="162"/>
      <c r="B246" s="430" t="str">
        <f>IF(G246="","",INDEX('Basic project data'!$A$12:$A$16,MATCH(G246,'Basic project data'!$D$12:$D$16,1)))</f>
        <v/>
      </c>
      <c r="C246" s="162"/>
      <c r="D246" s="162"/>
      <c r="E246" s="450"/>
      <c r="F246" s="447"/>
      <c r="G246" s="451"/>
      <c r="H246" s="446"/>
    </row>
    <row r="247" spans="1:8" x14ac:dyDescent="0.25">
      <c r="A247" s="162"/>
      <c r="B247" s="430" t="str">
        <f>IF(G247="","",INDEX('Basic project data'!$A$12:$A$16,MATCH(G247,'Basic project data'!$D$12:$D$16,1)))</f>
        <v/>
      </c>
      <c r="C247" s="162"/>
      <c r="D247" s="162"/>
      <c r="E247" s="450"/>
      <c r="F247" s="447"/>
      <c r="G247" s="451"/>
      <c r="H247" s="446"/>
    </row>
    <row r="248" spans="1:8" x14ac:dyDescent="0.25">
      <c r="A248" s="162"/>
      <c r="B248" s="430" t="str">
        <f>IF(G248="","",INDEX('Basic project data'!$A$12:$A$16,MATCH(G248,'Basic project data'!$D$12:$D$16,1)))</f>
        <v/>
      </c>
      <c r="C248" s="162"/>
      <c r="D248" s="162"/>
      <c r="E248" s="450"/>
      <c r="F248" s="447"/>
      <c r="G248" s="451"/>
      <c r="H248" s="446"/>
    </row>
    <row r="249" spans="1:8" x14ac:dyDescent="0.25">
      <c r="A249" s="162"/>
      <c r="B249" s="430" t="str">
        <f>IF(G249="","",INDEX('Basic project data'!$A$12:$A$16,MATCH(G249,'Basic project data'!$D$12:$D$16,1)))</f>
        <v/>
      </c>
      <c r="C249" s="162"/>
      <c r="D249" s="162"/>
      <c r="E249" s="450"/>
      <c r="F249" s="447"/>
      <c r="G249" s="451"/>
      <c r="H249" s="446"/>
    </row>
    <row r="250" spans="1:8" x14ac:dyDescent="0.25">
      <c r="A250" s="162"/>
      <c r="B250" s="430" t="str">
        <f>IF(G250="","",INDEX('Basic project data'!$A$12:$A$16,MATCH(G250,'Basic project data'!$D$12:$D$16,1)))</f>
        <v/>
      </c>
      <c r="C250" s="162"/>
      <c r="D250" s="162"/>
      <c r="E250" s="450"/>
      <c r="F250" s="447"/>
      <c r="G250" s="451"/>
      <c r="H250" s="446"/>
    </row>
    <row r="251" spans="1:8" x14ac:dyDescent="0.25">
      <c r="A251" s="162"/>
      <c r="B251" s="430" t="str">
        <f>IF(G251="","",INDEX('Basic project data'!$A$12:$A$16,MATCH(G251,'Basic project data'!$D$12:$D$16,1)))</f>
        <v/>
      </c>
      <c r="C251" s="162"/>
      <c r="D251" s="162"/>
      <c r="E251" s="450"/>
      <c r="F251" s="447"/>
      <c r="G251" s="451"/>
      <c r="H251" s="446"/>
    </row>
    <row r="252" spans="1:8" x14ac:dyDescent="0.25">
      <c r="A252" s="162"/>
      <c r="B252" s="430" t="str">
        <f>IF(G252="","",INDEX('Basic project data'!$A$12:$A$16,MATCH(G252,'Basic project data'!$D$12:$D$16,1)))</f>
        <v/>
      </c>
      <c r="C252" s="162"/>
      <c r="D252" s="162"/>
      <c r="E252" s="450"/>
      <c r="F252" s="447"/>
      <c r="G252" s="451"/>
      <c r="H252" s="446"/>
    </row>
    <row r="253" spans="1:8" x14ac:dyDescent="0.25">
      <c r="A253" s="162"/>
      <c r="B253" s="430" t="str">
        <f>IF(G253="","",INDEX('Basic project data'!$A$12:$A$16,MATCH(G253,'Basic project data'!$D$12:$D$16,1)))</f>
        <v/>
      </c>
      <c r="C253" s="162"/>
      <c r="D253" s="162"/>
      <c r="E253" s="450"/>
      <c r="F253" s="447"/>
      <c r="G253" s="451"/>
      <c r="H253" s="446"/>
    </row>
    <row r="254" spans="1:8" x14ac:dyDescent="0.25">
      <c r="A254" s="162"/>
      <c r="B254" s="430" t="str">
        <f>IF(G254="","",INDEX('Basic project data'!$A$12:$A$16,MATCH(G254,'Basic project data'!$D$12:$D$16,1)))</f>
        <v/>
      </c>
      <c r="C254" s="162"/>
      <c r="D254" s="162"/>
      <c r="E254" s="450"/>
      <c r="F254" s="447"/>
      <c r="G254" s="451"/>
      <c r="H254" s="446"/>
    </row>
    <row r="255" spans="1:8" x14ac:dyDescent="0.25">
      <c r="A255" s="162"/>
      <c r="B255" s="430" t="str">
        <f>IF(G255="","",INDEX('Basic project data'!$A$12:$A$16,MATCH(G255,'Basic project data'!$D$12:$D$16,1)))</f>
        <v/>
      </c>
      <c r="C255" s="162"/>
      <c r="D255" s="162"/>
      <c r="E255" s="450"/>
      <c r="F255" s="447"/>
      <c r="G255" s="451"/>
      <c r="H255" s="446"/>
    </row>
    <row r="256" spans="1:8" x14ac:dyDescent="0.25">
      <c r="A256" s="162"/>
      <c r="B256" s="430" t="str">
        <f>IF(G256="","",INDEX('Basic project data'!$A$12:$A$16,MATCH(G256,'Basic project data'!$D$12:$D$16,1)))</f>
        <v/>
      </c>
      <c r="C256" s="162"/>
      <c r="D256" s="162"/>
      <c r="E256" s="450"/>
      <c r="F256" s="447"/>
      <c r="G256" s="451"/>
      <c r="H256" s="446"/>
    </row>
    <row r="257" spans="1:8" x14ac:dyDescent="0.25">
      <c r="A257" s="162"/>
      <c r="B257" s="430" t="str">
        <f>IF(G257="","",INDEX('Basic project data'!$A$12:$A$16,MATCH(G257,'Basic project data'!$D$12:$D$16,1)))</f>
        <v/>
      </c>
      <c r="C257" s="162"/>
      <c r="D257" s="162"/>
      <c r="E257" s="450"/>
      <c r="F257" s="447"/>
      <c r="G257" s="451"/>
      <c r="H257" s="446"/>
    </row>
    <row r="258" spans="1:8" x14ac:dyDescent="0.25">
      <c r="A258" s="162"/>
      <c r="B258" s="430" t="str">
        <f>IF(G258="","",INDEX('Basic project data'!$A$12:$A$16,MATCH(G258,'Basic project data'!$D$12:$D$16,1)))</f>
        <v/>
      </c>
      <c r="C258" s="162"/>
      <c r="D258" s="162"/>
      <c r="E258" s="450"/>
      <c r="F258" s="447"/>
      <c r="G258" s="451"/>
      <c r="H258" s="446"/>
    </row>
    <row r="259" spans="1:8" x14ac:dyDescent="0.25">
      <c r="A259" s="162"/>
      <c r="B259" s="430" t="str">
        <f>IF(G259="","",INDEX('Basic project data'!$A$12:$A$16,MATCH(G259,'Basic project data'!$D$12:$D$16,1)))</f>
        <v/>
      </c>
      <c r="C259" s="162"/>
      <c r="D259" s="162"/>
      <c r="E259" s="450"/>
      <c r="F259" s="447"/>
      <c r="G259" s="451"/>
      <c r="H259" s="446"/>
    </row>
    <row r="260" spans="1:8" x14ac:dyDescent="0.25">
      <c r="A260" s="162"/>
      <c r="B260" s="430" t="str">
        <f>IF(G260="","",INDEX('Basic project data'!$A$12:$A$16,MATCH(G260,'Basic project data'!$D$12:$D$16,1)))</f>
        <v/>
      </c>
      <c r="C260" s="162"/>
      <c r="D260" s="162"/>
      <c r="E260" s="450"/>
      <c r="F260" s="447"/>
      <c r="G260" s="451"/>
      <c r="H260" s="446"/>
    </row>
    <row r="261" spans="1:8" x14ac:dyDescent="0.25">
      <c r="A261" s="162"/>
      <c r="B261" s="430" t="str">
        <f>IF(G261="","",INDEX('Basic project data'!$A$12:$A$16,MATCH(G261,'Basic project data'!$D$12:$D$16,1)))</f>
        <v/>
      </c>
      <c r="C261" s="162"/>
      <c r="D261" s="162"/>
      <c r="E261" s="450"/>
      <c r="F261" s="447"/>
      <c r="G261" s="451"/>
      <c r="H261" s="446"/>
    </row>
    <row r="262" spans="1:8" x14ac:dyDescent="0.25">
      <c r="A262" s="162"/>
      <c r="B262" s="430" t="str">
        <f>IF(G262="","",INDEX('Basic project data'!$A$12:$A$16,MATCH(G262,'Basic project data'!$D$12:$D$16,1)))</f>
        <v/>
      </c>
      <c r="C262" s="162"/>
      <c r="D262" s="162"/>
      <c r="E262" s="450"/>
      <c r="F262" s="447"/>
      <c r="G262" s="451"/>
      <c r="H262" s="446"/>
    </row>
    <row r="263" spans="1:8" x14ac:dyDescent="0.25">
      <c r="A263" s="162"/>
      <c r="B263" s="430" t="str">
        <f>IF(G263="","",INDEX('Basic project data'!$A$12:$A$16,MATCH(G263,'Basic project data'!$D$12:$D$16,1)))</f>
        <v/>
      </c>
      <c r="C263" s="162"/>
      <c r="D263" s="162"/>
      <c r="E263" s="450"/>
      <c r="F263" s="447"/>
      <c r="G263" s="451"/>
      <c r="H263" s="446"/>
    </row>
    <row r="264" spans="1:8" x14ac:dyDescent="0.25">
      <c r="A264" s="162"/>
      <c r="B264" s="430" t="str">
        <f>IF(G264="","",INDEX('Basic project data'!$A$12:$A$16,MATCH(G264,'Basic project data'!$D$12:$D$16,1)))</f>
        <v/>
      </c>
      <c r="C264" s="162"/>
      <c r="D264" s="162"/>
      <c r="E264" s="450"/>
      <c r="F264" s="447"/>
      <c r="G264" s="451"/>
      <c r="H264" s="446"/>
    </row>
    <row r="265" spans="1:8" x14ac:dyDescent="0.25">
      <c r="A265" s="162"/>
      <c r="B265" s="430" t="str">
        <f>IF(G265="","",INDEX('Basic project data'!$A$12:$A$16,MATCH(G265,'Basic project data'!$D$12:$D$16,1)))</f>
        <v/>
      </c>
      <c r="C265" s="162"/>
      <c r="D265" s="162"/>
      <c r="E265" s="450"/>
      <c r="F265" s="447"/>
      <c r="G265" s="451"/>
      <c r="H265" s="446"/>
    </row>
    <row r="266" spans="1:8" x14ac:dyDescent="0.25">
      <c r="A266" s="162"/>
      <c r="B266" s="430" t="str">
        <f>IF(G266="","",INDEX('Basic project data'!$A$12:$A$16,MATCH(G266,'Basic project data'!$D$12:$D$16,1)))</f>
        <v/>
      </c>
      <c r="C266" s="162"/>
      <c r="D266" s="162"/>
      <c r="E266" s="450"/>
      <c r="F266" s="447"/>
      <c r="G266" s="451"/>
      <c r="H266" s="446"/>
    </row>
    <row r="267" spans="1:8" x14ac:dyDescent="0.25">
      <c r="A267" s="162"/>
      <c r="B267" s="430" t="str">
        <f>IF(G267="","",INDEX('Basic project data'!$A$12:$A$16,MATCH(G267,'Basic project data'!$D$12:$D$16,1)))</f>
        <v/>
      </c>
      <c r="C267" s="162"/>
      <c r="D267" s="162"/>
      <c r="E267" s="450"/>
      <c r="F267" s="447"/>
      <c r="G267" s="451"/>
      <c r="H267" s="446"/>
    </row>
    <row r="268" spans="1:8" x14ac:dyDescent="0.25">
      <c r="A268" s="162"/>
      <c r="B268" s="430" t="str">
        <f>IF(G268="","",INDEX('Basic project data'!$A$12:$A$16,MATCH(G268,'Basic project data'!$D$12:$D$16,1)))</f>
        <v/>
      </c>
      <c r="C268" s="162"/>
      <c r="D268" s="162"/>
      <c r="E268" s="450"/>
      <c r="F268" s="447"/>
      <c r="G268" s="451"/>
      <c r="H268" s="446"/>
    </row>
    <row r="269" spans="1:8" x14ac:dyDescent="0.25">
      <c r="A269" s="162"/>
      <c r="B269" s="430" t="str">
        <f>IF(G269="","",INDEX('Basic project data'!$A$12:$A$16,MATCH(G269,'Basic project data'!$D$12:$D$16,1)))</f>
        <v/>
      </c>
      <c r="C269" s="162"/>
      <c r="D269" s="162"/>
      <c r="E269" s="450"/>
      <c r="F269" s="447"/>
      <c r="G269" s="451"/>
      <c r="H269" s="446"/>
    </row>
    <row r="270" spans="1:8" x14ac:dyDescent="0.25">
      <c r="A270" s="162"/>
      <c r="B270" s="430" t="str">
        <f>IF(G270="","",INDEX('Basic project data'!$A$12:$A$16,MATCH(G270,'Basic project data'!$D$12:$D$16,1)))</f>
        <v/>
      </c>
      <c r="C270" s="162"/>
      <c r="D270" s="162"/>
      <c r="E270" s="450"/>
      <c r="F270" s="447"/>
      <c r="G270" s="451"/>
      <c r="H270" s="446"/>
    </row>
    <row r="271" spans="1:8" x14ac:dyDescent="0.25">
      <c r="A271" s="162"/>
      <c r="B271" s="430" t="str">
        <f>IF(G271="","",INDEX('Basic project data'!$A$12:$A$16,MATCH(G271,'Basic project data'!$D$12:$D$16,1)))</f>
        <v/>
      </c>
      <c r="C271" s="162"/>
      <c r="D271" s="162"/>
      <c r="E271" s="450"/>
      <c r="F271" s="447"/>
      <c r="G271" s="451"/>
      <c r="H271" s="446"/>
    </row>
    <row r="272" spans="1:8" x14ac:dyDescent="0.25">
      <c r="A272" s="162"/>
      <c r="B272" s="430" t="str">
        <f>IF(G272="","",INDEX('Basic project data'!$A$12:$A$16,MATCH(G272,'Basic project data'!$D$12:$D$16,1)))</f>
        <v/>
      </c>
      <c r="C272" s="162"/>
      <c r="D272" s="162"/>
      <c r="E272" s="450"/>
      <c r="F272" s="447"/>
      <c r="G272" s="451"/>
      <c r="H272" s="446"/>
    </row>
    <row r="273" spans="1:8" x14ac:dyDescent="0.25">
      <c r="A273" s="162"/>
      <c r="B273" s="430" t="str">
        <f>IF(G273="","",INDEX('Basic project data'!$A$12:$A$16,MATCH(G273,'Basic project data'!$D$12:$D$16,1)))</f>
        <v/>
      </c>
      <c r="C273" s="162"/>
      <c r="D273" s="162"/>
      <c r="E273" s="450"/>
      <c r="F273" s="447"/>
      <c r="G273" s="451"/>
      <c r="H273" s="446"/>
    </row>
    <row r="274" spans="1:8" x14ac:dyDescent="0.25">
      <c r="A274" s="162"/>
      <c r="B274" s="430" t="str">
        <f>IF(G274="","",INDEX('Basic project data'!$A$12:$A$16,MATCH(G274,'Basic project data'!$D$12:$D$16,1)))</f>
        <v/>
      </c>
      <c r="C274" s="162"/>
      <c r="D274" s="162"/>
      <c r="E274" s="450"/>
      <c r="F274" s="447"/>
      <c r="G274" s="451"/>
      <c r="H274" s="446"/>
    </row>
    <row r="275" spans="1:8" x14ac:dyDescent="0.25">
      <c r="A275" s="162"/>
      <c r="B275" s="430" t="str">
        <f>IF(G275="","",INDEX('Basic project data'!$A$12:$A$16,MATCH(G275,'Basic project data'!$D$12:$D$16,1)))</f>
        <v/>
      </c>
      <c r="C275" s="162"/>
      <c r="D275" s="162"/>
      <c r="E275" s="450"/>
      <c r="F275" s="447"/>
      <c r="G275" s="451"/>
      <c r="H275" s="446"/>
    </row>
    <row r="276" spans="1:8" x14ac:dyDescent="0.25">
      <c r="A276" s="162"/>
      <c r="B276" s="430" t="str">
        <f>IF(G276="","",INDEX('Basic project data'!$A$12:$A$16,MATCH(G276,'Basic project data'!$D$12:$D$16,1)))</f>
        <v/>
      </c>
      <c r="C276" s="162"/>
      <c r="D276" s="162"/>
      <c r="E276" s="450"/>
      <c r="F276" s="447"/>
      <c r="G276" s="451"/>
      <c r="H276" s="446"/>
    </row>
    <row r="277" spans="1:8" x14ac:dyDescent="0.25">
      <c r="A277" s="162"/>
      <c r="B277" s="430" t="str">
        <f>IF(G277="","",INDEX('Basic project data'!$A$12:$A$16,MATCH(G277,'Basic project data'!$D$12:$D$16,1)))</f>
        <v/>
      </c>
      <c r="C277" s="162"/>
      <c r="D277" s="162"/>
      <c r="E277" s="450"/>
      <c r="F277" s="447"/>
      <c r="G277" s="451"/>
      <c r="H277" s="446"/>
    </row>
    <row r="278" spans="1:8" x14ac:dyDescent="0.25">
      <c r="A278" s="162"/>
      <c r="B278" s="430" t="str">
        <f>IF(G278="","",INDEX('Basic project data'!$A$12:$A$16,MATCH(G278,'Basic project data'!$D$12:$D$16,1)))</f>
        <v/>
      </c>
      <c r="C278" s="162"/>
      <c r="D278" s="162"/>
      <c r="E278" s="450"/>
      <c r="F278" s="447"/>
      <c r="G278" s="451"/>
      <c r="H278" s="446"/>
    </row>
    <row r="279" spans="1:8" x14ac:dyDescent="0.25">
      <c r="A279" s="162"/>
      <c r="B279" s="430" t="str">
        <f>IF(G279="","",INDEX('Basic project data'!$A$12:$A$16,MATCH(G279,'Basic project data'!$D$12:$D$16,1)))</f>
        <v/>
      </c>
      <c r="C279" s="162"/>
      <c r="D279" s="162"/>
      <c r="E279" s="450"/>
      <c r="F279" s="447"/>
      <c r="G279" s="451"/>
      <c r="H279" s="446"/>
    </row>
    <row r="280" spans="1:8" x14ac:dyDescent="0.25">
      <c r="A280" s="162"/>
      <c r="B280" s="430" t="str">
        <f>IF(G280="","",INDEX('Basic project data'!$A$12:$A$16,MATCH(G280,'Basic project data'!$D$12:$D$16,1)))</f>
        <v/>
      </c>
      <c r="C280" s="162"/>
      <c r="D280" s="162"/>
      <c r="E280" s="450"/>
      <c r="F280" s="447"/>
      <c r="G280" s="451"/>
      <c r="H280" s="446"/>
    </row>
    <row r="281" spans="1:8" x14ac:dyDescent="0.25">
      <c r="A281" s="162"/>
      <c r="B281" s="430" t="str">
        <f>IF(G281="","",INDEX('Basic project data'!$A$12:$A$16,MATCH(G281,'Basic project data'!$D$12:$D$16,1)))</f>
        <v/>
      </c>
      <c r="C281" s="162"/>
      <c r="D281" s="162"/>
      <c r="E281" s="450"/>
      <c r="F281" s="447"/>
      <c r="G281" s="451"/>
      <c r="H281" s="446"/>
    </row>
    <row r="282" spans="1:8" x14ac:dyDescent="0.25">
      <c r="A282" s="162"/>
      <c r="B282" s="430" t="str">
        <f>IF(G282="","",INDEX('Basic project data'!$A$12:$A$16,MATCH(G282,'Basic project data'!$D$12:$D$16,1)))</f>
        <v/>
      </c>
      <c r="C282" s="162"/>
      <c r="D282" s="162"/>
      <c r="E282" s="450"/>
      <c r="F282" s="447"/>
      <c r="G282" s="451"/>
      <c r="H282" s="446"/>
    </row>
    <row r="283" spans="1:8" x14ac:dyDescent="0.25">
      <c r="A283" s="162"/>
      <c r="B283" s="430" t="str">
        <f>IF(G283="","",INDEX('Basic project data'!$A$12:$A$16,MATCH(G283,'Basic project data'!$D$12:$D$16,1)))</f>
        <v/>
      </c>
      <c r="C283" s="162"/>
      <c r="D283" s="162"/>
      <c r="E283" s="450"/>
      <c r="F283" s="447"/>
      <c r="G283" s="451"/>
      <c r="H283" s="446"/>
    </row>
    <row r="284" spans="1:8" x14ac:dyDescent="0.25">
      <c r="A284" s="162"/>
      <c r="B284" s="430" t="str">
        <f>IF(G284="","",INDEX('Basic project data'!$A$12:$A$16,MATCH(G284,'Basic project data'!$D$12:$D$16,1)))</f>
        <v/>
      </c>
      <c r="C284" s="162"/>
      <c r="D284" s="162"/>
      <c r="E284" s="450"/>
      <c r="F284" s="447"/>
      <c r="G284" s="451"/>
      <c r="H284" s="446"/>
    </row>
    <row r="285" spans="1:8" x14ac:dyDescent="0.25">
      <c r="A285" s="162"/>
      <c r="B285" s="430" t="str">
        <f>IF(G285="","",INDEX('Basic project data'!$A$12:$A$16,MATCH(G285,'Basic project data'!$D$12:$D$16,1)))</f>
        <v/>
      </c>
      <c r="C285" s="162"/>
      <c r="D285" s="162"/>
      <c r="E285" s="450"/>
      <c r="F285" s="447"/>
      <c r="G285" s="451"/>
      <c r="H285" s="446"/>
    </row>
    <row r="286" spans="1:8" x14ac:dyDescent="0.25">
      <c r="A286" s="162"/>
      <c r="B286" s="430" t="str">
        <f>IF(G286="","",INDEX('Basic project data'!$A$12:$A$16,MATCH(G286,'Basic project data'!$D$12:$D$16,1)))</f>
        <v/>
      </c>
      <c r="C286" s="162"/>
      <c r="D286" s="162"/>
      <c r="E286" s="450"/>
      <c r="F286" s="447"/>
      <c r="G286" s="451"/>
      <c r="H286" s="446"/>
    </row>
    <row r="287" spans="1:8" x14ac:dyDescent="0.25">
      <c r="A287" s="162"/>
      <c r="B287" s="430" t="str">
        <f>IF(G287="","",INDEX('Basic project data'!$A$12:$A$16,MATCH(G287,'Basic project data'!$D$12:$D$16,1)))</f>
        <v/>
      </c>
      <c r="C287" s="162"/>
      <c r="D287" s="162"/>
      <c r="E287" s="450"/>
      <c r="F287" s="447"/>
      <c r="G287" s="451"/>
      <c r="H287" s="446"/>
    </row>
    <row r="288" spans="1:8" x14ac:dyDescent="0.25">
      <c r="A288" s="162"/>
      <c r="B288" s="430" t="str">
        <f>IF(G288="","",INDEX('Basic project data'!$A$12:$A$16,MATCH(G288,'Basic project data'!$D$12:$D$16,1)))</f>
        <v/>
      </c>
      <c r="C288" s="162"/>
      <c r="D288" s="162"/>
      <c r="E288" s="450"/>
      <c r="F288" s="447"/>
      <c r="G288" s="451"/>
      <c r="H288" s="446"/>
    </row>
    <row r="289" spans="1:8" x14ac:dyDescent="0.25">
      <c r="A289" s="162"/>
      <c r="B289" s="430" t="str">
        <f>IF(G289="","",INDEX('Basic project data'!$A$12:$A$16,MATCH(G289,'Basic project data'!$D$12:$D$16,1)))</f>
        <v/>
      </c>
      <c r="C289" s="162"/>
      <c r="D289" s="162"/>
      <c r="E289" s="450"/>
      <c r="F289" s="447"/>
      <c r="G289" s="451"/>
      <c r="H289" s="446"/>
    </row>
    <row r="290" spans="1:8" x14ac:dyDescent="0.25">
      <c r="A290" s="162"/>
      <c r="B290" s="430" t="str">
        <f>IF(G290="","",INDEX('Basic project data'!$A$12:$A$16,MATCH(G290,'Basic project data'!$D$12:$D$16,1)))</f>
        <v/>
      </c>
      <c r="C290" s="162"/>
      <c r="D290" s="162"/>
      <c r="E290" s="450"/>
      <c r="F290" s="447"/>
      <c r="G290" s="451"/>
      <c r="H290" s="446"/>
    </row>
    <row r="291" spans="1:8" x14ac:dyDescent="0.25">
      <c r="A291" s="162"/>
      <c r="B291" s="430" t="str">
        <f>IF(G291="","",INDEX('Basic project data'!$A$12:$A$16,MATCH(G291,'Basic project data'!$D$12:$D$16,1)))</f>
        <v/>
      </c>
      <c r="C291" s="162"/>
      <c r="D291" s="162"/>
      <c r="E291" s="450"/>
      <c r="F291" s="447"/>
      <c r="G291" s="451"/>
      <c r="H291" s="446"/>
    </row>
    <row r="292" spans="1:8" x14ac:dyDescent="0.25">
      <c r="A292" s="162"/>
      <c r="B292" s="430" t="str">
        <f>IF(G292="","",INDEX('Basic project data'!$A$12:$A$16,MATCH(G292,'Basic project data'!$D$12:$D$16,1)))</f>
        <v/>
      </c>
      <c r="C292" s="162"/>
      <c r="D292" s="162"/>
      <c r="E292" s="450"/>
      <c r="F292" s="447"/>
      <c r="G292" s="451"/>
      <c r="H292" s="446"/>
    </row>
    <row r="293" spans="1:8" x14ac:dyDescent="0.25">
      <c r="A293" s="162"/>
      <c r="B293" s="430" t="str">
        <f>IF(G293="","",INDEX('Basic project data'!$A$12:$A$16,MATCH(G293,'Basic project data'!$D$12:$D$16,1)))</f>
        <v/>
      </c>
      <c r="C293" s="162"/>
      <c r="D293" s="162"/>
      <c r="E293" s="450"/>
      <c r="F293" s="447"/>
      <c r="G293" s="451"/>
      <c r="H293" s="446"/>
    </row>
    <row r="294" spans="1:8" x14ac:dyDescent="0.25">
      <c r="A294" s="162"/>
      <c r="B294" s="430" t="str">
        <f>IF(G294="","",INDEX('Basic project data'!$A$12:$A$16,MATCH(G294,'Basic project data'!$D$12:$D$16,1)))</f>
        <v/>
      </c>
      <c r="C294" s="162"/>
      <c r="D294" s="162"/>
      <c r="E294" s="450"/>
      <c r="F294" s="447"/>
      <c r="G294" s="451"/>
      <c r="H294" s="446"/>
    </row>
    <row r="295" spans="1:8" x14ac:dyDescent="0.25">
      <c r="A295" s="162"/>
      <c r="B295" s="430" t="str">
        <f>IF(G295="","",INDEX('Basic project data'!$A$12:$A$16,MATCH(G295,'Basic project data'!$D$12:$D$16,1)))</f>
        <v/>
      </c>
      <c r="C295" s="162"/>
      <c r="D295" s="162"/>
      <c r="E295" s="450"/>
      <c r="F295" s="447"/>
      <c r="G295" s="451"/>
      <c r="H295" s="446"/>
    </row>
    <row r="296" spans="1:8" x14ac:dyDescent="0.25">
      <c r="A296" s="162"/>
      <c r="B296" s="430" t="str">
        <f>IF(G296="","",INDEX('Basic project data'!$A$12:$A$16,MATCH(G296,'Basic project data'!$D$12:$D$16,1)))</f>
        <v/>
      </c>
      <c r="C296" s="162"/>
      <c r="D296" s="162"/>
      <c r="E296" s="450"/>
      <c r="F296" s="447"/>
      <c r="G296" s="451"/>
      <c r="H296" s="446"/>
    </row>
    <row r="297" spans="1:8" x14ac:dyDescent="0.25">
      <c r="A297" s="162"/>
      <c r="B297" s="430" t="str">
        <f>IF(G297="","",INDEX('Basic project data'!$A$12:$A$16,MATCH(G297,'Basic project data'!$D$12:$D$16,1)))</f>
        <v/>
      </c>
      <c r="C297" s="162"/>
      <c r="D297" s="162"/>
      <c r="E297" s="450"/>
      <c r="F297" s="447"/>
      <c r="G297" s="451"/>
      <c r="H297" s="446"/>
    </row>
    <row r="298" spans="1:8" x14ac:dyDescent="0.25">
      <c r="A298" s="162"/>
      <c r="B298" s="430" t="str">
        <f>IF(G298="","",INDEX('Basic project data'!$A$12:$A$16,MATCH(G298,'Basic project data'!$D$12:$D$16,1)))</f>
        <v/>
      </c>
      <c r="C298" s="162"/>
      <c r="D298" s="162"/>
      <c r="E298" s="450"/>
      <c r="F298" s="447"/>
      <c r="G298" s="451"/>
      <c r="H298" s="446"/>
    </row>
    <row r="299" spans="1:8" x14ac:dyDescent="0.25">
      <c r="A299" s="162"/>
      <c r="B299" s="430" t="str">
        <f>IF(G299="","",INDEX('Basic project data'!$A$12:$A$16,MATCH(G299,'Basic project data'!$D$12:$D$16,1)))</f>
        <v/>
      </c>
      <c r="C299" s="162"/>
      <c r="D299" s="162"/>
      <c r="E299" s="450"/>
      <c r="F299" s="447"/>
      <c r="G299" s="451"/>
      <c r="H299" s="446"/>
    </row>
    <row r="300" spans="1:8" x14ac:dyDescent="0.25">
      <c r="A300" s="162"/>
      <c r="B300" s="430" t="str">
        <f>IF(G300="","",INDEX('Basic project data'!$A$12:$A$16,MATCH(G300,'Basic project data'!$D$12:$D$16,1)))</f>
        <v/>
      </c>
      <c r="C300" s="162"/>
      <c r="D300" s="162"/>
      <c r="E300" s="450"/>
      <c r="F300" s="447"/>
      <c r="G300" s="451"/>
      <c r="H300" s="446"/>
    </row>
    <row r="301" spans="1:8" x14ac:dyDescent="0.25">
      <c r="A301" s="162"/>
      <c r="B301" s="430" t="str">
        <f>IF(G301="","",INDEX('Basic project data'!$A$12:$A$16,MATCH(G301,'Basic project data'!$D$12:$D$16,1)))</f>
        <v/>
      </c>
      <c r="C301" s="162"/>
      <c r="D301" s="162"/>
      <c r="E301" s="450"/>
      <c r="F301" s="447"/>
      <c r="G301" s="451"/>
      <c r="H301" s="446"/>
    </row>
    <row r="302" spans="1:8" x14ac:dyDescent="0.25">
      <c r="A302" s="162"/>
      <c r="B302" s="430" t="str">
        <f>IF(G302="","",INDEX('Basic project data'!$A$12:$A$16,MATCH(G302,'Basic project data'!$D$12:$D$16,1)))</f>
        <v/>
      </c>
      <c r="C302" s="162"/>
      <c r="D302" s="162"/>
      <c r="E302" s="450"/>
      <c r="F302" s="447"/>
      <c r="G302" s="451"/>
      <c r="H302" s="446"/>
    </row>
    <row r="303" spans="1:8" x14ac:dyDescent="0.25">
      <c r="A303" s="162"/>
      <c r="B303" s="430" t="str">
        <f>IF(G303="","",INDEX('Basic project data'!$A$12:$A$16,MATCH(G303,'Basic project data'!$D$12:$D$16,1)))</f>
        <v/>
      </c>
      <c r="C303" s="162"/>
      <c r="D303" s="162"/>
      <c r="E303" s="450"/>
      <c r="F303" s="447"/>
      <c r="G303" s="451"/>
      <c r="H303" s="446"/>
    </row>
    <row r="304" spans="1:8" x14ac:dyDescent="0.25">
      <c r="A304" s="162"/>
      <c r="B304" s="430" t="str">
        <f>IF(G304="","",INDEX('Basic project data'!$A$12:$A$16,MATCH(G304,'Basic project data'!$D$12:$D$16,1)))</f>
        <v/>
      </c>
      <c r="C304" s="162"/>
      <c r="D304" s="162"/>
      <c r="E304" s="450"/>
      <c r="F304" s="447"/>
      <c r="G304" s="451"/>
      <c r="H304" s="446"/>
    </row>
    <row r="305" spans="1:8" x14ac:dyDescent="0.25">
      <c r="A305" s="162"/>
      <c r="B305" s="430" t="str">
        <f>IF(G305="","",INDEX('Basic project data'!$A$12:$A$16,MATCH(G305,'Basic project data'!$D$12:$D$16,1)))</f>
        <v/>
      </c>
      <c r="C305" s="162"/>
      <c r="D305" s="162"/>
      <c r="E305" s="450"/>
      <c r="F305" s="447"/>
      <c r="G305" s="451"/>
      <c r="H305" s="446"/>
    </row>
    <row r="306" spans="1:8" x14ac:dyDescent="0.25">
      <c r="A306" s="162"/>
      <c r="B306" s="430" t="str">
        <f>IF(G306="","",INDEX('Basic project data'!$A$12:$A$16,MATCH(G306,'Basic project data'!$D$12:$D$16,1)))</f>
        <v/>
      </c>
      <c r="C306" s="162"/>
      <c r="D306" s="162"/>
      <c r="E306" s="450"/>
      <c r="F306" s="447"/>
      <c r="G306" s="451"/>
      <c r="H306" s="446"/>
    </row>
    <row r="307" spans="1:8" x14ac:dyDescent="0.25">
      <c r="A307" s="162"/>
      <c r="B307" s="430" t="str">
        <f>IF(G307="","",INDEX('Basic project data'!$A$12:$A$16,MATCH(G307,'Basic project data'!$D$12:$D$16,1)))</f>
        <v/>
      </c>
      <c r="C307" s="162"/>
      <c r="D307" s="162"/>
      <c r="E307" s="450"/>
      <c r="F307" s="447"/>
      <c r="G307" s="451"/>
      <c r="H307" s="446"/>
    </row>
    <row r="308" spans="1:8" x14ac:dyDescent="0.25">
      <c r="A308" s="162"/>
      <c r="B308" s="430" t="str">
        <f>IF(G308="","",INDEX('Basic project data'!$A$12:$A$16,MATCH(G308,'Basic project data'!$D$12:$D$16,1)))</f>
        <v/>
      </c>
      <c r="C308" s="162"/>
      <c r="D308" s="162"/>
      <c r="E308" s="450"/>
      <c r="F308" s="447"/>
      <c r="G308" s="451"/>
      <c r="H308" s="446"/>
    </row>
    <row r="309" spans="1:8" x14ac:dyDescent="0.25">
      <c r="A309" s="162"/>
      <c r="B309" s="430" t="str">
        <f>IF(G309="","",INDEX('Basic project data'!$A$12:$A$16,MATCH(G309,'Basic project data'!$D$12:$D$16,1)))</f>
        <v/>
      </c>
      <c r="C309" s="162"/>
      <c r="D309" s="162"/>
      <c r="E309" s="450"/>
      <c r="F309" s="447"/>
      <c r="G309" s="451"/>
      <c r="H309" s="446"/>
    </row>
    <row r="310" spans="1:8" x14ac:dyDescent="0.25">
      <c r="A310" s="162"/>
      <c r="B310" s="430" t="str">
        <f>IF(G310="","",INDEX('Basic project data'!$A$12:$A$16,MATCH(G310,'Basic project data'!$D$12:$D$16,1)))</f>
        <v/>
      </c>
      <c r="C310" s="162"/>
      <c r="D310" s="162"/>
      <c r="E310" s="450"/>
      <c r="F310" s="447"/>
      <c r="G310" s="451"/>
      <c r="H310" s="446"/>
    </row>
    <row r="311" spans="1:8" x14ac:dyDescent="0.25">
      <c r="A311" s="162"/>
      <c r="B311" s="430" t="str">
        <f>IF(G311="","",INDEX('Basic project data'!$A$12:$A$16,MATCH(G311,'Basic project data'!$D$12:$D$16,1)))</f>
        <v/>
      </c>
      <c r="C311" s="162"/>
      <c r="D311" s="162"/>
      <c r="E311" s="450"/>
      <c r="F311" s="447"/>
      <c r="G311" s="451"/>
      <c r="H311" s="446"/>
    </row>
    <row r="312" spans="1:8" x14ac:dyDescent="0.25">
      <c r="A312" s="162"/>
      <c r="B312" s="430" t="str">
        <f>IF(G312="","",INDEX('Basic project data'!$A$12:$A$16,MATCH(G312,'Basic project data'!$D$12:$D$16,1)))</f>
        <v/>
      </c>
      <c r="C312" s="162"/>
      <c r="D312" s="162"/>
      <c r="E312" s="450"/>
      <c r="F312" s="447"/>
      <c r="G312" s="451"/>
      <c r="H312" s="446"/>
    </row>
    <row r="313" spans="1:8" x14ac:dyDescent="0.25">
      <c r="A313" s="162"/>
      <c r="B313" s="430" t="str">
        <f>IF(G313="","",INDEX('Basic project data'!$A$12:$A$16,MATCH(G313,'Basic project data'!$D$12:$D$16,1)))</f>
        <v/>
      </c>
      <c r="C313" s="162"/>
      <c r="D313" s="162"/>
      <c r="E313" s="450"/>
      <c r="F313" s="447"/>
      <c r="G313" s="451"/>
      <c r="H313" s="446"/>
    </row>
    <row r="314" spans="1:8" x14ac:dyDescent="0.25">
      <c r="A314" s="162"/>
      <c r="B314" s="430" t="str">
        <f>IF(G314="","",INDEX('Basic project data'!$A$12:$A$16,MATCH(G314,'Basic project data'!$D$12:$D$16,1)))</f>
        <v/>
      </c>
      <c r="C314" s="162"/>
      <c r="D314" s="162"/>
      <c r="E314" s="450"/>
      <c r="F314" s="447"/>
      <c r="G314" s="451"/>
      <c r="H314" s="446"/>
    </row>
    <row r="315" spans="1:8" x14ac:dyDescent="0.25">
      <c r="A315" s="162"/>
      <c r="B315" s="430" t="str">
        <f>IF(G315="","",INDEX('Basic project data'!$A$12:$A$16,MATCH(G315,'Basic project data'!$D$12:$D$16,1)))</f>
        <v/>
      </c>
      <c r="C315" s="162"/>
      <c r="D315" s="162"/>
      <c r="E315" s="450"/>
      <c r="F315" s="447"/>
      <c r="G315" s="451"/>
      <c r="H315" s="446"/>
    </row>
    <row r="316" spans="1:8" x14ac:dyDescent="0.25">
      <c r="A316" s="162"/>
      <c r="B316" s="430" t="str">
        <f>IF(G316="","",INDEX('Basic project data'!$A$12:$A$16,MATCH(G316,'Basic project data'!$D$12:$D$16,1)))</f>
        <v/>
      </c>
      <c r="C316" s="162"/>
      <c r="D316" s="162"/>
      <c r="E316" s="450"/>
      <c r="F316" s="447"/>
      <c r="G316" s="451"/>
      <c r="H316" s="446"/>
    </row>
    <row r="317" spans="1:8" x14ac:dyDescent="0.25">
      <c r="A317" s="162"/>
      <c r="B317" s="430" t="str">
        <f>IF(G317="","",INDEX('Basic project data'!$A$12:$A$16,MATCH(G317,'Basic project data'!$D$12:$D$16,1)))</f>
        <v/>
      </c>
      <c r="C317" s="162"/>
      <c r="D317" s="162"/>
      <c r="E317" s="450"/>
      <c r="F317" s="447"/>
      <c r="G317" s="451"/>
      <c r="H317" s="446"/>
    </row>
    <row r="318" spans="1:8" x14ac:dyDescent="0.25">
      <c r="A318" s="162"/>
      <c r="B318" s="430" t="str">
        <f>IF(G318="","",INDEX('Basic project data'!$A$12:$A$16,MATCH(G318,'Basic project data'!$D$12:$D$16,1)))</f>
        <v/>
      </c>
      <c r="C318" s="162"/>
      <c r="D318" s="162"/>
      <c r="E318" s="450"/>
      <c r="F318" s="447"/>
      <c r="G318" s="451"/>
      <c r="H318" s="446"/>
    </row>
    <row r="319" spans="1:8" x14ac:dyDescent="0.25">
      <c r="A319" s="162"/>
      <c r="B319" s="430" t="str">
        <f>IF(G319="","",INDEX('Basic project data'!$A$12:$A$16,MATCH(G319,'Basic project data'!$D$12:$D$16,1)))</f>
        <v/>
      </c>
      <c r="C319" s="162"/>
      <c r="D319" s="162"/>
      <c r="E319" s="450"/>
      <c r="F319" s="447"/>
      <c r="G319" s="451"/>
      <c r="H319" s="446"/>
    </row>
    <row r="320" spans="1:8" x14ac:dyDescent="0.25">
      <c r="A320" s="162"/>
      <c r="B320" s="430" t="str">
        <f>IF(G320="","",INDEX('Basic project data'!$A$12:$A$16,MATCH(G320,'Basic project data'!$D$12:$D$16,1)))</f>
        <v/>
      </c>
      <c r="C320" s="162"/>
      <c r="D320" s="162"/>
      <c r="E320" s="450"/>
      <c r="F320" s="447"/>
      <c r="G320" s="451"/>
      <c r="H320" s="446"/>
    </row>
    <row r="321" spans="1:8" x14ac:dyDescent="0.25">
      <c r="A321" s="162"/>
      <c r="B321" s="430" t="str">
        <f>IF(G321="","",INDEX('Basic project data'!$A$12:$A$16,MATCH(G321,'Basic project data'!$D$12:$D$16,1)))</f>
        <v/>
      </c>
      <c r="C321" s="162"/>
      <c r="D321" s="162"/>
      <c r="E321" s="450"/>
      <c r="F321" s="447"/>
      <c r="G321" s="451"/>
      <c r="H321" s="446"/>
    </row>
    <row r="322" spans="1:8" x14ac:dyDescent="0.25">
      <c r="A322" s="162"/>
      <c r="B322" s="430" t="str">
        <f>IF(G322="","",INDEX('Basic project data'!$A$12:$A$16,MATCH(G322,'Basic project data'!$D$12:$D$16,1)))</f>
        <v/>
      </c>
      <c r="C322" s="162"/>
      <c r="D322" s="162"/>
      <c r="E322" s="450"/>
      <c r="F322" s="447"/>
      <c r="G322" s="451"/>
      <c r="H322" s="446"/>
    </row>
    <row r="323" spans="1:8" x14ac:dyDescent="0.25">
      <c r="A323" s="162"/>
      <c r="B323" s="430" t="str">
        <f>IF(G323="","",INDEX('Basic project data'!$A$12:$A$16,MATCH(G323,'Basic project data'!$D$12:$D$16,1)))</f>
        <v/>
      </c>
      <c r="C323" s="162"/>
      <c r="D323" s="162"/>
      <c r="E323" s="450"/>
      <c r="F323" s="447"/>
      <c r="G323" s="451"/>
      <c r="H323" s="446"/>
    </row>
    <row r="324" spans="1:8" x14ac:dyDescent="0.25">
      <c r="A324" s="162"/>
      <c r="B324" s="430" t="str">
        <f>IF(G324="","",INDEX('Basic project data'!$A$12:$A$16,MATCH(G324,'Basic project data'!$D$12:$D$16,1)))</f>
        <v/>
      </c>
      <c r="C324" s="162"/>
      <c r="D324" s="162"/>
      <c r="E324" s="450"/>
      <c r="F324" s="447"/>
      <c r="G324" s="451"/>
      <c r="H324" s="446"/>
    </row>
    <row r="325" spans="1:8" x14ac:dyDescent="0.25">
      <c r="A325" s="162"/>
      <c r="B325" s="430" t="str">
        <f>IF(G325="","",INDEX('Basic project data'!$A$12:$A$16,MATCH(G325,'Basic project data'!$D$12:$D$16,1)))</f>
        <v/>
      </c>
      <c r="C325" s="162"/>
      <c r="D325" s="162"/>
      <c r="E325" s="450"/>
      <c r="F325" s="447"/>
      <c r="G325" s="451"/>
      <c r="H325" s="446"/>
    </row>
    <row r="326" spans="1:8" x14ac:dyDescent="0.25">
      <c r="A326" s="162"/>
      <c r="B326" s="430" t="str">
        <f>IF(G326="","",INDEX('Basic project data'!$A$12:$A$16,MATCH(G326,'Basic project data'!$D$12:$D$16,1)))</f>
        <v/>
      </c>
      <c r="C326" s="162"/>
      <c r="D326" s="162"/>
      <c r="E326" s="450"/>
      <c r="F326" s="447"/>
      <c r="G326" s="451"/>
      <c r="H326" s="446"/>
    </row>
    <row r="327" spans="1:8" x14ac:dyDescent="0.25">
      <c r="A327" s="162"/>
      <c r="B327" s="430" t="str">
        <f>IF(G327="","",INDEX('Basic project data'!$A$12:$A$16,MATCH(G327,'Basic project data'!$D$12:$D$16,1)))</f>
        <v/>
      </c>
      <c r="C327" s="162"/>
      <c r="D327" s="162"/>
      <c r="E327" s="450"/>
      <c r="F327" s="447"/>
      <c r="G327" s="451"/>
      <c r="H327" s="446"/>
    </row>
    <row r="328" spans="1:8" x14ac:dyDescent="0.25">
      <c r="A328" s="162"/>
      <c r="B328" s="430" t="str">
        <f>IF(G328="","",INDEX('Basic project data'!$A$12:$A$16,MATCH(G328,'Basic project data'!$D$12:$D$16,1)))</f>
        <v/>
      </c>
      <c r="C328" s="162"/>
      <c r="D328" s="162"/>
      <c r="E328" s="450"/>
      <c r="F328" s="447"/>
      <c r="G328" s="451"/>
      <c r="H328" s="446"/>
    </row>
    <row r="329" spans="1:8" x14ac:dyDescent="0.25">
      <c r="A329" s="162"/>
      <c r="B329" s="430" t="str">
        <f>IF(G329="","",INDEX('Basic project data'!$A$12:$A$16,MATCH(G329,'Basic project data'!$D$12:$D$16,1)))</f>
        <v/>
      </c>
      <c r="C329" s="162"/>
      <c r="D329" s="162"/>
      <c r="E329" s="450"/>
      <c r="F329" s="447"/>
      <c r="G329" s="451"/>
      <c r="H329" s="446"/>
    </row>
    <row r="330" spans="1:8" x14ac:dyDescent="0.25">
      <c r="A330" s="162"/>
      <c r="B330" s="430" t="str">
        <f>IF(G330="","",INDEX('Basic project data'!$A$12:$A$16,MATCH(G330,'Basic project data'!$D$12:$D$16,1)))</f>
        <v/>
      </c>
      <c r="C330" s="162"/>
      <c r="D330" s="162"/>
      <c r="E330" s="450"/>
      <c r="F330" s="447"/>
      <c r="G330" s="451"/>
      <c r="H330" s="446"/>
    </row>
    <row r="331" spans="1:8" x14ac:dyDescent="0.25">
      <c r="A331" s="162"/>
      <c r="B331" s="430" t="str">
        <f>IF(G331="","",INDEX('Basic project data'!$A$12:$A$16,MATCH(G331,'Basic project data'!$D$12:$D$16,1)))</f>
        <v/>
      </c>
      <c r="C331" s="162"/>
      <c r="D331" s="162"/>
      <c r="E331" s="450"/>
      <c r="F331" s="447"/>
      <c r="G331" s="451"/>
      <c r="H331" s="446"/>
    </row>
    <row r="332" spans="1:8" x14ac:dyDescent="0.25">
      <c r="A332" s="162"/>
      <c r="B332" s="430" t="str">
        <f>IF(G332="","",INDEX('Basic project data'!$A$12:$A$16,MATCH(G332,'Basic project data'!$D$12:$D$16,1)))</f>
        <v/>
      </c>
      <c r="C332" s="162"/>
      <c r="D332" s="162"/>
      <c r="E332" s="450"/>
      <c r="F332" s="447"/>
      <c r="G332" s="451"/>
      <c r="H332" s="446"/>
    </row>
    <row r="333" spans="1:8" x14ac:dyDescent="0.25">
      <c r="A333" s="162"/>
      <c r="B333" s="430" t="str">
        <f>IF(G333="","",INDEX('Basic project data'!$A$12:$A$16,MATCH(G333,'Basic project data'!$D$12:$D$16,1)))</f>
        <v/>
      </c>
      <c r="C333" s="162"/>
      <c r="D333" s="162"/>
      <c r="E333" s="450"/>
      <c r="F333" s="447"/>
      <c r="G333" s="451"/>
      <c r="H333" s="446"/>
    </row>
    <row r="334" spans="1:8" x14ac:dyDescent="0.25">
      <c r="A334" s="162"/>
      <c r="B334" s="430" t="str">
        <f>IF(G334="","",INDEX('Basic project data'!$A$12:$A$16,MATCH(G334,'Basic project data'!$D$12:$D$16,1)))</f>
        <v/>
      </c>
      <c r="C334" s="162"/>
      <c r="D334" s="162"/>
      <c r="E334" s="450"/>
      <c r="F334" s="447"/>
      <c r="G334" s="451"/>
      <c r="H334" s="446"/>
    </row>
    <row r="335" spans="1:8" x14ac:dyDescent="0.25">
      <c r="A335" s="162"/>
      <c r="B335" s="430" t="str">
        <f>IF(G335="","",INDEX('Basic project data'!$A$12:$A$16,MATCH(G335,'Basic project data'!$D$12:$D$16,1)))</f>
        <v/>
      </c>
      <c r="C335" s="162"/>
      <c r="D335" s="162"/>
      <c r="E335" s="450"/>
      <c r="F335" s="447"/>
      <c r="G335" s="451"/>
      <c r="H335" s="446"/>
    </row>
    <row r="336" spans="1:8" x14ac:dyDescent="0.25">
      <c r="A336" s="162"/>
      <c r="B336" s="430" t="str">
        <f>IF(G336="","",INDEX('Basic project data'!$A$12:$A$16,MATCH(G336,'Basic project data'!$D$12:$D$16,1)))</f>
        <v/>
      </c>
      <c r="C336" s="162"/>
      <c r="D336" s="162"/>
      <c r="E336" s="450"/>
      <c r="F336" s="447"/>
      <c r="G336" s="451"/>
      <c r="H336" s="446"/>
    </row>
    <row r="337" spans="1:8" x14ac:dyDescent="0.25">
      <c r="A337" s="162"/>
      <c r="B337" s="430" t="str">
        <f>IF(G337="","",INDEX('Basic project data'!$A$12:$A$16,MATCH(G337,'Basic project data'!$D$12:$D$16,1)))</f>
        <v/>
      </c>
      <c r="C337" s="162"/>
      <c r="D337" s="162"/>
      <c r="E337" s="450"/>
      <c r="F337" s="447"/>
      <c r="G337" s="451"/>
      <c r="H337" s="446"/>
    </row>
    <row r="338" spans="1:8" x14ac:dyDescent="0.25">
      <c r="A338" s="162"/>
      <c r="B338" s="430" t="str">
        <f>IF(G338="","",INDEX('Basic project data'!$A$12:$A$16,MATCH(G338,'Basic project data'!$D$12:$D$16,1)))</f>
        <v/>
      </c>
      <c r="C338" s="162"/>
      <c r="D338" s="162"/>
      <c r="E338" s="450"/>
      <c r="F338" s="447"/>
      <c r="G338" s="451"/>
      <c r="H338" s="446"/>
    </row>
    <row r="339" spans="1:8" x14ac:dyDescent="0.25">
      <c r="A339" s="162"/>
      <c r="B339" s="430" t="str">
        <f>IF(G339="","",INDEX('Basic project data'!$A$12:$A$16,MATCH(G339,'Basic project data'!$D$12:$D$16,1)))</f>
        <v/>
      </c>
      <c r="C339" s="162"/>
      <c r="D339" s="162"/>
      <c r="E339" s="450"/>
      <c r="F339" s="447"/>
      <c r="G339" s="451"/>
      <c r="H339" s="446"/>
    </row>
    <row r="340" spans="1:8" x14ac:dyDescent="0.25">
      <c r="A340" s="162"/>
      <c r="B340" s="430" t="str">
        <f>IF(G340="","",INDEX('Basic project data'!$A$12:$A$16,MATCH(G340,'Basic project data'!$D$12:$D$16,1)))</f>
        <v/>
      </c>
      <c r="C340" s="162"/>
      <c r="D340" s="162"/>
      <c r="E340" s="450"/>
      <c r="F340" s="447"/>
      <c r="G340" s="451"/>
      <c r="H340" s="446"/>
    </row>
    <row r="341" spans="1:8" x14ac:dyDescent="0.25">
      <c r="A341" s="162"/>
      <c r="B341" s="430" t="str">
        <f>IF(G341="","",INDEX('Basic project data'!$A$12:$A$16,MATCH(G341,'Basic project data'!$D$12:$D$16,1)))</f>
        <v/>
      </c>
      <c r="C341" s="162"/>
      <c r="D341" s="162"/>
      <c r="E341" s="450"/>
      <c r="F341" s="447"/>
      <c r="G341" s="451"/>
      <c r="H341" s="446"/>
    </row>
    <row r="342" spans="1:8" x14ac:dyDescent="0.25">
      <c r="A342" s="162"/>
      <c r="B342" s="430" t="str">
        <f>IF(G342="","",INDEX('Basic project data'!$A$12:$A$16,MATCH(G342,'Basic project data'!$D$12:$D$16,1)))</f>
        <v/>
      </c>
      <c r="C342" s="162"/>
      <c r="D342" s="162"/>
      <c r="E342" s="450"/>
      <c r="F342" s="447"/>
      <c r="G342" s="451"/>
      <c r="H342" s="446"/>
    </row>
    <row r="343" spans="1:8" x14ac:dyDescent="0.25">
      <c r="A343" s="162"/>
      <c r="B343" s="430" t="str">
        <f>IF(G343="","",INDEX('Basic project data'!$A$12:$A$16,MATCH(G343,'Basic project data'!$D$12:$D$16,1)))</f>
        <v/>
      </c>
      <c r="C343" s="162"/>
      <c r="D343" s="162"/>
      <c r="E343" s="450"/>
      <c r="F343" s="447"/>
      <c r="G343" s="451"/>
      <c r="H343" s="446"/>
    </row>
    <row r="344" spans="1:8" x14ac:dyDescent="0.25">
      <c r="A344" s="162"/>
      <c r="B344" s="430" t="str">
        <f>IF(G344="","",INDEX('Basic project data'!$A$12:$A$16,MATCH(G344,'Basic project data'!$D$12:$D$16,1)))</f>
        <v/>
      </c>
      <c r="C344" s="162"/>
      <c r="D344" s="162"/>
      <c r="E344" s="450"/>
      <c r="F344" s="447"/>
      <c r="G344" s="451"/>
      <c r="H344" s="446"/>
    </row>
    <row r="345" spans="1:8" x14ac:dyDescent="0.25">
      <c r="A345" s="162"/>
      <c r="B345" s="430" t="str">
        <f>IF(G345="","",INDEX('Basic project data'!$A$12:$A$16,MATCH(G345,'Basic project data'!$D$12:$D$16,1)))</f>
        <v/>
      </c>
      <c r="C345" s="162"/>
      <c r="D345" s="162"/>
      <c r="E345" s="450"/>
      <c r="F345" s="447"/>
      <c r="G345" s="451"/>
      <c r="H345" s="446"/>
    </row>
    <row r="346" spans="1:8" x14ac:dyDescent="0.25">
      <c r="A346" s="162"/>
      <c r="B346" s="430" t="str">
        <f>IF(G346="","",INDEX('Basic project data'!$A$12:$A$16,MATCH(G346,'Basic project data'!$D$12:$D$16,1)))</f>
        <v/>
      </c>
      <c r="C346" s="162"/>
      <c r="D346" s="162"/>
      <c r="E346" s="450"/>
      <c r="F346" s="447"/>
      <c r="G346" s="451"/>
      <c r="H346" s="446"/>
    </row>
    <row r="347" spans="1:8" x14ac:dyDescent="0.25">
      <c r="A347" s="162"/>
      <c r="B347" s="430" t="str">
        <f>IF(G347="","",INDEX('Basic project data'!$A$12:$A$16,MATCH(G347,'Basic project data'!$D$12:$D$16,1)))</f>
        <v/>
      </c>
      <c r="C347" s="162"/>
      <c r="D347" s="162"/>
      <c r="E347" s="450"/>
      <c r="F347" s="447"/>
      <c r="G347" s="451"/>
      <c r="H347" s="446"/>
    </row>
    <row r="348" spans="1:8" x14ac:dyDescent="0.25">
      <c r="A348" s="162"/>
      <c r="B348" s="430" t="str">
        <f>IF(G348="","",INDEX('Basic project data'!$A$12:$A$16,MATCH(G348,'Basic project data'!$D$12:$D$16,1)))</f>
        <v/>
      </c>
      <c r="C348" s="162"/>
      <c r="D348" s="162"/>
      <c r="E348" s="450"/>
      <c r="F348" s="447"/>
      <c r="G348" s="451"/>
      <c r="H348" s="446"/>
    </row>
    <row r="349" spans="1:8" x14ac:dyDescent="0.25">
      <c r="A349" s="162"/>
      <c r="B349" s="430" t="str">
        <f>IF(G349="","",INDEX('Basic project data'!$A$12:$A$16,MATCH(G349,'Basic project data'!$D$12:$D$16,1)))</f>
        <v/>
      </c>
      <c r="C349" s="162"/>
      <c r="D349" s="162"/>
      <c r="E349" s="450"/>
      <c r="F349" s="447"/>
      <c r="G349" s="451"/>
      <c r="H349" s="446"/>
    </row>
    <row r="350" spans="1:8" x14ac:dyDescent="0.25">
      <c r="A350" s="162"/>
      <c r="B350" s="430" t="str">
        <f>IF(G350="","",INDEX('Basic project data'!$A$12:$A$16,MATCH(G350,'Basic project data'!$D$12:$D$16,1)))</f>
        <v/>
      </c>
      <c r="C350" s="162"/>
      <c r="D350" s="162"/>
      <c r="E350" s="450"/>
      <c r="F350" s="447"/>
      <c r="G350" s="451"/>
      <c r="H350" s="446"/>
    </row>
    <row r="351" spans="1:8" x14ac:dyDescent="0.25">
      <c r="A351" s="162"/>
      <c r="B351" s="430" t="str">
        <f>IF(G351="","",INDEX('Basic project data'!$A$12:$A$16,MATCH(G351,'Basic project data'!$D$12:$D$16,1)))</f>
        <v/>
      </c>
      <c r="C351" s="162"/>
      <c r="D351" s="162"/>
      <c r="E351" s="450"/>
      <c r="F351" s="447"/>
      <c r="G351" s="451"/>
      <c r="H351" s="446"/>
    </row>
    <row r="352" spans="1:8" x14ac:dyDescent="0.25">
      <c r="A352" s="162"/>
      <c r="B352" s="430" t="str">
        <f>IF(G352="","",INDEX('Basic project data'!$A$12:$A$16,MATCH(G352,'Basic project data'!$D$12:$D$16,1)))</f>
        <v/>
      </c>
      <c r="C352" s="162"/>
      <c r="D352" s="162"/>
      <c r="E352" s="450"/>
      <c r="F352" s="447"/>
      <c r="G352" s="451"/>
      <c r="H352" s="446"/>
    </row>
    <row r="353" spans="1:8" x14ac:dyDescent="0.25">
      <c r="A353" s="162"/>
      <c r="B353" s="430" t="str">
        <f>IF(G353="","",INDEX('Basic project data'!$A$12:$A$16,MATCH(G353,'Basic project data'!$D$12:$D$16,1)))</f>
        <v/>
      </c>
      <c r="C353" s="162"/>
      <c r="D353" s="162"/>
      <c r="E353" s="450"/>
      <c r="F353" s="447"/>
      <c r="G353" s="451"/>
      <c r="H353" s="446"/>
    </row>
    <row r="354" spans="1:8" x14ac:dyDescent="0.25">
      <c r="A354" s="162"/>
      <c r="B354" s="430" t="str">
        <f>IF(G354="","",INDEX('Basic project data'!$A$12:$A$16,MATCH(G354,'Basic project data'!$D$12:$D$16,1)))</f>
        <v/>
      </c>
      <c r="C354" s="162"/>
      <c r="D354" s="162"/>
      <c r="E354" s="450"/>
      <c r="F354" s="447"/>
      <c r="G354" s="451"/>
      <c r="H354" s="446"/>
    </row>
    <row r="355" spans="1:8" x14ac:dyDescent="0.25">
      <c r="A355" s="162"/>
      <c r="B355" s="430" t="str">
        <f>IF(G355="","",INDEX('Basic project data'!$A$12:$A$16,MATCH(G355,'Basic project data'!$D$12:$D$16,1)))</f>
        <v/>
      </c>
      <c r="C355" s="162"/>
      <c r="D355" s="162"/>
      <c r="E355" s="450"/>
      <c r="F355" s="447"/>
      <c r="G355" s="451"/>
      <c r="H355" s="446"/>
    </row>
    <row r="356" spans="1:8" x14ac:dyDescent="0.25">
      <c r="A356" s="162"/>
      <c r="B356" s="430" t="str">
        <f>IF(G356="","",INDEX('Basic project data'!$A$12:$A$16,MATCH(G356,'Basic project data'!$D$12:$D$16,1)))</f>
        <v/>
      </c>
      <c r="C356" s="162"/>
      <c r="D356" s="162"/>
      <c r="E356" s="450"/>
      <c r="F356" s="447"/>
      <c r="G356" s="451"/>
      <c r="H356" s="446"/>
    </row>
    <row r="357" spans="1:8" x14ac:dyDescent="0.25">
      <c r="A357" s="162"/>
      <c r="B357" s="430" t="str">
        <f>IF(G357="","",INDEX('Basic project data'!$A$12:$A$16,MATCH(G357,'Basic project data'!$D$12:$D$16,1)))</f>
        <v/>
      </c>
      <c r="C357" s="162"/>
      <c r="D357" s="162"/>
      <c r="E357" s="450"/>
      <c r="F357" s="447"/>
      <c r="G357" s="451"/>
      <c r="H357" s="446"/>
    </row>
    <row r="358" spans="1:8" x14ac:dyDescent="0.25">
      <c r="A358" s="162"/>
      <c r="B358" s="430" t="str">
        <f>IF(G358="","",INDEX('Basic project data'!$A$12:$A$16,MATCH(G358,'Basic project data'!$D$12:$D$16,1)))</f>
        <v/>
      </c>
      <c r="C358" s="162"/>
      <c r="D358" s="162"/>
      <c r="E358" s="450"/>
      <c r="F358" s="447"/>
      <c r="G358" s="451"/>
      <c r="H358" s="446"/>
    </row>
    <row r="359" spans="1:8" x14ac:dyDescent="0.25">
      <c r="A359" s="162"/>
      <c r="B359" s="430" t="str">
        <f>IF(G359="","",INDEX('Basic project data'!$A$12:$A$16,MATCH(G359,'Basic project data'!$D$12:$D$16,1)))</f>
        <v/>
      </c>
      <c r="C359" s="162"/>
      <c r="D359" s="162"/>
      <c r="E359" s="450"/>
      <c r="F359" s="447"/>
      <c r="G359" s="451"/>
      <c r="H359" s="446"/>
    </row>
    <row r="360" spans="1:8" x14ac:dyDescent="0.25">
      <c r="A360" s="162"/>
      <c r="B360" s="430" t="str">
        <f>IF(G360="","",INDEX('Basic project data'!$A$12:$A$16,MATCH(G360,'Basic project data'!$D$12:$D$16,1)))</f>
        <v/>
      </c>
      <c r="C360" s="162"/>
      <c r="D360" s="162"/>
      <c r="E360" s="450"/>
      <c r="F360" s="447"/>
      <c r="G360" s="451"/>
      <c r="H360" s="446"/>
    </row>
    <row r="361" spans="1:8" x14ac:dyDescent="0.25">
      <c r="A361" s="162"/>
      <c r="B361" s="430" t="str">
        <f>IF(G361="","",INDEX('Basic project data'!$A$12:$A$16,MATCH(G361,'Basic project data'!$D$12:$D$16,1)))</f>
        <v/>
      </c>
      <c r="C361" s="162"/>
      <c r="D361" s="162"/>
      <c r="E361" s="450"/>
      <c r="F361" s="447"/>
      <c r="G361" s="451"/>
      <c r="H361" s="446"/>
    </row>
    <row r="362" spans="1:8" x14ac:dyDescent="0.25">
      <c r="A362" s="162"/>
      <c r="B362" s="430" t="str">
        <f>IF(G362="","",INDEX('Basic project data'!$A$12:$A$16,MATCH(G362,'Basic project data'!$D$12:$D$16,1)))</f>
        <v/>
      </c>
      <c r="C362" s="162"/>
      <c r="D362" s="162"/>
      <c r="E362" s="450"/>
      <c r="F362" s="447"/>
      <c r="G362" s="451"/>
      <c r="H362" s="446"/>
    </row>
    <row r="363" spans="1:8" x14ac:dyDescent="0.25">
      <c r="A363" s="162"/>
      <c r="B363" s="430" t="str">
        <f>IF(G363="","",INDEX('Basic project data'!$A$12:$A$16,MATCH(G363,'Basic project data'!$D$12:$D$16,1)))</f>
        <v/>
      </c>
      <c r="C363" s="162"/>
      <c r="D363" s="162"/>
      <c r="E363" s="450"/>
      <c r="F363" s="447"/>
      <c r="G363" s="451"/>
      <c r="H363" s="446"/>
    </row>
    <row r="364" spans="1:8" x14ac:dyDescent="0.25">
      <c r="A364" s="162"/>
      <c r="B364" s="430" t="str">
        <f>IF(G364="","",INDEX('Basic project data'!$A$12:$A$16,MATCH(G364,'Basic project data'!$D$12:$D$16,1)))</f>
        <v/>
      </c>
      <c r="C364" s="162"/>
      <c r="D364" s="162"/>
      <c r="E364" s="450"/>
      <c r="F364" s="447"/>
      <c r="G364" s="451"/>
      <c r="H364" s="446"/>
    </row>
    <row r="365" spans="1:8" x14ac:dyDescent="0.25">
      <c r="A365" s="162"/>
      <c r="B365" s="430" t="str">
        <f>IF(G365="","",INDEX('Basic project data'!$A$12:$A$16,MATCH(G365,'Basic project data'!$D$12:$D$16,1)))</f>
        <v/>
      </c>
      <c r="C365" s="162"/>
      <c r="D365" s="162"/>
      <c r="E365" s="450"/>
      <c r="F365" s="447"/>
      <c r="G365" s="451"/>
      <c r="H365" s="446"/>
    </row>
    <row r="366" spans="1:8" x14ac:dyDescent="0.25">
      <c r="A366" s="162"/>
      <c r="B366" s="430" t="str">
        <f>IF(G366="","",INDEX('Basic project data'!$A$12:$A$16,MATCH(G366,'Basic project data'!$D$12:$D$16,1)))</f>
        <v/>
      </c>
      <c r="C366" s="162"/>
      <c r="D366" s="162"/>
      <c r="E366" s="450"/>
      <c r="F366" s="447"/>
      <c r="G366" s="451"/>
      <c r="H366" s="446"/>
    </row>
    <row r="367" spans="1:8" x14ac:dyDescent="0.25">
      <c r="A367" s="162"/>
      <c r="B367" s="430" t="str">
        <f>IF(G367="","",INDEX('Basic project data'!$A$12:$A$16,MATCH(G367,'Basic project data'!$D$12:$D$16,1)))</f>
        <v/>
      </c>
      <c r="C367" s="162"/>
      <c r="D367" s="162"/>
      <c r="E367" s="450"/>
      <c r="F367" s="447"/>
      <c r="G367" s="451"/>
      <c r="H367" s="446"/>
    </row>
    <row r="368" spans="1:8" x14ac:dyDescent="0.25">
      <c r="A368" s="162"/>
      <c r="B368" s="430" t="str">
        <f>IF(G368="","",INDEX('Basic project data'!$A$12:$A$16,MATCH(G368,'Basic project data'!$D$12:$D$16,1)))</f>
        <v/>
      </c>
      <c r="C368" s="162"/>
      <c r="D368" s="162"/>
      <c r="E368" s="450"/>
      <c r="F368" s="447"/>
      <c r="G368" s="451"/>
      <c r="H368" s="446"/>
    </row>
    <row r="369" spans="1:8" x14ac:dyDescent="0.25">
      <c r="A369" s="162"/>
      <c r="B369" s="430" t="str">
        <f>IF(G369="","",INDEX('Basic project data'!$A$12:$A$16,MATCH(G369,'Basic project data'!$D$12:$D$16,1)))</f>
        <v/>
      </c>
      <c r="C369" s="162"/>
      <c r="D369" s="162"/>
      <c r="E369" s="450"/>
      <c r="F369" s="447"/>
      <c r="G369" s="451"/>
      <c r="H369" s="446"/>
    </row>
    <row r="370" spans="1:8" x14ac:dyDescent="0.25">
      <c r="A370" s="162"/>
      <c r="B370" s="430" t="str">
        <f>IF(G370="","",INDEX('Basic project data'!$A$12:$A$16,MATCH(G370,'Basic project data'!$D$12:$D$16,1)))</f>
        <v/>
      </c>
      <c r="C370" s="162"/>
      <c r="D370" s="162"/>
      <c r="E370" s="450"/>
      <c r="F370" s="447"/>
      <c r="G370" s="451"/>
      <c r="H370" s="446"/>
    </row>
    <row r="371" spans="1:8" x14ac:dyDescent="0.25">
      <c r="A371" s="162"/>
      <c r="B371" s="430" t="str">
        <f>IF(G371="","",INDEX('Basic project data'!$A$12:$A$16,MATCH(G371,'Basic project data'!$D$12:$D$16,1)))</f>
        <v/>
      </c>
      <c r="C371" s="162"/>
      <c r="D371" s="162"/>
      <c r="E371" s="450"/>
      <c r="F371" s="447"/>
      <c r="G371" s="451"/>
      <c r="H371" s="446"/>
    </row>
    <row r="372" spans="1:8" x14ac:dyDescent="0.25">
      <c r="A372" s="162"/>
      <c r="B372" s="430" t="str">
        <f>IF(G372="","",INDEX('Basic project data'!$A$12:$A$16,MATCH(G372,'Basic project data'!$D$12:$D$16,1)))</f>
        <v/>
      </c>
      <c r="C372" s="162"/>
      <c r="D372" s="162"/>
      <c r="E372" s="450"/>
      <c r="F372" s="447"/>
      <c r="G372" s="451"/>
      <c r="H372" s="446"/>
    </row>
    <row r="373" spans="1:8" x14ac:dyDescent="0.25">
      <c r="A373" s="162"/>
      <c r="B373" s="430" t="str">
        <f>IF(G373="","",INDEX('Basic project data'!$A$12:$A$16,MATCH(G373,'Basic project data'!$D$12:$D$16,1)))</f>
        <v/>
      </c>
      <c r="C373" s="162"/>
      <c r="D373" s="162"/>
      <c r="E373" s="450"/>
      <c r="F373" s="447"/>
      <c r="G373" s="451"/>
      <c r="H373" s="446"/>
    </row>
    <row r="374" spans="1:8" x14ac:dyDescent="0.25">
      <c r="A374" s="162"/>
      <c r="B374" s="430" t="str">
        <f>IF(G374="","",INDEX('Basic project data'!$A$12:$A$16,MATCH(G374,'Basic project data'!$D$12:$D$16,1)))</f>
        <v/>
      </c>
      <c r="C374" s="162"/>
      <c r="D374" s="162"/>
      <c r="E374" s="450"/>
      <c r="F374" s="447"/>
      <c r="G374" s="451"/>
      <c r="H374" s="446"/>
    </row>
    <row r="375" spans="1:8" x14ac:dyDescent="0.25">
      <c r="A375" s="162"/>
      <c r="B375" s="430" t="str">
        <f>IF(G375="","",INDEX('Basic project data'!$A$12:$A$16,MATCH(G375,'Basic project data'!$D$12:$D$16,1)))</f>
        <v/>
      </c>
      <c r="C375" s="162"/>
      <c r="D375" s="162"/>
      <c r="E375" s="450"/>
      <c r="F375" s="447"/>
      <c r="G375" s="451"/>
      <c r="H375" s="446"/>
    </row>
    <row r="376" spans="1:8" x14ac:dyDescent="0.25">
      <c r="A376" s="162"/>
      <c r="B376" s="430" t="str">
        <f>IF(G376="","",INDEX('Basic project data'!$A$12:$A$16,MATCH(G376,'Basic project data'!$D$12:$D$16,1)))</f>
        <v/>
      </c>
      <c r="C376" s="162"/>
      <c r="D376" s="162"/>
      <c r="E376" s="450"/>
      <c r="F376" s="447"/>
      <c r="G376" s="451"/>
      <c r="H376" s="446"/>
    </row>
    <row r="377" spans="1:8" x14ac:dyDescent="0.25">
      <c r="A377" s="162"/>
      <c r="B377" s="430" t="str">
        <f>IF(G377="","",INDEX('Basic project data'!$A$12:$A$16,MATCH(G377,'Basic project data'!$D$12:$D$16,1)))</f>
        <v/>
      </c>
      <c r="C377" s="162"/>
      <c r="D377" s="162"/>
      <c r="E377" s="450"/>
      <c r="F377" s="447"/>
      <c r="G377" s="451"/>
      <c r="H377" s="446"/>
    </row>
    <row r="378" spans="1:8" x14ac:dyDescent="0.25">
      <c r="A378" s="162"/>
      <c r="B378" s="430" t="str">
        <f>IF(G378="","",INDEX('Basic project data'!$A$12:$A$16,MATCH(G378,'Basic project data'!$D$12:$D$16,1)))</f>
        <v/>
      </c>
      <c r="C378" s="162"/>
      <c r="D378" s="162"/>
      <c r="E378" s="450"/>
      <c r="F378" s="447"/>
      <c r="G378" s="451"/>
      <c r="H378" s="446"/>
    </row>
    <row r="379" spans="1:8" x14ac:dyDescent="0.25">
      <c r="A379" s="162"/>
      <c r="B379" s="430" t="str">
        <f>IF(G379="","",INDEX('Basic project data'!$A$12:$A$16,MATCH(G379,'Basic project data'!$D$12:$D$16,1)))</f>
        <v/>
      </c>
      <c r="C379" s="162"/>
      <c r="D379" s="162"/>
      <c r="E379" s="450"/>
      <c r="F379" s="447"/>
      <c r="G379" s="451"/>
      <c r="H379" s="446"/>
    </row>
    <row r="380" spans="1:8" x14ac:dyDescent="0.25">
      <c r="A380" s="162"/>
      <c r="B380" s="430" t="str">
        <f>IF(G380="","",INDEX('Basic project data'!$A$12:$A$16,MATCH(G380,'Basic project data'!$D$12:$D$16,1)))</f>
        <v/>
      </c>
      <c r="C380" s="162"/>
      <c r="D380" s="162"/>
      <c r="E380" s="450"/>
      <c r="F380" s="447"/>
      <c r="G380" s="451"/>
      <c r="H380" s="446"/>
    </row>
    <row r="381" spans="1:8" x14ac:dyDescent="0.25">
      <c r="A381" s="162"/>
      <c r="B381" s="430" t="str">
        <f>IF(G381="","",INDEX('Basic project data'!$A$12:$A$16,MATCH(G381,'Basic project data'!$D$12:$D$16,1)))</f>
        <v/>
      </c>
      <c r="C381" s="162"/>
      <c r="D381" s="162"/>
      <c r="E381" s="450"/>
      <c r="F381" s="447"/>
      <c r="G381" s="451"/>
      <c r="H381" s="446"/>
    </row>
    <row r="382" spans="1:8" x14ac:dyDescent="0.25">
      <c r="A382" s="162"/>
      <c r="B382" s="430" t="str">
        <f>IF(G382="","",INDEX('Basic project data'!$A$12:$A$16,MATCH(G382,'Basic project data'!$D$12:$D$16,1)))</f>
        <v/>
      </c>
      <c r="C382" s="162"/>
      <c r="D382" s="162"/>
      <c r="E382" s="450"/>
      <c r="F382" s="447"/>
      <c r="G382" s="451"/>
      <c r="H382" s="446"/>
    </row>
    <row r="383" spans="1:8" x14ac:dyDescent="0.25">
      <c r="A383" s="162"/>
      <c r="B383" s="430" t="str">
        <f>IF(G383="","",INDEX('Basic project data'!$A$12:$A$16,MATCH(G383,'Basic project data'!$D$12:$D$16,1)))</f>
        <v/>
      </c>
      <c r="C383" s="162"/>
      <c r="D383" s="162"/>
      <c r="E383" s="450"/>
      <c r="F383" s="447"/>
      <c r="G383" s="451"/>
      <c r="H383" s="446"/>
    </row>
    <row r="384" spans="1:8" x14ac:dyDescent="0.25">
      <c r="A384" s="162"/>
      <c r="B384" s="430" t="str">
        <f>IF(G384="","",INDEX('Basic project data'!$A$12:$A$16,MATCH(G384,'Basic project data'!$D$12:$D$16,1)))</f>
        <v/>
      </c>
      <c r="C384" s="162"/>
      <c r="D384" s="162"/>
      <c r="E384" s="450"/>
      <c r="F384" s="447"/>
      <c r="G384" s="451"/>
      <c r="H384" s="446"/>
    </row>
    <row r="385" spans="1:8" x14ac:dyDescent="0.25">
      <c r="A385" s="162"/>
      <c r="B385" s="430" t="str">
        <f>IF(G385="","",INDEX('Basic project data'!$A$12:$A$16,MATCH(G385,'Basic project data'!$D$12:$D$16,1)))</f>
        <v/>
      </c>
      <c r="C385" s="162"/>
      <c r="D385" s="162"/>
      <c r="E385" s="450"/>
      <c r="F385" s="447"/>
      <c r="G385" s="451"/>
      <c r="H385" s="446"/>
    </row>
    <row r="386" spans="1:8" x14ac:dyDescent="0.25">
      <c r="A386" s="162"/>
      <c r="B386" s="430" t="str">
        <f>IF(G386="","",INDEX('Basic project data'!$A$12:$A$16,MATCH(G386,'Basic project data'!$D$12:$D$16,1)))</f>
        <v/>
      </c>
      <c r="C386" s="162"/>
      <c r="D386" s="162"/>
      <c r="E386" s="450"/>
      <c r="F386" s="447"/>
      <c r="G386" s="451"/>
      <c r="H386" s="446"/>
    </row>
    <row r="387" spans="1:8" x14ac:dyDescent="0.25">
      <c r="A387" s="162"/>
      <c r="B387" s="430" t="str">
        <f>IF(G387="","",INDEX('Basic project data'!$A$12:$A$16,MATCH(G387,'Basic project data'!$D$12:$D$16,1)))</f>
        <v/>
      </c>
      <c r="C387" s="162"/>
      <c r="D387" s="162"/>
      <c r="E387" s="450"/>
      <c r="F387" s="447"/>
      <c r="G387" s="451"/>
      <c r="H387" s="446"/>
    </row>
    <row r="388" spans="1:8" x14ac:dyDescent="0.25">
      <c r="A388" s="162"/>
      <c r="B388" s="430" t="str">
        <f>IF(G388="","",INDEX('Basic project data'!$A$12:$A$16,MATCH(G388,'Basic project data'!$D$12:$D$16,1)))</f>
        <v/>
      </c>
      <c r="C388" s="162"/>
      <c r="D388" s="162"/>
      <c r="E388" s="450"/>
      <c r="F388" s="447"/>
      <c r="G388" s="451"/>
      <c r="H388" s="446"/>
    </row>
    <row r="389" spans="1:8" x14ac:dyDescent="0.25">
      <c r="A389" s="162"/>
      <c r="B389" s="430" t="str">
        <f>IF(G389="","",INDEX('Basic project data'!$A$12:$A$16,MATCH(G389,'Basic project data'!$D$12:$D$16,1)))</f>
        <v/>
      </c>
      <c r="C389" s="162"/>
      <c r="D389" s="162"/>
      <c r="E389" s="450"/>
      <c r="F389" s="447"/>
      <c r="G389" s="451"/>
      <c r="H389" s="446"/>
    </row>
    <row r="390" spans="1:8" x14ac:dyDescent="0.25">
      <c r="A390" s="162"/>
      <c r="B390" s="430" t="str">
        <f>IF(G390="","",INDEX('Basic project data'!$A$12:$A$16,MATCH(G390,'Basic project data'!$D$12:$D$16,1)))</f>
        <v/>
      </c>
      <c r="C390" s="162"/>
      <c r="D390" s="162"/>
      <c r="E390" s="450"/>
      <c r="F390" s="447"/>
      <c r="G390" s="451"/>
      <c r="H390" s="446"/>
    </row>
    <row r="391" spans="1:8" x14ac:dyDescent="0.25">
      <c r="A391" s="162"/>
      <c r="B391" s="430" t="str">
        <f>IF(G391="","",INDEX('Basic project data'!$A$12:$A$16,MATCH(G391,'Basic project data'!$D$12:$D$16,1)))</f>
        <v/>
      </c>
      <c r="C391" s="162"/>
      <c r="D391" s="162"/>
      <c r="E391" s="450"/>
      <c r="F391" s="447"/>
      <c r="G391" s="451"/>
      <c r="H391" s="446"/>
    </row>
    <row r="392" spans="1:8" x14ac:dyDescent="0.25">
      <c r="A392" s="162"/>
      <c r="B392" s="430" t="str">
        <f>IF(G392="","",INDEX('Basic project data'!$A$12:$A$16,MATCH(G392,'Basic project data'!$D$12:$D$16,1)))</f>
        <v/>
      </c>
      <c r="C392" s="162"/>
      <c r="D392" s="162"/>
      <c r="E392" s="450"/>
      <c r="F392" s="447"/>
      <c r="G392" s="451"/>
      <c r="H392" s="446"/>
    </row>
    <row r="393" spans="1:8" x14ac:dyDescent="0.25">
      <c r="A393" s="162"/>
      <c r="B393" s="430" t="str">
        <f>IF(G393="","",INDEX('Basic project data'!$A$12:$A$16,MATCH(G393,'Basic project data'!$D$12:$D$16,1)))</f>
        <v/>
      </c>
      <c r="C393" s="162"/>
      <c r="D393" s="162"/>
      <c r="E393" s="450"/>
      <c r="F393" s="447"/>
      <c r="G393" s="451"/>
      <c r="H393" s="446"/>
    </row>
    <row r="394" spans="1:8" x14ac:dyDescent="0.25">
      <c r="A394" s="162"/>
      <c r="B394" s="430" t="str">
        <f>IF(G394="","",INDEX('Basic project data'!$A$12:$A$16,MATCH(G394,'Basic project data'!$D$12:$D$16,1)))</f>
        <v/>
      </c>
      <c r="C394" s="162"/>
      <c r="D394" s="162"/>
      <c r="E394" s="450"/>
      <c r="F394" s="447"/>
      <c r="G394" s="451"/>
      <c r="H394" s="446"/>
    </row>
    <row r="395" spans="1:8" x14ac:dyDescent="0.25">
      <c r="A395" s="162"/>
      <c r="B395" s="430" t="str">
        <f>IF(G395="","",INDEX('Basic project data'!$A$12:$A$16,MATCH(G395,'Basic project data'!$D$12:$D$16,1)))</f>
        <v/>
      </c>
      <c r="C395" s="162"/>
      <c r="D395" s="162"/>
      <c r="E395" s="450"/>
      <c r="F395" s="447"/>
      <c r="G395" s="451"/>
      <c r="H395" s="446"/>
    </row>
    <row r="396" spans="1:8" x14ac:dyDescent="0.25">
      <c r="A396" s="162"/>
      <c r="B396" s="430" t="str">
        <f>IF(G396="","",INDEX('Basic project data'!$A$12:$A$16,MATCH(G396,'Basic project data'!$D$12:$D$16,1)))</f>
        <v/>
      </c>
      <c r="C396" s="162"/>
      <c r="D396" s="162"/>
      <c r="E396" s="450"/>
      <c r="F396" s="447"/>
      <c r="G396" s="451"/>
      <c r="H396" s="446"/>
    </row>
    <row r="397" spans="1:8" x14ac:dyDescent="0.25">
      <c r="A397" s="162"/>
      <c r="B397" s="430" t="str">
        <f>IF(G397="","",INDEX('Basic project data'!$A$12:$A$16,MATCH(G397,'Basic project data'!$D$12:$D$16,1)))</f>
        <v/>
      </c>
      <c r="C397" s="162"/>
      <c r="D397" s="162"/>
      <c r="E397" s="450"/>
      <c r="F397" s="447"/>
      <c r="G397" s="451"/>
      <c r="H397" s="446"/>
    </row>
    <row r="398" spans="1:8" x14ac:dyDescent="0.25">
      <c r="A398" s="162"/>
      <c r="B398" s="430" t="str">
        <f>IF(G398="","",INDEX('Basic project data'!$A$12:$A$16,MATCH(G398,'Basic project data'!$D$12:$D$16,1)))</f>
        <v/>
      </c>
      <c r="C398" s="162"/>
      <c r="D398" s="162"/>
      <c r="E398" s="450"/>
      <c r="F398" s="447"/>
      <c r="G398" s="451"/>
      <c r="H398" s="446"/>
    </row>
    <row r="399" spans="1:8" x14ac:dyDescent="0.25">
      <c r="A399" s="162"/>
      <c r="B399" s="430" t="str">
        <f>IF(G399="","",INDEX('Basic project data'!$A$12:$A$16,MATCH(G399,'Basic project data'!$D$12:$D$16,1)))</f>
        <v/>
      </c>
      <c r="C399" s="162"/>
      <c r="D399" s="162"/>
      <c r="E399" s="450"/>
      <c r="F399" s="447"/>
      <c r="G399" s="451"/>
      <c r="H399" s="446"/>
    </row>
    <row r="400" spans="1:8" x14ac:dyDescent="0.25">
      <c r="A400" s="162"/>
      <c r="B400" s="430" t="str">
        <f>IF(G400="","",INDEX('Basic project data'!$A$12:$A$16,MATCH(G400,'Basic project data'!$D$12:$D$16,1)))</f>
        <v/>
      </c>
      <c r="C400" s="162"/>
      <c r="D400" s="162"/>
      <c r="E400" s="450"/>
      <c r="F400" s="447"/>
      <c r="G400" s="451"/>
      <c r="H400" s="446"/>
    </row>
    <row r="401" spans="1:8" x14ac:dyDescent="0.25">
      <c r="A401" s="162"/>
      <c r="B401" s="430" t="str">
        <f>IF(G401="","",INDEX('Basic project data'!$A$12:$A$16,MATCH(G401,'Basic project data'!$D$12:$D$16,1)))</f>
        <v/>
      </c>
      <c r="C401" s="162"/>
      <c r="D401" s="162"/>
      <c r="E401" s="450"/>
      <c r="F401" s="447"/>
      <c r="G401" s="451"/>
      <c r="H401" s="446"/>
    </row>
    <row r="402" spans="1:8" x14ac:dyDescent="0.25">
      <c r="A402" s="162"/>
      <c r="B402" s="430" t="str">
        <f>IF(G402="","",INDEX('Basic project data'!$A$12:$A$16,MATCH(G402,'Basic project data'!$D$12:$D$16,1)))</f>
        <v/>
      </c>
      <c r="C402" s="162"/>
      <c r="D402" s="162"/>
      <c r="E402" s="450"/>
      <c r="F402" s="447"/>
      <c r="G402" s="451"/>
      <c r="H402" s="446"/>
    </row>
    <row r="403" spans="1:8" x14ac:dyDescent="0.25">
      <c r="A403" s="162"/>
      <c r="B403" s="430" t="str">
        <f>IF(G403="","",INDEX('Basic project data'!$A$12:$A$16,MATCH(G403,'Basic project data'!$D$12:$D$16,1)))</f>
        <v/>
      </c>
      <c r="C403" s="162"/>
      <c r="D403" s="162"/>
      <c r="E403" s="450"/>
      <c r="F403" s="447"/>
      <c r="G403" s="451"/>
      <c r="H403" s="446"/>
    </row>
    <row r="404" spans="1:8" x14ac:dyDescent="0.25">
      <c r="A404" s="162"/>
      <c r="B404" s="430" t="str">
        <f>IF(G404="","",INDEX('Basic project data'!$A$12:$A$16,MATCH(G404,'Basic project data'!$D$12:$D$16,1)))</f>
        <v/>
      </c>
      <c r="C404" s="162"/>
      <c r="D404" s="162"/>
      <c r="E404" s="450"/>
      <c r="F404" s="447"/>
      <c r="G404" s="451"/>
      <c r="H404" s="446"/>
    </row>
    <row r="405" spans="1:8" x14ac:dyDescent="0.25">
      <c r="A405" s="162"/>
      <c r="B405" s="430" t="str">
        <f>IF(G405="","",INDEX('Basic project data'!$A$12:$A$16,MATCH(G405,'Basic project data'!$D$12:$D$16,1)))</f>
        <v/>
      </c>
      <c r="C405" s="162"/>
      <c r="D405" s="162"/>
      <c r="E405" s="450"/>
      <c r="F405" s="447"/>
      <c r="G405" s="451"/>
      <c r="H405" s="446"/>
    </row>
    <row r="406" spans="1:8" x14ac:dyDescent="0.25">
      <c r="A406" s="162"/>
      <c r="B406" s="430" t="str">
        <f>IF(G406="","",INDEX('Basic project data'!$A$12:$A$16,MATCH(G406,'Basic project data'!$D$12:$D$16,1)))</f>
        <v/>
      </c>
      <c r="C406" s="162"/>
      <c r="D406" s="162"/>
      <c r="E406" s="450"/>
      <c r="F406" s="447"/>
      <c r="G406" s="451"/>
      <c r="H406" s="446"/>
    </row>
    <row r="407" spans="1:8" x14ac:dyDescent="0.25">
      <c r="A407" s="162"/>
      <c r="B407" s="430" t="str">
        <f>IF(G407="","",INDEX('Basic project data'!$A$12:$A$16,MATCH(G407,'Basic project data'!$D$12:$D$16,1)))</f>
        <v/>
      </c>
      <c r="C407" s="162"/>
      <c r="D407" s="162"/>
      <c r="E407" s="450"/>
      <c r="F407" s="447"/>
      <c r="G407" s="451"/>
      <c r="H407" s="446"/>
    </row>
    <row r="408" spans="1:8" x14ac:dyDescent="0.25">
      <c r="A408" s="162"/>
      <c r="B408" s="430" t="str">
        <f>IF(G408="","",INDEX('Basic project data'!$A$12:$A$16,MATCH(G408,'Basic project data'!$D$12:$D$16,1)))</f>
        <v/>
      </c>
      <c r="C408" s="162"/>
      <c r="D408" s="162"/>
      <c r="E408" s="450"/>
      <c r="F408" s="447"/>
      <c r="G408" s="451"/>
      <c r="H408" s="446"/>
    </row>
    <row r="409" spans="1:8" x14ac:dyDescent="0.25">
      <c r="A409" s="162"/>
      <c r="B409" s="430" t="str">
        <f>IF(G409="","",INDEX('Basic project data'!$A$12:$A$16,MATCH(G409,'Basic project data'!$D$12:$D$16,1)))</f>
        <v/>
      </c>
      <c r="C409" s="162"/>
      <c r="D409" s="162"/>
      <c r="E409" s="450"/>
      <c r="F409" s="447"/>
      <c r="G409" s="451"/>
      <c r="H409" s="446"/>
    </row>
    <row r="410" spans="1:8" x14ac:dyDescent="0.25">
      <c r="A410" s="162"/>
      <c r="B410" s="430" t="str">
        <f>IF(G410="","",INDEX('Basic project data'!$A$12:$A$16,MATCH(G410,'Basic project data'!$D$12:$D$16,1)))</f>
        <v/>
      </c>
      <c r="C410" s="162"/>
      <c r="D410" s="162"/>
      <c r="E410" s="450"/>
      <c r="F410" s="447"/>
      <c r="G410" s="451"/>
      <c r="H410" s="446"/>
    </row>
    <row r="411" spans="1:8" x14ac:dyDescent="0.25">
      <c r="A411" s="162"/>
      <c r="B411" s="430" t="str">
        <f>IF(G411="","",INDEX('Basic project data'!$A$12:$A$16,MATCH(G411,'Basic project data'!$D$12:$D$16,1)))</f>
        <v/>
      </c>
      <c r="C411" s="162"/>
      <c r="D411" s="162"/>
      <c r="E411" s="450"/>
      <c r="F411" s="447"/>
      <c r="G411" s="451"/>
      <c r="H411" s="446"/>
    </row>
    <row r="412" spans="1:8" x14ac:dyDescent="0.25">
      <c r="A412" s="162"/>
      <c r="B412" s="430" t="str">
        <f>IF(G412="","",INDEX('Basic project data'!$A$12:$A$16,MATCH(G412,'Basic project data'!$D$12:$D$16,1)))</f>
        <v/>
      </c>
      <c r="C412" s="162"/>
      <c r="D412" s="162"/>
      <c r="E412" s="450"/>
      <c r="F412" s="447"/>
      <c r="G412" s="451"/>
      <c r="H412" s="446"/>
    </row>
    <row r="413" spans="1:8" x14ac:dyDescent="0.25">
      <c r="A413" s="162"/>
      <c r="B413" s="430" t="str">
        <f>IF(G413="","",INDEX('Basic project data'!$A$12:$A$16,MATCH(G413,'Basic project data'!$D$12:$D$16,1)))</f>
        <v/>
      </c>
      <c r="C413" s="162"/>
      <c r="D413" s="162"/>
      <c r="E413" s="450"/>
      <c r="F413" s="447"/>
      <c r="G413" s="451"/>
      <c r="H413" s="446"/>
    </row>
    <row r="414" spans="1:8" x14ac:dyDescent="0.25">
      <c r="A414" s="162"/>
      <c r="B414" s="430" t="str">
        <f>IF(G414="","",INDEX('Basic project data'!$A$12:$A$16,MATCH(G414,'Basic project data'!$D$12:$D$16,1)))</f>
        <v/>
      </c>
      <c r="C414" s="162"/>
      <c r="D414" s="162"/>
      <c r="E414" s="450"/>
      <c r="F414" s="447"/>
      <c r="G414" s="451"/>
      <c r="H414" s="446"/>
    </row>
    <row r="415" spans="1:8" x14ac:dyDescent="0.25">
      <c r="A415" s="162"/>
      <c r="B415" s="430" t="str">
        <f>IF(G415="","",INDEX('Basic project data'!$A$12:$A$16,MATCH(G415,'Basic project data'!$D$12:$D$16,1)))</f>
        <v/>
      </c>
      <c r="C415" s="162"/>
      <c r="D415" s="162"/>
      <c r="E415" s="450"/>
      <c r="F415" s="447"/>
      <c r="G415" s="451"/>
      <c r="H415" s="446"/>
    </row>
    <row r="416" spans="1:8" x14ac:dyDescent="0.25">
      <c r="A416" s="162"/>
      <c r="B416" s="430" t="str">
        <f>IF(G416="","",INDEX('Basic project data'!$A$12:$A$16,MATCH(G416,'Basic project data'!$D$12:$D$16,1)))</f>
        <v/>
      </c>
      <c r="C416" s="162"/>
      <c r="D416" s="162"/>
      <c r="E416" s="450"/>
      <c r="F416" s="447"/>
      <c r="G416" s="451"/>
      <c r="H416" s="446"/>
    </row>
    <row r="417" spans="1:8" x14ac:dyDescent="0.25">
      <c r="A417" s="162"/>
      <c r="B417" s="430" t="str">
        <f>IF(G417="","",INDEX('Basic project data'!$A$12:$A$16,MATCH(G417,'Basic project data'!$D$12:$D$16,1)))</f>
        <v/>
      </c>
      <c r="C417" s="162"/>
      <c r="D417" s="162"/>
      <c r="E417" s="450"/>
      <c r="F417" s="447"/>
      <c r="G417" s="451"/>
      <c r="H417" s="446"/>
    </row>
    <row r="418" spans="1:8" x14ac:dyDescent="0.25">
      <c r="A418" s="162"/>
      <c r="B418" s="430" t="str">
        <f>IF(G418="","",INDEX('Basic project data'!$A$12:$A$16,MATCH(G418,'Basic project data'!$D$12:$D$16,1)))</f>
        <v/>
      </c>
      <c r="C418" s="162"/>
      <c r="D418" s="162"/>
      <c r="E418" s="450"/>
      <c r="F418" s="447"/>
      <c r="G418" s="451"/>
      <c r="H418" s="446"/>
    </row>
    <row r="419" spans="1:8" x14ac:dyDescent="0.25">
      <c r="A419" s="162"/>
      <c r="B419" s="430" t="str">
        <f>IF(G419="","",INDEX('Basic project data'!$A$12:$A$16,MATCH(G419,'Basic project data'!$D$12:$D$16,1)))</f>
        <v/>
      </c>
      <c r="C419" s="162"/>
      <c r="D419" s="162"/>
      <c r="E419" s="450"/>
      <c r="F419" s="447"/>
      <c r="G419" s="451"/>
      <c r="H419" s="446"/>
    </row>
    <row r="420" spans="1:8" x14ac:dyDescent="0.25">
      <c r="A420" s="162"/>
      <c r="B420" s="430" t="str">
        <f>IF(G420="","",INDEX('Basic project data'!$A$12:$A$16,MATCH(G420,'Basic project data'!$D$12:$D$16,1)))</f>
        <v/>
      </c>
      <c r="C420" s="162"/>
      <c r="D420" s="162"/>
      <c r="E420" s="450"/>
      <c r="F420" s="447"/>
      <c r="G420" s="451"/>
      <c r="H420" s="446"/>
    </row>
    <row r="421" spans="1:8" x14ac:dyDescent="0.25">
      <c r="A421" s="162"/>
      <c r="B421" s="430" t="str">
        <f>IF(G421="","",INDEX('Basic project data'!$A$12:$A$16,MATCH(G421,'Basic project data'!$D$12:$D$16,1)))</f>
        <v/>
      </c>
      <c r="C421" s="162"/>
      <c r="D421" s="162"/>
      <c r="E421" s="450"/>
      <c r="F421" s="447"/>
      <c r="G421" s="451"/>
      <c r="H421" s="446"/>
    </row>
    <row r="422" spans="1:8" x14ac:dyDescent="0.25">
      <c r="A422" s="162"/>
      <c r="B422" s="430" t="str">
        <f>IF(G422="","",INDEX('Basic project data'!$A$12:$A$16,MATCH(G422,'Basic project data'!$D$12:$D$16,1)))</f>
        <v/>
      </c>
      <c r="C422" s="162"/>
      <c r="D422" s="162"/>
      <c r="E422" s="450"/>
      <c r="F422" s="447"/>
      <c r="G422" s="451"/>
      <c r="H422" s="446"/>
    </row>
    <row r="423" spans="1:8" x14ac:dyDescent="0.25">
      <c r="A423" s="162"/>
      <c r="B423" s="430" t="str">
        <f>IF(G423="","",INDEX('Basic project data'!$A$12:$A$16,MATCH(G423,'Basic project data'!$D$12:$D$16,1)))</f>
        <v/>
      </c>
      <c r="C423" s="162"/>
      <c r="D423" s="162"/>
      <c r="E423" s="450"/>
      <c r="F423" s="447"/>
      <c r="G423" s="451"/>
      <c r="H423" s="446"/>
    </row>
    <row r="424" spans="1:8" x14ac:dyDescent="0.25">
      <c r="A424" s="162"/>
      <c r="B424" s="430" t="str">
        <f>IF(G424="","",INDEX('Basic project data'!$A$12:$A$16,MATCH(G424,'Basic project data'!$D$12:$D$16,1)))</f>
        <v/>
      </c>
      <c r="C424" s="162"/>
      <c r="D424" s="162"/>
      <c r="E424" s="450"/>
      <c r="F424" s="447"/>
      <c r="G424" s="451"/>
      <c r="H424" s="446"/>
    </row>
    <row r="425" spans="1:8" x14ac:dyDescent="0.25">
      <c r="A425" s="162"/>
      <c r="B425" s="430" t="str">
        <f>IF(G425="","",INDEX('Basic project data'!$A$12:$A$16,MATCH(G425,'Basic project data'!$D$12:$D$16,1)))</f>
        <v/>
      </c>
      <c r="C425" s="162"/>
      <c r="D425" s="162"/>
      <c r="E425" s="450"/>
      <c r="F425" s="447"/>
      <c r="G425" s="451"/>
      <c r="H425" s="446"/>
    </row>
    <row r="426" spans="1:8" x14ac:dyDescent="0.25">
      <c r="A426" s="162"/>
      <c r="B426" s="430" t="str">
        <f>IF(G426="","",INDEX('Basic project data'!$A$12:$A$16,MATCH(G426,'Basic project data'!$D$12:$D$16,1)))</f>
        <v/>
      </c>
      <c r="C426" s="162"/>
      <c r="D426" s="162"/>
      <c r="E426" s="450"/>
      <c r="F426" s="447"/>
      <c r="G426" s="451"/>
      <c r="H426" s="446"/>
    </row>
    <row r="427" spans="1:8" x14ac:dyDescent="0.25">
      <c r="A427" s="162"/>
      <c r="B427" s="430" t="str">
        <f>IF(G427="","",INDEX('Basic project data'!$A$12:$A$16,MATCH(G427,'Basic project data'!$D$12:$D$16,1)))</f>
        <v/>
      </c>
      <c r="C427" s="162"/>
      <c r="D427" s="162"/>
      <c r="E427" s="450"/>
      <c r="F427" s="447"/>
      <c r="G427" s="451"/>
      <c r="H427" s="446"/>
    </row>
    <row r="428" spans="1:8" x14ac:dyDescent="0.25">
      <c r="A428" s="162"/>
      <c r="B428" s="430" t="str">
        <f>IF(G428="","",INDEX('Basic project data'!$A$12:$A$16,MATCH(G428,'Basic project data'!$D$12:$D$16,1)))</f>
        <v/>
      </c>
      <c r="C428" s="162"/>
      <c r="D428" s="162"/>
      <c r="E428" s="450"/>
      <c r="F428" s="447"/>
      <c r="G428" s="451"/>
      <c r="H428" s="446"/>
    </row>
    <row r="429" spans="1:8" x14ac:dyDescent="0.25">
      <c r="A429" s="162"/>
      <c r="B429" s="430" t="str">
        <f>IF(G429="","",INDEX('Basic project data'!$A$12:$A$16,MATCH(G429,'Basic project data'!$D$12:$D$16,1)))</f>
        <v/>
      </c>
      <c r="C429" s="162"/>
      <c r="D429" s="162"/>
      <c r="E429" s="450"/>
      <c r="F429" s="447"/>
      <c r="G429" s="451"/>
      <c r="H429" s="446"/>
    </row>
    <row r="430" spans="1:8" x14ac:dyDescent="0.25">
      <c r="A430" s="162"/>
      <c r="B430" s="430" t="str">
        <f>IF(G430="","",INDEX('Basic project data'!$A$12:$A$16,MATCH(G430,'Basic project data'!$D$12:$D$16,1)))</f>
        <v/>
      </c>
      <c r="C430" s="162"/>
      <c r="D430" s="162"/>
      <c r="E430" s="450"/>
      <c r="F430" s="447"/>
      <c r="G430" s="451"/>
      <c r="H430" s="446"/>
    </row>
    <row r="431" spans="1:8" x14ac:dyDescent="0.25">
      <c r="A431" s="162"/>
      <c r="B431" s="430" t="str">
        <f>IF(G431="","",INDEX('Basic project data'!$A$12:$A$16,MATCH(G431,'Basic project data'!$D$12:$D$16,1)))</f>
        <v/>
      </c>
      <c r="C431" s="162"/>
      <c r="D431" s="162"/>
      <c r="E431" s="450"/>
      <c r="F431" s="447"/>
      <c r="G431" s="451"/>
      <c r="H431" s="446"/>
    </row>
    <row r="432" spans="1:8" x14ac:dyDescent="0.25">
      <c r="A432" s="162"/>
      <c r="B432" s="430" t="str">
        <f>IF(G432="","",INDEX('Basic project data'!$A$12:$A$16,MATCH(G432,'Basic project data'!$D$12:$D$16,1)))</f>
        <v/>
      </c>
      <c r="C432" s="162"/>
      <c r="D432" s="162"/>
      <c r="E432" s="450"/>
      <c r="F432" s="447"/>
      <c r="G432" s="451"/>
      <c r="H432" s="446"/>
    </row>
    <row r="433" spans="1:8" x14ac:dyDescent="0.25">
      <c r="A433" s="162"/>
      <c r="B433" s="430" t="str">
        <f>IF(G433="","",INDEX('Basic project data'!$A$12:$A$16,MATCH(G433,'Basic project data'!$D$12:$D$16,1)))</f>
        <v/>
      </c>
      <c r="C433" s="162"/>
      <c r="D433" s="162"/>
      <c r="E433" s="450"/>
      <c r="F433" s="447"/>
      <c r="G433" s="451"/>
      <c r="H433" s="446"/>
    </row>
    <row r="434" spans="1:8" x14ac:dyDescent="0.25">
      <c r="A434" s="162"/>
      <c r="B434" s="430" t="str">
        <f>IF(G434="","",INDEX('Basic project data'!$A$12:$A$16,MATCH(G434,'Basic project data'!$D$12:$D$16,1)))</f>
        <v/>
      </c>
      <c r="C434" s="162"/>
      <c r="D434" s="162"/>
      <c r="E434" s="450"/>
      <c r="F434" s="447"/>
      <c r="G434" s="451"/>
      <c r="H434" s="446"/>
    </row>
    <row r="435" spans="1:8" x14ac:dyDescent="0.25">
      <c r="A435" s="162"/>
      <c r="B435" s="430" t="str">
        <f>IF(G435="","",INDEX('Basic project data'!$A$12:$A$16,MATCH(G435,'Basic project data'!$D$12:$D$16,1)))</f>
        <v/>
      </c>
      <c r="C435" s="162"/>
      <c r="D435" s="162"/>
      <c r="E435" s="450"/>
      <c r="F435" s="447"/>
      <c r="G435" s="451"/>
      <c r="H435" s="446"/>
    </row>
    <row r="436" spans="1:8" x14ac:dyDescent="0.25">
      <c r="A436" s="162"/>
      <c r="B436" s="430" t="str">
        <f>IF(G436="","",INDEX('Basic project data'!$A$12:$A$16,MATCH(G436,'Basic project data'!$D$12:$D$16,1)))</f>
        <v/>
      </c>
      <c r="C436" s="162"/>
      <c r="D436" s="162"/>
      <c r="E436" s="450"/>
      <c r="F436" s="447"/>
      <c r="G436" s="451"/>
      <c r="H436" s="446"/>
    </row>
    <row r="437" spans="1:8" x14ac:dyDescent="0.25">
      <c r="A437" s="162"/>
      <c r="B437" s="430" t="str">
        <f>IF(G437="","",INDEX('Basic project data'!$A$12:$A$16,MATCH(G437,'Basic project data'!$D$12:$D$16,1)))</f>
        <v/>
      </c>
      <c r="C437" s="162"/>
      <c r="D437" s="162"/>
      <c r="E437" s="450"/>
      <c r="F437" s="447"/>
      <c r="G437" s="451"/>
      <c r="H437" s="446"/>
    </row>
    <row r="438" spans="1:8" x14ac:dyDescent="0.25">
      <c r="A438" s="162"/>
      <c r="B438" s="430" t="str">
        <f>IF(G438="","",INDEX('Basic project data'!$A$12:$A$16,MATCH(G438,'Basic project data'!$D$12:$D$16,1)))</f>
        <v/>
      </c>
      <c r="C438" s="162"/>
      <c r="D438" s="162"/>
      <c r="E438" s="450"/>
      <c r="F438" s="447"/>
      <c r="G438" s="451"/>
      <c r="H438" s="446"/>
    </row>
    <row r="439" spans="1:8" x14ac:dyDescent="0.25">
      <c r="A439" s="162"/>
      <c r="B439" s="430" t="str">
        <f>IF(G439="","",INDEX('Basic project data'!$A$12:$A$16,MATCH(G439,'Basic project data'!$D$12:$D$16,1)))</f>
        <v/>
      </c>
      <c r="C439" s="162"/>
      <c r="D439" s="162"/>
      <c r="E439" s="450"/>
      <c r="F439" s="447"/>
      <c r="G439" s="451"/>
      <c r="H439" s="446"/>
    </row>
    <row r="440" spans="1:8" x14ac:dyDescent="0.25">
      <c r="A440" s="162"/>
      <c r="B440" s="430" t="str">
        <f>IF(G440="","",INDEX('Basic project data'!$A$12:$A$16,MATCH(G440,'Basic project data'!$D$12:$D$16,1)))</f>
        <v/>
      </c>
      <c r="C440" s="162"/>
      <c r="D440" s="162"/>
      <c r="E440" s="450"/>
      <c r="F440" s="447"/>
      <c r="G440" s="451"/>
      <c r="H440" s="446"/>
    </row>
    <row r="441" spans="1:8" x14ac:dyDescent="0.25">
      <c r="A441" s="162"/>
      <c r="B441" s="430" t="str">
        <f>IF(G441="","",INDEX('Basic project data'!$A$12:$A$16,MATCH(G441,'Basic project data'!$D$12:$D$16,1)))</f>
        <v/>
      </c>
      <c r="C441" s="162"/>
      <c r="D441" s="162"/>
      <c r="E441" s="450"/>
      <c r="F441" s="447"/>
      <c r="G441" s="451"/>
      <c r="H441" s="446"/>
    </row>
    <row r="442" spans="1:8" x14ac:dyDescent="0.25">
      <c r="A442" s="162"/>
      <c r="B442" s="430" t="str">
        <f>IF(G442="","",INDEX('Basic project data'!$A$12:$A$16,MATCH(G442,'Basic project data'!$D$12:$D$16,1)))</f>
        <v/>
      </c>
      <c r="C442" s="162"/>
      <c r="D442" s="162"/>
      <c r="E442" s="450"/>
      <c r="F442" s="447"/>
      <c r="G442" s="451"/>
      <c r="H442" s="446"/>
    </row>
    <row r="443" spans="1:8" x14ac:dyDescent="0.25">
      <c r="A443" s="162"/>
      <c r="B443" s="430" t="str">
        <f>IF(G443="","",INDEX('Basic project data'!$A$12:$A$16,MATCH(G443,'Basic project data'!$D$12:$D$16,1)))</f>
        <v/>
      </c>
      <c r="C443" s="162"/>
      <c r="D443" s="162"/>
      <c r="E443" s="450"/>
      <c r="F443" s="447"/>
      <c r="G443" s="451"/>
      <c r="H443" s="446"/>
    </row>
    <row r="444" spans="1:8" x14ac:dyDescent="0.25">
      <c r="A444" s="162"/>
      <c r="B444" s="430" t="str">
        <f>IF(G444="","",INDEX('Basic project data'!$A$12:$A$16,MATCH(G444,'Basic project data'!$D$12:$D$16,1)))</f>
        <v/>
      </c>
      <c r="C444" s="162"/>
      <c r="D444" s="162"/>
      <c r="E444" s="450"/>
      <c r="F444" s="447"/>
      <c r="G444" s="451"/>
      <c r="H444" s="446"/>
    </row>
    <row r="445" spans="1:8" x14ac:dyDescent="0.25">
      <c r="A445" s="162"/>
      <c r="B445" s="430" t="str">
        <f>IF(G445="","",INDEX('Basic project data'!$A$12:$A$16,MATCH(G445,'Basic project data'!$D$12:$D$16,1)))</f>
        <v/>
      </c>
      <c r="C445" s="162"/>
      <c r="D445" s="162"/>
      <c r="E445" s="450"/>
      <c r="F445" s="447"/>
      <c r="G445" s="451"/>
      <c r="H445" s="446"/>
    </row>
    <row r="446" spans="1:8" x14ac:dyDescent="0.25">
      <c r="A446" s="162"/>
      <c r="B446" s="430" t="str">
        <f>IF(G446="","",INDEX('Basic project data'!$A$12:$A$16,MATCH(G446,'Basic project data'!$D$12:$D$16,1)))</f>
        <v/>
      </c>
      <c r="C446" s="162"/>
      <c r="D446" s="162"/>
      <c r="E446" s="450"/>
      <c r="F446" s="447"/>
      <c r="G446" s="451"/>
      <c r="H446" s="446"/>
    </row>
    <row r="447" spans="1:8" x14ac:dyDescent="0.25">
      <c r="A447" s="162"/>
      <c r="B447" s="430" t="str">
        <f>IF(G447="","",INDEX('Basic project data'!$A$12:$A$16,MATCH(G447,'Basic project data'!$D$12:$D$16,1)))</f>
        <v/>
      </c>
      <c r="C447" s="162"/>
      <c r="D447" s="162"/>
      <c r="E447" s="450"/>
      <c r="F447" s="447"/>
      <c r="G447" s="451"/>
      <c r="H447" s="446"/>
    </row>
    <row r="448" spans="1:8" x14ac:dyDescent="0.25">
      <c r="A448" s="162"/>
      <c r="B448" s="430" t="str">
        <f>IF(G448="","",INDEX('Basic project data'!$A$12:$A$16,MATCH(G448,'Basic project data'!$D$12:$D$16,1)))</f>
        <v/>
      </c>
      <c r="C448" s="162"/>
      <c r="D448" s="162"/>
      <c r="E448" s="450"/>
      <c r="F448" s="447"/>
      <c r="G448" s="451"/>
      <c r="H448" s="446"/>
    </row>
    <row r="449" spans="1:8" x14ac:dyDescent="0.25">
      <c r="A449" s="162"/>
      <c r="B449" s="430" t="str">
        <f>IF(G449="","",INDEX('Basic project data'!$A$12:$A$16,MATCH(G449,'Basic project data'!$D$12:$D$16,1)))</f>
        <v/>
      </c>
      <c r="C449" s="162"/>
      <c r="D449" s="162"/>
      <c r="E449" s="450"/>
      <c r="F449" s="447"/>
      <c r="G449" s="451"/>
      <c r="H449" s="446"/>
    </row>
    <row r="450" spans="1:8" x14ac:dyDescent="0.25">
      <c r="A450" s="162"/>
      <c r="B450" s="430" t="str">
        <f>IF(G450="","",INDEX('Basic project data'!$A$12:$A$16,MATCH(G450,'Basic project data'!$D$12:$D$16,1)))</f>
        <v/>
      </c>
      <c r="C450" s="162"/>
      <c r="D450" s="162"/>
      <c r="E450" s="450"/>
      <c r="F450" s="447"/>
      <c r="G450" s="451"/>
      <c r="H450" s="446"/>
    </row>
    <row r="451" spans="1:8" x14ac:dyDescent="0.25">
      <c r="A451" s="162"/>
      <c r="B451" s="430" t="str">
        <f>IF(G451="","",INDEX('Basic project data'!$A$12:$A$16,MATCH(G451,'Basic project data'!$D$12:$D$16,1)))</f>
        <v/>
      </c>
      <c r="C451" s="162"/>
      <c r="D451" s="162"/>
      <c r="E451" s="450"/>
      <c r="F451" s="447"/>
      <c r="G451" s="451"/>
      <c r="H451" s="446"/>
    </row>
    <row r="452" spans="1:8" x14ac:dyDescent="0.25">
      <c r="A452" s="162"/>
      <c r="B452" s="430" t="str">
        <f>IF(G452="","",INDEX('Basic project data'!$A$12:$A$16,MATCH(G452,'Basic project data'!$D$12:$D$16,1)))</f>
        <v/>
      </c>
      <c r="C452" s="162"/>
      <c r="D452" s="162"/>
      <c r="E452" s="450"/>
      <c r="F452" s="447"/>
      <c r="G452" s="451"/>
      <c r="H452" s="446"/>
    </row>
    <row r="453" spans="1:8" x14ac:dyDescent="0.25">
      <c r="A453" s="162"/>
      <c r="B453" s="430" t="str">
        <f>IF(G453="","",INDEX('Basic project data'!$A$12:$A$16,MATCH(G453,'Basic project data'!$D$12:$D$16,1)))</f>
        <v/>
      </c>
      <c r="C453" s="162"/>
      <c r="D453" s="162"/>
      <c r="E453" s="450"/>
      <c r="F453" s="447"/>
      <c r="G453" s="451"/>
      <c r="H453" s="446"/>
    </row>
    <row r="454" spans="1:8" x14ac:dyDescent="0.25">
      <c r="A454" s="162"/>
      <c r="B454" s="430" t="str">
        <f>IF(G454="","",INDEX('Basic project data'!$A$12:$A$16,MATCH(G454,'Basic project data'!$D$12:$D$16,1)))</f>
        <v/>
      </c>
      <c r="C454" s="162"/>
      <c r="D454" s="162"/>
      <c r="E454" s="450"/>
      <c r="F454" s="447"/>
      <c r="G454" s="451"/>
      <c r="H454" s="446"/>
    </row>
    <row r="455" spans="1:8" x14ac:dyDescent="0.25">
      <c r="A455" s="162"/>
      <c r="B455" s="430" t="str">
        <f>IF(G455="","",INDEX('Basic project data'!$A$12:$A$16,MATCH(G455,'Basic project data'!$D$12:$D$16,1)))</f>
        <v/>
      </c>
      <c r="C455" s="162"/>
      <c r="D455" s="162"/>
      <c r="E455" s="450"/>
      <c r="F455" s="447"/>
      <c r="G455" s="451"/>
      <c r="H455" s="446"/>
    </row>
    <row r="456" spans="1:8" x14ac:dyDescent="0.25">
      <c r="A456" s="162"/>
      <c r="B456" s="430" t="str">
        <f>IF(G456="","",INDEX('Basic project data'!$A$12:$A$16,MATCH(G456,'Basic project data'!$D$12:$D$16,1)))</f>
        <v/>
      </c>
      <c r="C456" s="162"/>
      <c r="D456" s="162"/>
      <c r="E456" s="450"/>
      <c r="F456" s="447"/>
      <c r="G456" s="451"/>
      <c r="H456" s="446"/>
    </row>
    <row r="457" spans="1:8" x14ac:dyDescent="0.25">
      <c r="A457" s="162"/>
      <c r="B457" s="430" t="str">
        <f>IF(G457="","",INDEX('Basic project data'!$A$12:$A$16,MATCH(G457,'Basic project data'!$D$12:$D$16,1)))</f>
        <v/>
      </c>
      <c r="C457" s="162"/>
      <c r="D457" s="162"/>
      <c r="E457" s="450"/>
      <c r="F457" s="447"/>
      <c r="G457" s="451"/>
      <c r="H457" s="446"/>
    </row>
    <row r="458" spans="1:8" x14ac:dyDescent="0.25">
      <c r="A458" s="162"/>
      <c r="B458" s="430" t="str">
        <f>IF(G458="","",INDEX('Basic project data'!$A$12:$A$16,MATCH(G458,'Basic project data'!$D$12:$D$16,1)))</f>
        <v/>
      </c>
      <c r="C458" s="162"/>
      <c r="D458" s="162"/>
      <c r="E458" s="450"/>
      <c r="F458" s="447"/>
      <c r="G458" s="451"/>
      <c r="H458" s="446"/>
    </row>
    <row r="459" spans="1:8" x14ac:dyDescent="0.25">
      <c r="A459" s="162"/>
      <c r="B459" s="430" t="str">
        <f>IF(G459="","",INDEX('Basic project data'!$A$12:$A$16,MATCH(G459,'Basic project data'!$D$12:$D$16,1)))</f>
        <v/>
      </c>
      <c r="C459" s="162"/>
      <c r="D459" s="162"/>
      <c r="E459" s="450"/>
      <c r="F459" s="447"/>
      <c r="G459" s="451"/>
      <c r="H459" s="446"/>
    </row>
    <row r="460" spans="1:8" x14ac:dyDescent="0.25">
      <c r="A460" s="162"/>
      <c r="B460" s="430" t="str">
        <f>IF(G460="","",INDEX('Basic project data'!$A$12:$A$16,MATCH(G460,'Basic project data'!$D$12:$D$16,1)))</f>
        <v/>
      </c>
      <c r="C460" s="162"/>
      <c r="D460" s="162"/>
      <c r="E460" s="450"/>
      <c r="F460" s="447"/>
      <c r="G460" s="451"/>
      <c r="H460" s="446"/>
    </row>
    <row r="461" spans="1:8" x14ac:dyDescent="0.25">
      <c r="A461" s="162"/>
      <c r="B461" s="430" t="str">
        <f>IF(G461="","",INDEX('Basic project data'!$A$12:$A$16,MATCH(G461,'Basic project data'!$D$12:$D$16,1)))</f>
        <v/>
      </c>
      <c r="C461" s="162"/>
      <c r="D461" s="162"/>
      <c r="E461" s="450"/>
      <c r="F461" s="447"/>
      <c r="G461" s="451"/>
      <c r="H461" s="446"/>
    </row>
    <row r="462" spans="1:8" x14ac:dyDescent="0.25">
      <c r="A462" s="162"/>
      <c r="B462" s="430" t="str">
        <f>IF(G462="","",INDEX('Basic project data'!$A$12:$A$16,MATCH(G462,'Basic project data'!$D$12:$D$16,1)))</f>
        <v/>
      </c>
      <c r="C462" s="162"/>
      <c r="D462" s="162"/>
      <c r="E462" s="450"/>
      <c r="F462" s="447"/>
      <c r="G462" s="451"/>
      <c r="H462" s="446"/>
    </row>
    <row r="463" spans="1:8" x14ac:dyDescent="0.25">
      <c r="A463" s="162"/>
      <c r="B463" s="430" t="str">
        <f>IF(G463="","",INDEX('Basic project data'!$A$12:$A$16,MATCH(G463,'Basic project data'!$D$12:$D$16,1)))</f>
        <v/>
      </c>
      <c r="C463" s="162"/>
      <c r="D463" s="162"/>
      <c r="E463" s="450"/>
      <c r="F463" s="447"/>
      <c r="G463" s="451"/>
      <c r="H463" s="446"/>
    </row>
    <row r="464" spans="1:8" x14ac:dyDescent="0.25">
      <c r="A464" s="162"/>
      <c r="B464" s="430" t="str">
        <f>IF(G464="","",INDEX('Basic project data'!$A$12:$A$16,MATCH(G464,'Basic project data'!$D$12:$D$16,1)))</f>
        <v/>
      </c>
      <c r="C464" s="162"/>
      <c r="D464" s="162"/>
      <c r="E464" s="450"/>
      <c r="F464" s="447"/>
      <c r="G464" s="451"/>
      <c r="H464" s="446"/>
    </row>
    <row r="465" spans="1:8" x14ac:dyDescent="0.25">
      <c r="A465" s="162"/>
      <c r="B465" s="430" t="str">
        <f>IF(G465="","",INDEX('Basic project data'!$A$12:$A$16,MATCH(G465,'Basic project data'!$D$12:$D$16,1)))</f>
        <v/>
      </c>
      <c r="C465" s="162"/>
      <c r="D465" s="162"/>
      <c r="E465" s="450"/>
      <c r="F465" s="447"/>
      <c r="G465" s="451"/>
      <c r="H465" s="446"/>
    </row>
    <row r="466" spans="1:8" x14ac:dyDescent="0.25">
      <c r="A466" s="162"/>
      <c r="B466" s="430" t="str">
        <f>IF(G466="","",INDEX('Basic project data'!$A$12:$A$16,MATCH(G466,'Basic project data'!$D$12:$D$16,1)))</f>
        <v/>
      </c>
      <c r="C466" s="162"/>
      <c r="D466" s="162"/>
      <c r="E466" s="450"/>
      <c r="F466" s="447"/>
      <c r="G466" s="451"/>
      <c r="H466" s="446"/>
    </row>
    <row r="467" spans="1:8" x14ac:dyDescent="0.25">
      <c r="A467" s="162"/>
      <c r="B467" s="430" t="str">
        <f>IF(G467="","",INDEX('Basic project data'!$A$12:$A$16,MATCH(G467,'Basic project data'!$D$12:$D$16,1)))</f>
        <v/>
      </c>
      <c r="C467" s="162"/>
      <c r="D467" s="162"/>
      <c r="E467" s="450"/>
      <c r="F467" s="447"/>
      <c r="G467" s="451"/>
      <c r="H467" s="446"/>
    </row>
    <row r="468" spans="1:8" x14ac:dyDescent="0.25">
      <c r="A468" s="162"/>
      <c r="B468" s="430" t="str">
        <f>IF(G468="","",INDEX('Basic project data'!$A$12:$A$16,MATCH(G468,'Basic project data'!$D$12:$D$16,1)))</f>
        <v/>
      </c>
      <c r="C468" s="162"/>
      <c r="D468" s="162"/>
      <c r="E468" s="450"/>
      <c r="F468" s="447"/>
      <c r="G468" s="451"/>
      <c r="H468" s="446"/>
    </row>
    <row r="469" spans="1:8" x14ac:dyDescent="0.25">
      <c r="A469" s="162"/>
      <c r="B469" s="430" t="str">
        <f>IF(G469="","",INDEX('Basic project data'!$A$12:$A$16,MATCH(G469,'Basic project data'!$D$12:$D$16,1)))</f>
        <v/>
      </c>
      <c r="C469" s="162"/>
      <c r="D469" s="162"/>
      <c r="E469" s="450"/>
      <c r="F469" s="447"/>
      <c r="G469" s="451"/>
      <c r="H469" s="446"/>
    </row>
    <row r="470" spans="1:8" x14ac:dyDescent="0.25">
      <c r="A470" s="162"/>
      <c r="B470" s="430" t="str">
        <f>IF(G470="","",INDEX('Basic project data'!$A$12:$A$16,MATCH(G470,'Basic project data'!$D$12:$D$16,1)))</f>
        <v/>
      </c>
      <c r="C470" s="162"/>
      <c r="D470" s="162"/>
      <c r="E470" s="450"/>
      <c r="F470" s="447"/>
      <c r="G470" s="451"/>
      <c r="H470" s="446"/>
    </row>
    <row r="471" spans="1:8" x14ac:dyDescent="0.25">
      <c r="A471" s="162"/>
      <c r="B471" s="430" t="str">
        <f>IF(G471="","",INDEX('Basic project data'!$A$12:$A$16,MATCH(G471,'Basic project data'!$D$12:$D$16,1)))</f>
        <v/>
      </c>
      <c r="C471" s="162"/>
      <c r="D471" s="162"/>
      <c r="E471" s="450"/>
      <c r="F471" s="447"/>
      <c r="G471" s="451"/>
      <c r="H471" s="446"/>
    </row>
    <row r="472" spans="1:8" x14ac:dyDescent="0.25">
      <c r="A472" s="162"/>
      <c r="B472" s="430" t="str">
        <f>IF(G472="","",INDEX('Basic project data'!$A$12:$A$16,MATCH(G472,'Basic project data'!$D$12:$D$16,1)))</f>
        <v/>
      </c>
      <c r="C472" s="162"/>
      <c r="D472" s="162"/>
      <c r="E472" s="450"/>
      <c r="F472" s="447"/>
      <c r="G472" s="451"/>
      <c r="H472" s="446"/>
    </row>
    <row r="473" spans="1:8" x14ac:dyDescent="0.25">
      <c r="A473" s="162"/>
      <c r="B473" s="430" t="str">
        <f>IF(G473="","",INDEX('Basic project data'!$A$12:$A$16,MATCH(G473,'Basic project data'!$D$12:$D$16,1)))</f>
        <v/>
      </c>
      <c r="C473" s="162"/>
      <c r="D473" s="162"/>
      <c r="E473" s="450"/>
      <c r="F473" s="447"/>
      <c r="G473" s="451"/>
      <c r="H473" s="446"/>
    </row>
    <row r="474" spans="1:8" x14ac:dyDescent="0.25">
      <c r="A474" s="162"/>
      <c r="B474" s="430" t="str">
        <f>IF(G474="","",INDEX('Basic project data'!$A$12:$A$16,MATCH(G474,'Basic project data'!$D$12:$D$16,1)))</f>
        <v/>
      </c>
      <c r="C474" s="162"/>
      <c r="D474" s="162"/>
      <c r="E474" s="450"/>
      <c r="F474" s="447"/>
      <c r="G474" s="451"/>
      <c r="H474" s="446"/>
    </row>
    <row r="475" spans="1:8" x14ac:dyDescent="0.25">
      <c r="A475" s="162"/>
      <c r="B475" s="430" t="str">
        <f>IF(G475="","",INDEX('Basic project data'!$A$12:$A$16,MATCH(G475,'Basic project data'!$D$12:$D$16,1)))</f>
        <v/>
      </c>
      <c r="C475" s="162"/>
      <c r="D475" s="162"/>
      <c r="E475" s="450"/>
      <c r="F475" s="447"/>
      <c r="G475" s="451"/>
      <c r="H475" s="446"/>
    </row>
    <row r="476" spans="1:8" x14ac:dyDescent="0.25">
      <c r="A476" s="162"/>
      <c r="B476" s="430" t="str">
        <f>IF(G476="","",INDEX('Basic project data'!$A$12:$A$16,MATCH(G476,'Basic project data'!$D$12:$D$16,1)))</f>
        <v/>
      </c>
      <c r="C476" s="162"/>
      <c r="D476" s="162"/>
      <c r="E476" s="450"/>
      <c r="F476" s="447"/>
      <c r="G476" s="451"/>
      <c r="H476" s="446"/>
    </row>
    <row r="477" spans="1:8" x14ac:dyDescent="0.25">
      <c r="A477" s="162"/>
      <c r="B477" s="430" t="str">
        <f>IF(G477="","",INDEX('Basic project data'!$A$12:$A$16,MATCH(G477,'Basic project data'!$D$12:$D$16,1)))</f>
        <v/>
      </c>
      <c r="C477" s="162"/>
      <c r="D477" s="162"/>
      <c r="E477" s="450"/>
      <c r="F477" s="447"/>
      <c r="G477" s="451"/>
      <c r="H477" s="446"/>
    </row>
    <row r="478" spans="1:8" x14ac:dyDescent="0.25">
      <c r="A478" s="162"/>
      <c r="B478" s="430" t="str">
        <f>IF(G478="","",INDEX('Basic project data'!$A$12:$A$16,MATCH(G478,'Basic project data'!$D$12:$D$16,1)))</f>
        <v/>
      </c>
      <c r="C478" s="162"/>
      <c r="D478" s="162"/>
      <c r="E478" s="450"/>
      <c r="F478" s="447"/>
      <c r="G478" s="451"/>
      <c r="H478" s="446"/>
    </row>
    <row r="479" spans="1:8" x14ac:dyDescent="0.25">
      <c r="A479" s="162"/>
      <c r="B479" s="430" t="str">
        <f>IF(G479="","",INDEX('Basic project data'!$A$12:$A$16,MATCH(G479,'Basic project data'!$D$12:$D$16,1)))</f>
        <v/>
      </c>
      <c r="C479" s="162"/>
      <c r="D479" s="162"/>
      <c r="E479" s="450"/>
      <c r="F479" s="447"/>
      <c r="G479" s="451"/>
      <c r="H479" s="446"/>
    </row>
    <row r="480" spans="1:8" x14ac:dyDescent="0.25">
      <c r="A480" s="162"/>
      <c r="B480" s="430" t="str">
        <f>IF(G480="","",INDEX('Basic project data'!$A$12:$A$16,MATCH(G480,'Basic project data'!$D$12:$D$16,1)))</f>
        <v/>
      </c>
      <c r="C480" s="162"/>
      <c r="D480" s="162"/>
      <c r="E480" s="450"/>
      <c r="F480" s="447"/>
      <c r="G480" s="451"/>
      <c r="H480" s="446"/>
    </row>
    <row r="481" spans="1:8" x14ac:dyDescent="0.25">
      <c r="A481" s="162"/>
      <c r="B481" s="430" t="str">
        <f>IF(G481="","",INDEX('Basic project data'!$A$12:$A$16,MATCH(G481,'Basic project data'!$D$12:$D$16,1)))</f>
        <v/>
      </c>
      <c r="C481" s="162"/>
      <c r="D481" s="162"/>
      <c r="E481" s="450"/>
      <c r="F481" s="447"/>
      <c r="G481" s="451"/>
      <c r="H481" s="446"/>
    </row>
    <row r="482" spans="1:8" x14ac:dyDescent="0.25">
      <c r="A482" s="162"/>
      <c r="B482" s="430" t="str">
        <f>IF(G482="","",INDEX('Basic project data'!$A$12:$A$16,MATCH(G482,'Basic project data'!$D$12:$D$16,1)))</f>
        <v/>
      </c>
      <c r="C482" s="162"/>
      <c r="D482" s="162"/>
      <c r="E482" s="450"/>
      <c r="F482" s="447"/>
      <c r="G482" s="451"/>
      <c r="H482" s="446"/>
    </row>
    <row r="483" spans="1:8" x14ac:dyDescent="0.25">
      <c r="A483" s="162"/>
      <c r="B483" s="430" t="str">
        <f>IF(G483="","",INDEX('Basic project data'!$A$12:$A$16,MATCH(G483,'Basic project data'!$D$12:$D$16,1)))</f>
        <v/>
      </c>
      <c r="C483" s="162"/>
      <c r="D483" s="162"/>
      <c r="E483" s="450"/>
      <c r="F483" s="447"/>
      <c r="G483" s="451"/>
      <c r="H483" s="446"/>
    </row>
    <row r="484" spans="1:8" x14ac:dyDescent="0.25">
      <c r="A484" s="162"/>
      <c r="B484" s="430" t="str">
        <f>IF(G484="","",INDEX('Basic project data'!$A$12:$A$16,MATCH(G484,'Basic project data'!$D$12:$D$16,1)))</f>
        <v/>
      </c>
      <c r="C484" s="162"/>
      <c r="D484" s="162"/>
      <c r="E484" s="450"/>
      <c r="F484" s="447"/>
      <c r="G484" s="451"/>
      <c r="H484" s="446"/>
    </row>
    <row r="485" spans="1:8" x14ac:dyDescent="0.25">
      <c r="A485" s="162"/>
      <c r="B485" s="430" t="str">
        <f>IF(G485="","",INDEX('Basic project data'!$A$12:$A$16,MATCH(G485,'Basic project data'!$D$12:$D$16,1)))</f>
        <v/>
      </c>
      <c r="C485" s="162"/>
      <c r="D485" s="162"/>
      <c r="E485" s="450"/>
      <c r="F485" s="447"/>
      <c r="G485" s="451"/>
      <c r="H485" s="446"/>
    </row>
    <row r="486" spans="1:8" x14ac:dyDescent="0.25">
      <c r="A486" s="162"/>
      <c r="B486" s="430" t="str">
        <f>IF(G486="","",INDEX('Basic project data'!$A$12:$A$16,MATCH(G486,'Basic project data'!$D$12:$D$16,1)))</f>
        <v/>
      </c>
      <c r="C486" s="162"/>
      <c r="D486" s="162"/>
      <c r="E486" s="450"/>
      <c r="F486" s="447"/>
      <c r="G486" s="451"/>
      <c r="H486" s="446"/>
    </row>
    <row r="487" spans="1:8" x14ac:dyDescent="0.25">
      <c r="A487" s="162"/>
      <c r="B487" s="430" t="str">
        <f>IF(G487="","",INDEX('Basic project data'!$A$12:$A$16,MATCH(G487,'Basic project data'!$D$12:$D$16,1)))</f>
        <v/>
      </c>
      <c r="C487" s="162"/>
      <c r="D487" s="162"/>
      <c r="E487" s="450"/>
      <c r="F487" s="447"/>
      <c r="G487" s="451"/>
      <c r="H487" s="446"/>
    </row>
    <row r="488" spans="1:8" x14ac:dyDescent="0.25">
      <c r="A488" s="162"/>
      <c r="B488" s="430" t="str">
        <f>IF(G488="","",INDEX('Basic project data'!$A$12:$A$16,MATCH(G488,'Basic project data'!$D$12:$D$16,1)))</f>
        <v/>
      </c>
      <c r="C488" s="162"/>
      <c r="D488" s="162"/>
      <c r="E488" s="450"/>
      <c r="F488" s="447"/>
      <c r="G488" s="451"/>
      <c r="H488" s="446"/>
    </row>
    <row r="489" spans="1:8" x14ac:dyDescent="0.25">
      <c r="A489" s="162"/>
      <c r="B489" s="430" t="str">
        <f>IF(G489="","",INDEX('Basic project data'!$A$12:$A$16,MATCH(G489,'Basic project data'!$D$12:$D$16,1)))</f>
        <v/>
      </c>
      <c r="C489" s="162"/>
      <c r="D489" s="162"/>
      <c r="E489" s="450"/>
      <c r="F489" s="447"/>
      <c r="G489" s="451"/>
      <c r="H489" s="446"/>
    </row>
    <row r="490" spans="1:8" x14ac:dyDescent="0.25">
      <c r="A490" s="162"/>
      <c r="B490" s="430" t="str">
        <f>IF(G490="","",INDEX('Basic project data'!$A$12:$A$16,MATCH(G490,'Basic project data'!$D$12:$D$16,1)))</f>
        <v/>
      </c>
      <c r="C490" s="162"/>
      <c r="D490" s="162"/>
      <c r="E490" s="450"/>
      <c r="F490" s="447"/>
      <c r="G490" s="451"/>
      <c r="H490" s="446"/>
    </row>
    <row r="491" spans="1:8" x14ac:dyDescent="0.25">
      <c r="A491" s="162"/>
      <c r="B491" s="430" t="str">
        <f>IF(G491="","",INDEX('Basic project data'!$A$12:$A$16,MATCH(G491,'Basic project data'!$D$12:$D$16,1)))</f>
        <v/>
      </c>
      <c r="C491" s="162"/>
      <c r="D491" s="162"/>
      <c r="E491" s="450"/>
      <c r="F491" s="447"/>
      <c r="G491" s="451"/>
      <c r="H491" s="446"/>
    </row>
    <row r="492" spans="1:8" x14ac:dyDescent="0.25">
      <c r="A492" s="162"/>
      <c r="B492" s="430" t="str">
        <f>IF(G492="","",INDEX('Basic project data'!$A$12:$A$16,MATCH(G492,'Basic project data'!$D$12:$D$16,1)))</f>
        <v/>
      </c>
      <c r="C492" s="162"/>
      <c r="D492" s="162"/>
      <c r="E492" s="450"/>
      <c r="F492" s="447"/>
      <c r="G492" s="451"/>
      <c r="H492" s="446"/>
    </row>
    <row r="493" spans="1:8" x14ac:dyDescent="0.25">
      <c r="A493" s="162"/>
      <c r="B493" s="430" t="str">
        <f>IF(G493="","",INDEX('Basic project data'!$A$12:$A$16,MATCH(G493,'Basic project data'!$D$12:$D$16,1)))</f>
        <v/>
      </c>
      <c r="C493" s="162"/>
      <c r="D493" s="162"/>
      <c r="E493" s="450"/>
      <c r="F493" s="447"/>
      <c r="G493" s="451"/>
      <c r="H493" s="446"/>
    </row>
    <row r="494" spans="1:8" x14ac:dyDescent="0.25">
      <c r="A494" s="162"/>
      <c r="B494" s="430" t="str">
        <f>IF(G494="","",INDEX('Basic project data'!$A$12:$A$16,MATCH(G494,'Basic project data'!$D$12:$D$16,1)))</f>
        <v/>
      </c>
      <c r="C494" s="162"/>
      <c r="D494" s="162"/>
      <c r="E494" s="450"/>
      <c r="F494" s="447"/>
      <c r="G494" s="451"/>
      <c r="H494" s="446"/>
    </row>
    <row r="495" spans="1:8" x14ac:dyDescent="0.25">
      <c r="A495" s="162"/>
      <c r="B495" s="430" t="str">
        <f>IF(G495="","",INDEX('Basic project data'!$A$12:$A$16,MATCH(G495,'Basic project data'!$D$12:$D$16,1)))</f>
        <v/>
      </c>
      <c r="C495" s="162"/>
      <c r="D495" s="162"/>
      <c r="E495" s="450"/>
      <c r="F495" s="447"/>
      <c r="G495" s="451"/>
      <c r="H495" s="446"/>
    </row>
    <row r="496" spans="1:8" x14ac:dyDescent="0.25">
      <c r="A496" s="162"/>
      <c r="B496" s="430" t="str">
        <f>IF(G496="","",INDEX('Basic project data'!$A$12:$A$16,MATCH(G496,'Basic project data'!$D$12:$D$16,1)))</f>
        <v/>
      </c>
      <c r="C496" s="162"/>
      <c r="D496" s="162"/>
      <c r="E496" s="450"/>
      <c r="F496" s="447"/>
      <c r="G496" s="451"/>
      <c r="H496" s="446"/>
    </row>
    <row r="497" spans="1:8" x14ac:dyDescent="0.25">
      <c r="A497" s="162"/>
      <c r="B497" s="430" t="str">
        <f>IF(G497="","",INDEX('Basic project data'!$A$12:$A$16,MATCH(G497,'Basic project data'!$D$12:$D$16,1)))</f>
        <v/>
      </c>
      <c r="C497" s="162"/>
      <c r="D497" s="162"/>
      <c r="E497" s="450"/>
      <c r="F497" s="447"/>
      <c r="G497" s="451"/>
      <c r="H497" s="446"/>
    </row>
    <row r="498" spans="1:8" x14ac:dyDescent="0.25">
      <c r="A498" s="162"/>
      <c r="B498" s="430" t="str">
        <f>IF(G498="","",INDEX('Basic project data'!$A$12:$A$16,MATCH(G498,'Basic project data'!$D$12:$D$16,1)))</f>
        <v/>
      </c>
      <c r="C498" s="162"/>
      <c r="D498" s="162"/>
      <c r="E498" s="450"/>
      <c r="F498" s="447"/>
      <c r="G498" s="451"/>
      <c r="H498" s="446"/>
    </row>
    <row r="499" spans="1:8" x14ac:dyDescent="0.25">
      <c r="A499" s="162"/>
      <c r="B499" s="430" t="str">
        <f>IF(G499="","",INDEX('Basic project data'!$A$12:$A$16,MATCH(G499,'Basic project data'!$D$12:$D$16,1)))</f>
        <v/>
      </c>
      <c r="C499" s="162"/>
      <c r="D499" s="162"/>
      <c r="E499" s="450"/>
      <c r="F499" s="447"/>
      <c r="G499" s="451"/>
      <c r="H499" s="446"/>
    </row>
    <row r="500" spans="1:8" x14ac:dyDescent="0.25">
      <c r="A500" s="162"/>
      <c r="B500" s="430" t="str">
        <f>IF(G500="","",INDEX('Basic project data'!$A$12:$A$16,MATCH(G500,'Basic project data'!$D$12:$D$16,1)))</f>
        <v/>
      </c>
      <c r="C500" s="162"/>
      <c r="D500" s="162"/>
      <c r="E500" s="450"/>
      <c r="F500" s="447"/>
      <c r="G500" s="451"/>
      <c r="H500" s="446"/>
    </row>
  </sheetData>
  <conditionalFormatting sqref="C21:C24 C26:C500">
    <cfRule type="cellIs" dxfId="2476" priority="31" operator="equal">
      <formula>0</formula>
    </cfRule>
  </conditionalFormatting>
  <conditionalFormatting sqref="C21:C25">
    <cfRule type="cellIs" dxfId="2475" priority="18" operator="equal">
      <formula>0</formula>
    </cfRule>
    <cfRule type="cellIs" dxfId="2474" priority="19" operator="equal">
      <formula>0</formula>
    </cfRule>
  </conditionalFormatting>
  <conditionalFormatting sqref="C26:C500 C21:C24">
    <cfRule type="cellIs" dxfId="2473" priority="30" operator="equal">
      <formula>0</formula>
    </cfRule>
  </conditionalFormatting>
  <conditionalFormatting sqref="C25:D25">
    <cfRule type="cellIs" dxfId="2472" priority="14" operator="equal">
      <formula>0</formula>
    </cfRule>
    <cfRule type="cellIs" dxfId="2471" priority="15" operator="equal">
      <formula>0</formula>
    </cfRule>
  </conditionalFormatting>
  <conditionalFormatting sqref="D21">
    <cfRule type="cellIs" dxfId="2470" priority="28" operator="equal">
      <formula>0</formula>
    </cfRule>
    <cfRule type="cellIs" dxfId="2469" priority="29" operator="equal">
      <formula>0</formula>
    </cfRule>
  </conditionalFormatting>
  <conditionalFormatting sqref="D21:D22">
    <cfRule type="cellIs" dxfId="2468" priority="24" operator="equal">
      <formula>0</formula>
    </cfRule>
    <cfRule type="cellIs" dxfId="2467" priority="25" operator="equal">
      <formula>0</formula>
    </cfRule>
  </conditionalFormatting>
  <conditionalFormatting sqref="D22:D24">
    <cfRule type="cellIs" dxfId="2466" priority="22" operator="equal">
      <formula>0</formula>
    </cfRule>
    <cfRule type="cellIs" dxfId="2465" priority="23" operator="equal">
      <formula>0</formula>
    </cfRule>
  </conditionalFormatting>
  <conditionalFormatting sqref="D23">
    <cfRule type="cellIs" dxfId="2464" priority="20" operator="equal">
      <formula>0</formula>
    </cfRule>
    <cfRule type="cellIs" dxfId="2463" priority="21" operator="equal">
      <formula>0</formula>
    </cfRule>
  </conditionalFormatting>
  <conditionalFormatting sqref="D24 C26:D500">
    <cfRule type="cellIs" dxfId="2462" priority="26" operator="equal">
      <formula>0</formula>
    </cfRule>
    <cfRule type="cellIs" dxfId="2461" priority="27" operator="equal">
      <formula>0</formula>
    </cfRule>
  </conditionalFormatting>
  <conditionalFormatting sqref="D25:D500">
    <cfRule type="cellIs" dxfId="2460" priority="16" operator="equal">
      <formula>0</formula>
    </cfRule>
    <cfRule type="cellIs" dxfId="2459" priority="17" operator="equal">
      <formula>0</formula>
    </cfRule>
  </conditionalFormatting>
  <conditionalFormatting sqref="E5:E13">
    <cfRule type="cellIs" dxfId="2458" priority="1" operator="equal">
      <formula>0</formula>
    </cfRule>
    <cfRule type="cellIs" dxfId="2457" priority="2" operator="equal">
      <formula>0</formula>
    </cfRule>
    <cfRule type="cellIs" dxfId="2456" priority="3" operator="equal">
      <formula>0</formula>
    </cfRule>
    <cfRule type="cellIs" dxfId="2455" priority="4" operator="equal">
      <formula>0</formula>
    </cfRule>
  </conditionalFormatting>
  <conditionalFormatting sqref="F6:F12">
    <cfRule type="cellIs" dxfId="2454" priority="9" operator="equal">
      <formula>"adjustment needed"</formula>
    </cfRule>
  </conditionalFormatting>
  <conditionalFormatting sqref="M2">
    <cfRule type="duplicateValues" dxfId="2453" priority="32"/>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97D8296-A1B3-4DE7-A52D-383C48A9BA66}">
          <x14:formula1>
            <xm:f>'Drop-down Liste'!$B$2:$B$3</xm:f>
          </x14:formula1>
          <xm:sqref>C21:C500</xm:sqref>
        </x14:dataValidation>
        <x14:dataValidation type="list" allowBlank="1" showInputMessage="1" showErrorMessage="1" xr:uid="{4C0F1A13-494E-413A-BF98-5C9ECAA1F7A6}">
          <x14:formula1>
            <xm:f>'Basic project data'!$A$20:$A$34</xm:f>
          </x14:formula1>
          <xm:sqref>D21:D500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outlinePr summaryRight="0"/>
  </sheetPr>
  <dimension ref="A1:AO115"/>
  <sheetViews>
    <sheetView showGridLines="0" zoomScaleNormal="100" workbookViewId="0">
      <pane xSplit="2" ySplit="5" topLeftCell="C6" activePane="bottomRight" state="frozen"/>
      <selection pane="topRight" activeCell="C1" sqref="C1"/>
      <selection pane="bottomLeft" activeCell="A6" sqref="A6"/>
      <selection pane="bottomRight" activeCell="AT30" sqref="AT30"/>
    </sheetView>
  </sheetViews>
  <sheetFormatPr baseColWidth="10" defaultColWidth="11.5546875" defaultRowHeight="15" outlineLevelRow="1" outlineLevelCol="1" x14ac:dyDescent="0.2"/>
  <cols>
    <col min="1" max="1" width="15.44140625" customWidth="1"/>
    <col min="2" max="2" width="12.77734375" customWidth="1"/>
    <col min="3" max="3" width="11.5546875" style="61"/>
    <col min="4" max="4" width="12.21875" customWidth="1"/>
    <col min="5" max="5" width="9.44140625" bestFit="1" customWidth="1"/>
    <col min="10" max="10" width="11.5546875" customWidth="1" collapsed="1"/>
    <col min="11" max="20" width="11.5546875" hidden="1" customWidth="1" outlineLevel="1"/>
    <col min="21" max="21" width="3.6640625" customWidth="1"/>
    <col min="22" max="22" width="19.21875" hidden="1" customWidth="1"/>
    <col min="23" max="23" width="2.77734375" hidden="1" customWidth="1"/>
    <col min="24" max="24" width="4.21875" hidden="1" customWidth="1"/>
    <col min="25" max="25" width="5.5546875" style="62" hidden="1" customWidth="1"/>
    <col min="26" max="26" width="5.44140625" style="62" hidden="1" customWidth="1"/>
    <col min="27" max="32" width="4.21875" hidden="1" customWidth="1"/>
    <col min="33" max="33" width="4" hidden="1" customWidth="1"/>
    <col min="34" max="35" width="4.21875" hidden="1" customWidth="1"/>
    <col min="36" max="36" width="4.77734375" hidden="1" customWidth="1"/>
    <col min="37" max="37" width="4.21875" hidden="1" customWidth="1"/>
    <col min="38" max="39" width="4" hidden="1" customWidth="1"/>
    <col min="40" max="41" width="5.44140625" hidden="1" customWidth="1"/>
    <col min="42" max="42" width="2.44140625" customWidth="1"/>
    <col min="43" max="79" width="5.44140625" customWidth="1"/>
    <col min="80" max="91" width="11.5546875" customWidth="1"/>
  </cols>
  <sheetData>
    <row r="1" spans="1:41" ht="24" customHeight="1" x14ac:dyDescent="0.2">
      <c r="A1" s="63" t="str">
        <f>INDEX(languages!B5:C5,1,MATCH('Liesmich Readme'!$A$5,languages!$B$2:$C$2,0))</f>
        <v>ÜBERSICHT JE MITARBEITER_IN</v>
      </c>
      <c r="B1" s="64"/>
      <c r="C1" s="65"/>
      <c r="D1" s="65"/>
      <c r="E1" s="66" t="s">
        <v>37</v>
      </c>
      <c r="F1" s="67" t="s">
        <v>38</v>
      </c>
      <c r="G1" s="67" t="s">
        <v>39</v>
      </c>
      <c r="H1" s="67" t="s">
        <v>40</v>
      </c>
      <c r="I1" s="67" t="s">
        <v>41</v>
      </c>
      <c r="J1" s="67" t="s">
        <v>42</v>
      </c>
      <c r="K1" s="67" t="s">
        <v>43</v>
      </c>
      <c r="L1" s="67" t="s">
        <v>44</v>
      </c>
      <c r="M1" s="67" t="s">
        <v>45</v>
      </c>
      <c r="N1" s="67" t="s">
        <v>46</v>
      </c>
      <c r="O1" s="67" t="s">
        <v>47</v>
      </c>
      <c r="P1" s="67" t="s">
        <v>48</v>
      </c>
      <c r="Q1" s="67" t="s">
        <v>49</v>
      </c>
      <c r="R1" s="67" t="s">
        <v>50</v>
      </c>
      <c r="S1" s="67" t="s">
        <v>51</v>
      </c>
      <c r="T1" s="67" t="s">
        <v>52</v>
      </c>
    </row>
    <row r="2" spans="1:41" ht="15.6" customHeight="1" x14ac:dyDescent="0.2">
      <c r="A2" s="76"/>
      <c r="B2" s="76"/>
      <c r="C2" s="68" t="s">
        <v>35</v>
      </c>
      <c r="D2" s="69"/>
      <c r="E2" s="70">
        <f t="shared" ref="E2:E15" si="0">SUM(F2:T2)</f>
        <v>0</v>
      </c>
      <c r="F2" s="70">
        <f>'A. Personnel costs'!E2</f>
        <v>0</v>
      </c>
      <c r="G2" s="70">
        <f>'A. Personnel costs'!F2</f>
        <v>0</v>
      </c>
      <c r="H2" s="70">
        <f>'A. Personnel costs'!G2</f>
        <v>0</v>
      </c>
      <c r="I2" s="70">
        <f>'A. Personnel costs'!H2</f>
        <v>0</v>
      </c>
      <c r="J2" s="70">
        <f>'A. Personnel costs'!I2</f>
        <v>0</v>
      </c>
      <c r="K2" s="70">
        <f>'A. Personnel costs'!J2</f>
        <v>0</v>
      </c>
      <c r="L2" s="70">
        <f>'A. Personnel costs'!K2</f>
        <v>0</v>
      </c>
      <c r="M2" s="70">
        <f>'A. Personnel costs'!L2</f>
        <v>0</v>
      </c>
      <c r="N2" s="70">
        <f>'A. Personnel costs'!M2</f>
        <v>0</v>
      </c>
      <c r="O2" s="70">
        <f>'A. Personnel costs'!N2</f>
        <v>0</v>
      </c>
      <c r="P2" s="70">
        <f>'A. Personnel costs'!O2</f>
        <v>0</v>
      </c>
      <c r="Q2" s="70">
        <f>'A. Personnel costs'!P2</f>
        <v>0</v>
      </c>
      <c r="R2" s="70">
        <f>'A. Personnel costs'!Q2</f>
        <v>0</v>
      </c>
      <c r="S2" s="70">
        <f>'A. Personnel costs'!R2</f>
        <v>0</v>
      </c>
      <c r="T2" s="70">
        <f>'A. Personnel costs'!S2</f>
        <v>0</v>
      </c>
    </row>
    <row r="3" spans="1:41" ht="15.6" customHeight="1" x14ac:dyDescent="0.2">
      <c r="A3" s="76"/>
      <c r="B3" s="76"/>
      <c r="C3" s="68" t="s">
        <v>53</v>
      </c>
      <c r="D3" s="69"/>
      <c r="E3" s="70">
        <f t="shared" ca="1" si="0"/>
        <v>0</v>
      </c>
      <c r="F3" s="70">
        <f ca="1">SUMIF($B:$B,"TOTAL",F:F)</f>
        <v>0</v>
      </c>
      <c r="G3" s="70">
        <f t="shared" ref="G3:T3" ca="1" si="1">SUMIF($B:$B,"TOTAL",G:G)</f>
        <v>0</v>
      </c>
      <c r="H3" s="70">
        <f t="shared" ca="1" si="1"/>
        <v>0</v>
      </c>
      <c r="I3" s="70">
        <f t="shared" ca="1" si="1"/>
        <v>0</v>
      </c>
      <c r="J3" s="70">
        <f t="shared" ca="1" si="1"/>
        <v>0</v>
      </c>
      <c r="K3" s="70">
        <f t="shared" ca="1" si="1"/>
        <v>0</v>
      </c>
      <c r="L3" s="70">
        <f t="shared" ca="1" si="1"/>
        <v>0</v>
      </c>
      <c r="M3" s="70">
        <f t="shared" ca="1" si="1"/>
        <v>0</v>
      </c>
      <c r="N3" s="70">
        <f t="shared" ca="1" si="1"/>
        <v>0</v>
      </c>
      <c r="O3" s="70">
        <f t="shared" ca="1" si="1"/>
        <v>0</v>
      </c>
      <c r="P3" s="70">
        <f t="shared" ca="1" si="1"/>
        <v>0</v>
      </c>
      <c r="Q3" s="70">
        <f t="shared" ca="1" si="1"/>
        <v>0</v>
      </c>
      <c r="R3" s="70">
        <f t="shared" ca="1" si="1"/>
        <v>0</v>
      </c>
      <c r="S3" s="70">
        <f t="shared" ca="1" si="1"/>
        <v>0</v>
      </c>
      <c r="T3" s="70">
        <f t="shared" ca="1" si="1"/>
        <v>0</v>
      </c>
    </row>
    <row r="4" spans="1:41" ht="15.75" x14ac:dyDescent="0.25">
      <c r="A4" s="76"/>
      <c r="B4" s="76"/>
      <c r="C4" s="71" t="s">
        <v>54</v>
      </c>
      <c r="D4" s="69"/>
      <c r="E4" s="70">
        <f t="shared" ca="1" si="0"/>
        <v>0</v>
      </c>
      <c r="F4" s="72">
        <f ca="1">F2-F3</f>
        <v>0</v>
      </c>
      <c r="G4" s="72">
        <f t="shared" ref="G4:T4" ca="1" si="2">G2-G3</f>
        <v>0</v>
      </c>
      <c r="H4" s="72">
        <f t="shared" ca="1" si="2"/>
        <v>0</v>
      </c>
      <c r="I4" s="72">
        <f t="shared" ca="1" si="2"/>
        <v>0</v>
      </c>
      <c r="J4" s="72">
        <f t="shared" ca="1" si="2"/>
        <v>0</v>
      </c>
      <c r="K4" s="72">
        <f t="shared" ca="1" si="2"/>
        <v>0</v>
      </c>
      <c r="L4" s="72">
        <f t="shared" ca="1" si="2"/>
        <v>0</v>
      </c>
      <c r="M4" s="72">
        <f t="shared" ca="1" si="2"/>
        <v>0</v>
      </c>
      <c r="N4" s="72">
        <f t="shared" ca="1" si="2"/>
        <v>0</v>
      </c>
      <c r="O4" s="72">
        <f t="shared" ca="1" si="2"/>
        <v>0</v>
      </c>
      <c r="P4" s="72">
        <f t="shared" ca="1" si="2"/>
        <v>0</v>
      </c>
      <c r="Q4" s="72">
        <f t="shared" ca="1" si="2"/>
        <v>0</v>
      </c>
      <c r="R4" s="72">
        <f t="shared" ca="1" si="2"/>
        <v>0</v>
      </c>
      <c r="S4" s="72">
        <f t="shared" ca="1" si="2"/>
        <v>0</v>
      </c>
      <c r="T4" s="72">
        <f t="shared" ca="1" si="2"/>
        <v>0</v>
      </c>
    </row>
    <row r="5" spans="1:41" s="73" customFormat="1" ht="16.899999999999999" customHeight="1" x14ac:dyDescent="0.25">
      <c r="A5" s="74"/>
      <c r="B5" s="79" t="s">
        <v>56</v>
      </c>
      <c r="C5" s="79" t="s">
        <v>57</v>
      </c>
      <c r="D5" s="79" t="s">
        <v>58</v>
      </c>
      <c r="E5" s="75"/>
      <c r="F5" s="76"/>
      <c r="G5" s="76"/>
      <c r="H5" s="76"/>
      <c r="I5" s="76"/>
      <c r="J5" s="76"/>
      <c r="K5" s="76"/>
      <c r="L5" s="76"/>
      <c r="M5" s="76"/>
      <c r="N5" s="76"/>
      <c r="O5" s="76"/>
      <c r="P5" s="76"/>
      <c r="Q5" s="76"/>
      <c r="R5" s="76"/>
      <c r="S5" s="76"/>
      <c r="T5" s="76"/>
      <c r="U5"/>
      <c r="Y5" s="77"/>
      <c r="Z5" s="77"/>
    </row>
    <row r="6" spans="1:41" ht="15.75" x14ac:dyDescent="0.25">
      <c r="A6" s="78" t="s">
        <v>55</v>
      </c>
      <c r="B6" s="80"/>
      <c r="C6" s="99"/>
      <c r="D6" s="80"/>
      <c r="E6" s="100"/>
      <c r="F6" s="80"/>
      <c r="G6" s="80"/>
      <c r="H6" s="80"/>
      <c r="I6" s="80"/>
      <c r="J6" s="80"/>
      <c r="K6" s="80"/>
      <c r="L6" s="80"/>
      <c r="M6" s="80"/>
      <c r="N6" s="80"/>
      <c r="O6" s="80"/>
      <c r="P6" s="80"/>
      <c r="Q6" s="80"/>
      <c r="R6" s="80"/>
      <c r="S6" s="80"/>
      <c r="T6" s="80"/>
    </row>
    <row r="7" spans="1:41" ht="15.75" outlineLevel="1" x14ac:dyDescent="0.25">
      <c r="A7" s="81">
        <f ca="1">INDIRECT($V7&amp;"!"&amp;W7)</f>
        <v>0</v>
      </c>
      <c r="B7" s="82" t="s">
        <v>24</v>
      </c>
      <c r="C7" s="624">
        <f ca="1">INDIRECT($V7&amp;"!"&amp;X7)</f>
        <v>0</v>
      </c>
      <c r="D7" s="83">
        <f ca="1">INDIRECT($V7&amp;"!"&amp;Y7)</f>
        <v>0</v>
      </c>
      <c r="E7" s="84">
        <f t="shared" ca="1" si="0"/>
        <v>0</v>
      </c>
      <c r="F7" s="240">
        <f ca="1">ROUND(INDIRECT($V7&amp;"!"&amp;AA7)/215*12,2)</f>
        <v>0</v>
      </c>
      <c r="G7" s="240">
        <f t="shared" ref="G7:T15" ca="1" si="3">ROUND(INDIRECT($V7&amp;"!"&amp;AB7)/215*12,2)</f>
        <v>0</v>
      </c>
      <c r="H7" s="240">
        <f t="shared" ca="1" si="3"/>
        <v>0</v>
      </c>
      <c r="I7" s="240">
        <f t="shared" ca="1" si="3"/>
        <v>0</v>
      </c>
      <c r="J7" s="240">
        <f t="shared" ca="1" si="3"/>
        <v>0</v>
      </c>
      <c r="K7" s="240">
        <f t="shared" ca="1" si="3"/>
        <v>0</v>
      </c>
      <c r="L7" s="240">
        <f t="shared" ca="1" si="3"/>
        <v>0</v>
      </c>
      <c r="M7" s="240">
        <f t="shared" ca="1" si="3"/>
        <v>0</v>
      </c>
      <c r="N7" s="240">
        <f t="shared" ca="1" si="3"/>
        <v>0</v>
      </c>
      <c r="O7" s="240">
        <f t="shared" ca="1" si="3"/>
        <v>0</v>
      </c>
      <c r="P7" s="240">
        <f t="shared" ca="1" si="3"/>
        <v>0</v>
      </c>
      <c r="Q7" s="240">
        <f t="shared" ca="1" si="3"/>
        <v>0</v>
      </c>
      <c r="R7" s="240">
        <f t="shared" ca="1" si="3"/>
        <v>0</v>
      </c>
      <c r="S7" s="240">
        <f t="shared" ca="1" si="3"/>
        <v>0</v>
      </c>
      <c r="T7" s="240">
        <f t="shared" ca="1" si="3"/>
        <v>0</v>
      </c>
      <c r="V7" t="str">
        <f>A6</f>
        <v>Name_1</v>
      </c>
      <c r="W7" t="s">
        <v>59</v>
      </c>
      <c r="X7" t="s">
        <v>60</v>
      </c>
      <c r="Y7" s="62" t="s">
        <v>61</v>
      </c>
      <c r="Z7" s="62" t="s">
        <v>62</v>
      </c>
      <c r="AA7" t="s">
        <v>28</v>
      </c>
      <c r="AB7" t="s">
        <v>63</v>
      </c>
      <c r="AC7" t="s">
        <v>64</v>
      </c>
      <c r="AD7" t="s">
        <v>65</v>
      </c>
      <c r="AE7" t="s">
        <v>66</v>
      </c>
      <c r="AF7" t="s">
        <v>67</v>
      </c>
      <c r="AG7" t="s">
        <v>68</v>
      </c>
      <c r="AH7" t="s">
        <v>69</v>
      </c>
      <c r="AI7" t="s">
        <v>70</v>
      </c>
      <c r="AJ7" t="s">
        <v>71</v>
      </c>
      <c r="AK7" t="s">
        <v>72</v>
      </c>
      <c r="AL7" t="s">
        <v>73</v>
      </c>
      <c r="AM7" t="s">
        <v>74</v>
      </c>
      <c r="AN7" t="s">
        <v>75</v>
      </c>
      <c r="AO7" t="s">
        <v>76</v>
      </c>
    </row>
    <row r="8" spans="1:41" ht="15.75" outlineLevel="1" x14ac:dyDescent="0.25">
      <c r="A8" s="81">
        <f t="shared" ref="A8:A16" ca="1" si="4">INDIRECT($V7&amp;"!"&amp;W7)</f>
        <v>0</v>
      </c>
      <c r="B8" s="85" t="s">
        <v>77</v>
      </c>
      <c r="C8" s="625"/>
      <c r="D8" s="83">
        <f t="shared" ref="D8:D15" ca="1" si="5">INDIRECT($V8&amp;"!"&amp;Y8)</f>
        <v>0</v>
      </c>
      <c r="E8" s="84">
        <f t="shared" ca="1" si="0"/>
        <v>0</v>
      </c>
      <c r="F8" s="240">
        <f t="shared" ref="F8:F15" ca="1" si="6">ROUND(INDIRECT($V8&amp;"!"&amp;AA8)/215*12,2)</f>
        <v>0</v>
      </c>
      <c r="G8" s="240">
        <f t="shared" ca="1" si="3"/>
        <v>0</v>
      </c>
      <c r="H8" s="240">
        <f t="shared" ca="1" si="3"/>
        <v>0</v>
      </c>
      <c r="I8" s="240">
        <f t="shared" ca="1" si="3"/>
        <v>0</v>
      </c>
      <c r="J8" s="240">
        <f t="shared" ca="1" si="3"/>
        <v>0</v>
      </c>
      <c r="K8" s="240">
        <f t="shared" ca="1" si="3"/>
        <v>0</v>
      </c>
      <c r="L8" s="240">
        <f t="shared" ca="1" si="3"/>
        <v>0</v>
      </c>
      <c r="M8" s="240">
        <f t="shared" ca="1" si="3"/>
        <v>0</v>
      </c>
      <c r="N8" s="240">
        <f t="shared" ca="1" si="3"/>
        <v>0</v>
      </c>
      <c r="O8" s="240">
        <f t="shared" ca="1" si="3"/>
        <v>0</v>
      </c>
      <c r="P8" s="240">
        <f t="shared" ca="1" si="3"/>
        <v>0</v>
      </c>
      <c r="Q8" s="240">
        <f t="shared" ca="1" si="3"/>
        <v>0</v>
      </c>
      <c r="R8" s="240">
        <f t="shared" ca="1" si="3"/>
        <v>0</v>
      </c>
      <c r="S8" s="240">
        <f t="shared" ca="1" si="3"/>
        <v>0</v>
      </c>
      <c r="T8" s="240">
        <f t="shared" ca="1" si="3"/>
        <v>0</v>
      </c>
      <c r="V8" t="str">
        <f t="shared" ref="V8:V14" si="7">V7</f>
        <v>Name_1</v>
      </c>
      <c r="W8" t="s">
        <v>59</v>
      </c>
      <c r="Y8" s="62" t="s">
        <v>78</v>
      </c>
      <c r="Z8" s="62" t="s">
        <v>79</v>
      </c>
      <c r="AA8" t="s">
        <v>80</v>
      </c>
      <c r="AB8" t="s">
        <v>81</v>
      </c>
      <c r="AC8" t="s">
        <v>82</v>
      </c>
      <c r="AD8" t="s">
        <v>83</v>
      </c>
      <c r="AE8" t="s">
        <v>84</v>
      </c>
      <c r="AF8" t="s">
        <v>85</v>
      </c>
      <c r="AG8" t="s">
        <v>86</v>
      </c>
      <c r="AH8" t="s">
        <v>87</v>
      </c>
      <c r="AI8" t="s">
        <v>88</v>
      </c>
      <c r="AJ8" t="s">
        <v>89</v>
      </c>
      <c r="AK8" t="s">
        <v>90</v>
      </c>
      <c r="AL8" t="s">
        <v>91</v>
      </c>
      <c r="AM8" t="s">
        <v>92</v>
      </c>
      <c r="AN8" t="s">
        <v>93</v>
      </c>
      <c r="AO8" t="s">
        <v>94</v>
      </c>
    </row>
    <row r="9" spans="1:41" ht="15.75" outlineLevel="1" x14ac:dyDescent="0.25">
      <c r="A9" s="81">
        <f t="shared" ca="1" si="4"/>
        <v>0</v>
      </c>
      <c r="B9" s="86" t="s">
        <v>25</v>
      </c>
      <c r="C9" s="624">
        <f ca="1">INDIRECT($V9&amp;"!"&amp;X9)</f>
        <v>0</v>
      </c>
      <c r="D9" s="83">
        <f t="shared" ca="1" si="5"/>
        <v>0</v>
      </c>
      <c r="E9" s="84">
        <f t="shared" ca="1" si="0"/>
        <v>0</v>
      </c>
      <c r="F9" s="240">
        <f t="shared" ca="1" si="6"/>
        <v>0</v>
      </c>
      <c r="G9" s="240">
        <f t="shared" ca="1" si="3"/>
        <v>0</v>
      </c>
      <c r="H9" s="240">
        <f t="shared" ca="1" si="3"/>
        <v>0</v>
      </c>
      <c r="I9" s="240">
        <f t="shared" ca="1" si="3"/>
        <v>0</v>
      </c>
      <c r="J9" s="240">
        <f t="shared" ca="1" si="3"/>
        <v>0</v>
      </c>
      <c r="K9" s="240">
        <f t="shared" ca="1" si="3"/>
        <v>0</v>
      </c>
      <c r="L9" s="240">
        <f t="shared" ca="1" si="3"/>
        <v>0</v>
      </c>
      <c r="M9" s="240">
        <f t="shared" ca="1" si="3"/>
        <v>0</v>
      </c>
      <c r="N9" s="240">
        <f t="shared" ca="1" si="3"/>
        <v>0</v>
      </c>
      <c r="O9" s="240">
        <f t="shared" ca="1" si="3"/>
        <v>0</v>
      </c>
      <c r="P9" s="240">
        <f t="shared" ca="1" si="3"/>
        <v>0</v>
      </c>
      <c r="Q9" s="240">
        <f t="shared" ca="1" si="3"/>
        <v>0</v>
      </c>
      <c r="R9" s="240">
        <f t="shared" ca="1" si="3"/>
        <v>0</v>
      </c>
      <c r="S9" s="240">
        <f t="shared" ca="1" si="3"/>
        <v>0</v>
      </c>
      <c r="T9" s="240">
        <f t="shared" ca="1" si="3"/>
        <v>0</v>
      </c>
      <c r="V9" t="str">
        <f t="shared" si="7"/>
        <v>Name_1</v>
      </c>
      <c r="W9" t="s">
        <v>59</v>
      </c>
      <c r="X9" t="s">
        <v>95</v>
      </c>
      <c r="Y9" s="62" t="s">
        <v>96</v>
      </c>
      <c r="Z9" s="62" t="s">
        <v>97</v>
      </c>
      <c r="AA9" t="s">
        <v>98</v>
      </c>
      <c r="AB9" t="s">
        <v>99</v>
      </c>
      <c r="AC9" t="s">
        <v>100</v>
      </c>
      <c r="AD9" t="s">
        <v>101</v>
      </c>
      <c r="AE9" t="s">
        <v>102</v>
      </c>
      <c r="AF9" t="s">
        <v>103</v>
      </c>
      <c r="AG9" t="s">
        <v>104</v>
      </c>
      <c r="AH9" t="s">
        <v>105</v>
      </c>
      <c r="AI9" t="s">
        <v>106</v>
      </c>
      <c r="AJ9" t="s">
        <v>107</v>
      </c>
      <c r="AK9" t="s">
        <v>108</v>
      </c>
      <c r="AL9" t="s">
        <v>109</v>
      </c>
      <c r="AM9" t="s">
        <v>110</v>
      </c>
      <c r="AN9" t="s">
        <v>111</v>
      </c>
      <c r="AO9" t="s">
        <v>112</v>
      </c>
    </row>
    <row r="10" spans="1:41" ht="15.75" outlineLevel="1" x14ac:dyDescent="0.25">
      <c r="A10" s="81">
        <f t="shared" ca="1" si="4"/>
        <v>0</v>
      </c>
      <c r="B10" s="87" t="s">
        <v>113</v>
      </c>
      <c r="C10" s="625"/>
      <c r="D10" s="83">
        <f t="shared" ca="1" si="5"/>
        <v>0</v>
      </c>
      <c r="E10" s="84">
        <f t="shared" ca="1" si="0"/>
        <v>0</v>
      </c>
      <c r="F10" s="240">
        <f t="shared" ca="1" si="6"/>
        <v>0</v>
      </c>
      <c r="G10" s="240">
        <f t="shared" ca="1" si="3"/>
        <v>0</v>
      </c>
      <c r="H10" s="240">
        <f t="shared" ca="1" si="3"/>
        <v>0</v>
      </c>
      <c r="I10" s="240">
        <f t="shared" ca="1" si="3"/>
        <v>0</v>
      </c>
      <c r="J10" s="240">
        <f t="shared" ca="1" si="3"/>
        <v>0</v>
      </c>
      <c r="K10" s="240">
        <f t="shared" ca="1" si="3"/>
        <v>0</v>
      </c>
      <c r="L10" s="240">
        <f t="shared" ca="1" si="3"/>
        <v>0</v>
      </c>
      <c r="M10" s="240">
        <f t="shared" ca="1" si="3"/>
        <v>0</v>
      </c>
      <c r="N10" s="240">
        <f t="shared" ca="1" si="3"/>
        <v>0</v>
      </c>
      <c r="O10" s="240">
        <f t="shared" ca="1" si="3"/>
        <v>0</v>
      </c>
      <c r="P10" s="240">
        <f t="shared" ca="1" si="3"/>
        <v>0</v>
      </c>
      <c r="Q10" s="240">
        <f t="shared" ca="1" si="3"/>
        <v>0</v>
      </c>
      <c r="R10" s="240">
        <f t="shared" ca="1" si="3"/>
        <v>0</v>
      </c>
      <c r="S10" s="240">
        <f t="shared" ca="1" si="3"/>
        <v>0</v>
      </c>
      <c r="T10" s="240">
        <f t="shared" ca="1" si="3"/>
        <v>0</v>
      </c>
      <c r="V10" t="str">
        <f t="shared" si="7"/>
        <v>Name_1</v>
      </c>
      <c r="W10" t="s">
        <v>59</v>
      </c>
      <c r="Y10" s="62" t="s">
        <v>114</v>
      </c>
      <c r="Z10" s="62" t="s">
        <v>115</v>
      </c>
      <c r="AA10" t="s">
        <v>116</v>
      </c>
      <c r="AB10" t="s">
        <v>117</v>
      </c>
      <c r="AC10" t="s">
        <v>118</v>
      </c>
      <c r="AD10" t="s">
        <v>119</v>
      </c>
      <c r="AE10" t="s">
        <v>120</v>
      </c>
      <c r="AF10" t="s">
        <v>121</v>
      </c>
      <c r="AG10" t="s">
        <v>122</v>
      </c>
      <c r="AH10" t="s">
        <v>123</v>
      </c>
      <c r="AI10" t="s">
        <v>124</v>
      </c>
      <c r="AJ10" t="s">
        <v>125</v>
      </c>
      <c r="AK10" t="s">
        <v>126</v>
      </c>
      <c r="AL10" t="s">
        <v>127</v>
      </c>
      <c r="AM10" t="s">
        <v>128</v>
      </c>
      <c r="AN10" t="s">
        <v>129</v>
      </c>
      <c r="AO10" t="s">
        <v>130</v>
      </c>
    </row>
    <row r="11" spans="1:41" ht="15.75" outlineLevel="1" x14ac:dyDescent="0.25">
      <c r="A11" s="81">
        <f t="shared" ca="1" si="4"/>
        <v>0</v>
      </c>
      <c r="B11" s="88" t="s">
        <v>26</v>
      </c>
      <c r="C11" s="624">
        <f ca="1">INDIRECT($V11&amp;"!"&amp;X11)</f>
        <v>0</v>
      </c>
      <c r="D11" s="83">
        <f t="shared" ca="1" si="5"/>
        <v>0</v>
      </c>
      <c r="E11" s="84">
        <f t="shared" ca="1" si="0"/>
        <v>0</v>
      </c>
      <c r="F11" s="240">
        <f t="shared" ca="1" si="6"/>
        <v>0</v>
      </c>
      <c r="G11" s="240">
        <f t="shared" ca="1" si="3"/>
        <v>0</v>
      </c>
      <c r="H11" s="240">
        <f t="shared" ca="1" si="3"/>
        <v>0</v>
      </c>
      <c r="I11" s="240">
        <f t="shared" ca="1" si="3"/>
        <v>0</v>
      </c>
      <c r="J11" s="240">
        <f t="shared" ca="1" si="3"/>
        <v>0</v>
      </c>
      <c r="K11" s="240">
        <f t="shared" ca="1" si="3"/>
        <v>0</v>
      </c>
      <c r="L11" s="240">
        <f t="shared" ca="1" si="3"/>
        <v>0</v>
      </c>
      <c r="M11" s="240">
        <f t="shared" ca="1" si="3"/>
        <v>0</v>
      </c>
      <c r="N11" s="240">
        <f t="shared" ca="1" si="3"/>
        <v>0</v>
      </c>
      <c r="O11" s="240">
        <f t="shared" ca="1" si="3"/>
        <v>0</v>
      </c>
      <c r="P11" s="240">
        <f t="shared" ca="1" si="3"/>
        <v>0</v>
      </c>
      <c r="Q11" s="240">
        <f t="shared" ca="1" si="3"/>
        <v>0</v>
      </c>
      <c r="R11" s="240">
        <f t="shared" ca="1" si="3"/>
        <v>0</v>
      </c>
      <c r="S11" s="240">
        <f t="shared" ca="1" si="3"/>
        <v>0</v>
      </c>
      <c r="T11" s="240">
        <f t="shared" ca="1" si="3"/>
        <v>0</v>
      </c>
      <c r="V11" t="str">
        <f t="shared" si="7"/>
        <v>Name_1</v>
      </c>
      <c r="W11" t="s">
        <v>59</v>
      </c>
      <c r="X11" t="s">
        <v>131</v>
      </c>
      <c r="Y11" s="62" t="s">
        <v>132</v>
      </c>
      <c r="Z11" s="62" t="s">
        <v>133</v>
      </c>
      <c r="AA11" t="s">
        <v>134</v>
      </c>
      <c r="AB11" t="s">
        <v>135</v>
      </c>
      <c r="AC11" t="s">
        <v>136</v>
      </c>
      <c r="AD11" t="s">
        <v>137</v>
      </c>
      <c r="AE11" t="s">
        <v>138</v>
      </c>
      <c r="AF11" t="s">
        <v>139</v>
      </c>
      <c r="AG11" t="s">
        <v>140</v>
      </c>
      <c r="AH11" t="s">
        <v>141</v>
      </c>
      <c r="AI11" t="s">
        <v>142</v>
      </c>
      <c r="AJ11" t="s">
        <v>143</v>
      </c>
      <c r="AK11" t="s">
        <v>144</v>
      </c>
      <c r="AL11" t="s">
        <v>145</v>
      </c>
      <c r="AM11" t="s">
        <v>146</v>
      </c>
      <c r="AN11" t="s">
        <v>147</v>
      </c>
      <c r="AO11" t="s">
        <v>148</v>
      </c>
    </row>
    <row r="12" spans="1:41" ht="15.75" outlineLevel="1" x14ac:dyDescent="0.25">
      <c r="A12" s="81">
        <f t="shared" ca="1" si="4"/>
        <v>0</v>
      </c>
      <c r="B12" s="89" t="s">
        <v>149</v>
      </c>
      <c r="C12" s="625"/>
      <c r="D12" s="83">
        <f t="shared" ca="1" si="5"/>
        <v>0</v>
      </c>
      <c r="E12" s="84">
        <f t="shared" ca="1" si="0"/>
        <v>0</v>
      </c>
      <c r="F12" s="240">
        <f t="shared" ca="1" si="6"/>
        <v>0</v>
      </c>
      <c r="G12" s="240">
        <f t="shared" ca="1" si="3"/>
        <v>0</v>
      </c>
      <c r="H12" s="240">
        <f t="shared" ca="1" si="3"/>
        <v>0</v>
      </c>
      <c r="I12" s="240">
        <f t="shared" ca="1" si="3"/>
        <v>0</v>
      </c>
      <c r="J12" s="240">
        <f t="shared" ca="1" si="3"/>
        <v>0</v>
      </c>
      <c r="K12" s="240">
        <f t="shared" ca="1" si="3"/>
        <v>0</v>
      </c>
      <c r="L12" s="240">
        <f t="shared" ca="1" si="3"/>
        <v>0</v>
      </c>
      <c r="M12" s="240">
        <f t="shared" ca="1" si="3"/>
        <v>0</v>
      </c>
      <c r="N12" s="240">
        <f t="shared" ca="1" si="3"/>
        <v>0</v>
      </c>
      <c r="O12" s="240">
        <f t="shared" ca="1" si="3"/>
        <v>0</v>
      </c>
      <c r="P12" s="240">
        <f t="shared" ca="1" si="3"/>
        <v>0</v>
      </c>
      <c r="Q12" s="240">
        <f t="shared" ca="1" si="3"/>
        <v>0</v>
      </c>
      <c r="R12" s="240">
        <f t="shared" ca="1" si="3"/>
        <v>0</v>
      </c>
      <c r="S12" s="240">
        <f t="shared" ca="1" si="3"/>
        <v>0</v>
      </c>
      <c r="T12" s="240">
        <f t="shared" ca="1" si="3"/>
        <v>0</v>
      </c>
      <c r="V12" t="str">
        <f t="shared" si="7"/>
        <v>Name_1</v>
      </c>
      <c r="W12" t="s">
        <v>59</v>
      </c>
      <c r="Y12" s="62" t="s">
        <v>150</v>
      </c>
      <c r="Z12" s="62" t="s">
        <v>151</v>
      </c>
      <c r="AA12" t="s">
        <v>152</v>
      </c>
      <c r="AB12" t="s">
        <v>153</v>
      </c>
      <c r="AC12" t="s">
        <v>154</v>
      </c>
      <c r="AD12" t="s">
        <v>155</v>
      </c>
      <c r="AE12" t="s">
        <v>156</v>
      </c>
      <c r="AF12" t="s">
        <v>157</v>
      </c>
      <c r="AG12" t="s">
        <v>158</v>
      </c>
      <c r="AH12" t="s">
        <v>159</v>
      </c>
      <c r="AI12" t="s">
        <v>160</v>
      </c>
      <c r="AJ12" t="s">
        <v>161</v>
      </c>
      <c r="AK12" t="s">
        <v>162</v>
      </c>
      <c r="AL12" t="s">
        <v>163</v>
      </c>
      <c r="AM12" t="s">
        <v>164</v>
      </c>
      <c r="AN12" t="s">
        <v>165</v>
      </c>
      <c r="AO12" t="s">
        <v>166</v>
      </c>
    </row>
    <row r="13" spans="1:41" ht="15.75" outlineLevel="1" x14ac:dyDescent="0.25">
      <c r="A13" s="81">
        <f t="shared" ca="1" si="4"/>
        <v>0</v>
      </c>
      <c r="B13" s="90" t="s">
        <v>27</v>
      </c>
      <c r="C13" s="624">
        <f ca="1">INDIRECT($V13&amp;"!"&amp;X13)</f>
        <v>0</v>
      </c>
      <c r="D13" s="83">
        <f t="shared" ca="1" si="5"/>
        <v>0</v>
      </c>
      <c r="E13" s="84">
        <f t="shared" ca="1" si="0"/>
        <v>0</v>
      </c>
      <c r="F13" s="240">
        <f t="shared" ca="1" si="6"/>
        <v>0</v>
      </c>
      <c r="G13" s="240">
        <f t="shared" ca="1" si="3"/>
        <v>0</v>
      </c>
      <c r="H13" s="240">
        <f t="shared" ca="1" si="3"/>
        <v>0</v>
      </c>
      <c r="I13" s="240">
        <f t="shared" ca="1" si="3"/>
        <v>0</v>
      </c>
      <c r="J13" s="240">
        <f t="shared" ca="1" si="3"/>
        <v>0</v>
      </c>
      <c r="K13" s="240">
        <f t="shared" ca="1" si="3"/>
        <v>0</v>
      </c>
      <c r="L13" s="240">
        <f t="shared" ca="1" si="3"/>
        <v>0</v>
      </c>
      <c r="M13" s="240">
        <f t="shared" ca="1" si="3"/>
        <v>0</v>
      </c>
      <c r="N13" s="240">
        <f t="shared" ca="1" si="3"/>
        <v>0</v>
      </c>
      <c r="O13" s="240">
        <f t="shared" ca="1" si="3"/>
        <v>0</v>
      </c>
      <c r="P13" s="240">
        <f t="shared" ca="1" si="3"/>
        <v>0</v>
      </c>
      <c r="Q13" s="240">
        <f t="shared" ca="1" si="3"/>
        <v>0</v>
      </c>
      <c r="R13" s="240">
        <f t="shared" ca="1" si="3"/>
        <v>0</v>
      </c>
      <c r="S13" s="240">
        <f t="shared" ca="1" si="3"/>
        <v>0</v>
      </c>
      <c r="T13" s="240">
        <f t="shared" ca="1" si="3"/>
        <v>0</v>
      </c>
      <c r="V13" t="str">
        <f t="shared" si="7"/>
        <v>Name_1</v>
      </c>
      <c r="W13" t="s">
        <v>59</v>
      </c>
      <c r="X13" t="s">
        <v>167</v>
      </c>
      <c r="Y13" s="62" t="s">
        <v>168</v>
      </c>
      <c r="Z13" s="62" t="s">
        <v>169</v>
      </c>
      <c r="AA13" t="s">
        <v>170</v>
      </c>
      <c r="AB13" t="s">
        <v>171</v>
      </c>
      <c r="AC13" t="s">
        <v>172</v>
      </c>
      <c r="AD13" t="s">
        <v>173</v>
      </c>
      <c r="AE13" t="s">
        <v>174</v>
      </c>
      <c r="AF13" t="s">
        <v>175</v>
      </c>
      <c r="AG13" t="s">
        <v>176</v>
      </c>
      <c r="AH13" t="s">
        <v>177</v>
      </c>
      <c r="AI13" t="s">
        <v>178</v>
      </c>
      <c r="AJ13" t="s">
        <v>179</v>
      </c>
      <c r="AK13" t="s">
        <v>180</v>
      </c>
      <c r="AL13" t="s">
        <v>181</v>
      </c>
      <c r="AM13" t="s">
        <v>182</v>
      </c>
      <c r="AN13" t="s">
        <v>183</v>
      </c>
      <c r="AO13" t="s">
        <v>184</v>
      </c>
    </row>
    <row r="14" spans="1:41" ht="15.75" outlineLevel="1" x14ac:dyDescent="0.25">
      <c r="A14" s="81">
        <f t="shared" ca="1" si="4"/>
        <v>0</v>
      </c>
      <c r="B14" s="90" t="s">
        <v>185</v>
      </c>
      <c r="C14" s="625"/>
      <c r="D14" s="83">
        <f t="shared" ca="1" si="5"/>
        <v>0</v>
      </c>
      <c r="E14" s="84">
        <f t="shared" ca="1" si="0"/>
        <v>0</v>
      </c>
      <c r="F14" s="240">
        <f t="shared" ca="1" si="6"/>
        <v>0</v>
      </c>
      <c r="G14" s="240">
        <f t="shared" ca="1" si="3"/>
        <v>0</v>
      </c>
      <c r="H14" s="240">
        <f t="shared" ca="1" si="3"/>
        <v>0</v>
      </c>
      <c r="I14" s="240">
        <f t="shared" ca="1" si="3"/>
        <v>0</v>
      </c>
      <c r="J14" s="240">
        <f t="shared" ca="1" si="3"/>
        <v>0</v>
      </c>
      <c r="K14" s="240">
        <f t="shared" ca="1" si="3"/>
        <v>0</v>
      </c>
      <c r="L14" s="240">
        <f t="shared" ca="1" si="3"/>
        <v>0</v>
      </c>
      <c r="M14" s="240">
        <f t="shared" ca="1" si="3"/>
        <v>0</v>
      </c>
      <c r="N14" s="240">
        <f t="shared" ca="1" si="3"/>
        <v>0</v>
      </c>
      <c r="O14" s="240">
        <f t="shared" ca="1" si="3"/>
        <v>0</v>
      </c>
      <c r="P14" s="240">
        <f t="shared" ca="1" si="3"/>
        <v>0</v>
      </c>
      <c r="Q14" s="240">
        <f t="shared" ca="1" si="3"/>
        <v>0</v>
      </c>
      <c r="R14" s="240">
        <f t="shared" ca="1" si="3"/>
        <v>0</v>
      </c>
      <c r="S14" s="240">
        <f t="shared" ca="1" si="3"/>
        <v>0</v>
      </c>
      <c r="T14" s="240">
        <f t="shared" ca="1" si="3"/>
        <v>0</v>
      </c>
      <c r="V14" t="str">
        <f t="shared" si="7"/>
        <v>Name_1</v>
      </c>
      <c r="W14" t="s">
        <v>59</v>
      </c>
      <c r="Y14" s="62" t="s">
        <v>186</v>
      </c>
      <c r="Z14" s="62" t="s">
        <v>187</v>
      </c>
      <c r="AA14" t="s">
        <v>188</v>
      </c>
      <c r="AB14" t="s">
        <v>189</v>
      </c>
      <c r="AC14" t="s">
        <v>190</v>
      </c>
      <c r="AD14" t="s">
        <v>191</v>
      </c>
      <c r="AE14" t="s">
        <v>192</v>
      </c>
      <c r="AF14" t="s">
        <v>193</v>
      </c>
      <c r="AG14" t="s">
        <v>194</v>
      </c>
      <c r="AH14" t="s">
        <v>195</v>
      </c>
      <c r="AI14" t="s">
        <v>196</v>
      </c>
      <c r="AJ14" t="s">
        <v>197</v>
      </c>
      <c r="AK14" t="s">
        <v>198</v>
      </c>
      <c r="AL14" t="s">
        <v>199</v>
      </c>
      <c r="AM14" t="s">
        <v>200</v>
      </c>
      <c r="AN14" t="s">
        <v>201</v>
      </c>
      <c r="AO14" t="s">
        <v>202</v>
      </c>
    </row>
    <row r="15" spans="1:41" ht="15.75" outlineLevel="1" x14ac:dyDescent="0.25">
      <c r="A15" s="81">
        <f t="shared" ca="1" si="4"/>
        <v>0</v>
      </c>
      <c r="B15" s="91" t="s">
        <v>28</v>
      </c>
      <c r="C15" s="92">
        <f ca="1">INDIRECT($V15&amp;"!"&amp;X15)</f>
        <v>0</v>
      </c>
      <c r="D15" s="83">
        <f t="shared" ca="1" si="5"/>
        <v>0</v>
      </c>
      <c r="E15" s="84">
        <f t="shared" ca="1" si="0"/>
        <v>0</v>
      </c>
      <c r="F15" s="240">
        <f t="shared" ca="1" si="6"/>
        <v>0</v>
      </c>
      <c r="G15" s="240">
        <f t="shared" ca="1" si="3"/>
        <v>0</v>
      </c>
      <c r="H15" s="240">
        <f t="shared" ca="1" si="3"/>
        <v>0</v>
      </c>
      <c r="I15" s="240">
        <f t="shared" ca="1" si="3"/>
        <v>0</v>
      </c>
      <c r="J15" s="240">
        <f t="shared" ca="1" si="3"/>
        <v>0</v>
      </c>
      <c r="K15" s="240">
        <f t="shared" ca="1" si="3"/>
        <v>0</v>
      </c>
      <c r="L15" s="240">
        <f t="shared" ca="1" si="3"/>
        <v>0</v>
      </c>
      <c r="M15" s="240">
        <f t="shared" ca="1" si="3"/>
        <v>0</v>
      </c>
      <c r="N15" s="240">
        <f t="shared" ca="1" si="3"/>
        <v>0</v>
      </c>
      <c r="O15" s="240">
        <f t="shared" ca="1" si="3"/>
        <v>0</v>
      </c>
      <c r="P15" s="240">
        <f t="shared" ca="1" si="3"/>
        <v>0</v>
      </c>
      <c r="Q15" s="240">
        <f t="shared" ca="1" si="3"/>
        <v>0</v>
      </c>
      <c r="R15" s="240">
        <f t="shared" ca="1" si="3"/>
        <v>0</v>
      </c>
      <c r="S15" s="240">
        <f t="shared" ca="1" si="3"/>
        <v>0</v>
      </c>
      <c r="T15" s="240">
        <f t="shared" ca="1" si="3"/>
        <v>0</v>
      </c>
      <c r="V15" t="str">
        <f>V14</f>
        <v>Name_1</v>
      </c>
      <c r="W15" t="s">
        <v>59</v>
      </c>
      <c r="X15" t="s">
        <v>203</v>
      </c>
      <c r="Y15" s="62" t="s">
        <v>204</v>
      </c>
      <c r="Z15" s="62" t="s">
        <v>205</v>
      </c>
      <c r="AA15" t="s">
        <v>206</v>
      </c>
      <c r="AB15" t="s">
        <v>207</v>
      </c>
      <c r="AC15" t="s">
        <v>208</v>
      </c>
      <c r="AD15" t="s">
        <v>209</v>
      </c>
      <c r="AE15" t="s">
        <v>210</v>
      </c>
      <c r="AF15" t="s">
        <v>211</v>
      </c>
      <c r="AG15" t="s">
        <v>212</v>
      </c>
      <c r="AH15" t="s">
        <v>213</v>
      </c>
      <c r="AI15" t="s">
        <v>214</v>
      </c>
      <c r="AJ15" t="s">
        <v>215</v>
      </c>
      <c r="AK15" t="s">
        <v>216</v>
      </c>
      <c r="AL15" t="s">
        <v>217</v>
      </c>
      <c r="AM15" t="s">
        <v>218</v>
      </c>
      <c r="AN15" t="s">
        <v>219</v>
      </c>
      <c r="AO15" t="s">
        <v>220</v>
      </c>
    </row>
    <row r="16" spans="1:41" s="93" customFormat="1" ht="15.75" outlineLevel="1" x14ac:dyDescent="0.25">
      <c r="A16" s="81">
        <f t="shared" ca="1" si="4"/>
        <v>0</v>
      </c>
      <c r="B16" s="94" t="s">
        <v>37</v>
      </c>
      <c r="C16" s="95">
        <f ca="1">SUM(C7:C15)</f>
        <v>0</v>
      </c>
      <c r="D16" s="96">
        <f ca="1">SUM(D7:D15)</f>
        <v>0</v>
      </c>
      <c r="E16" s="97">
        <f ca="1">SUM(E7:E15)</f>
        <v>0</v>
      </c>
      <c r="F16" s="97">
        <f t="shared" ref="F16:T16" ca="1" si="8">SUM(F7:F15)</f>
        <v>0</v>
      </c>
      <c r="G16" s="97">
        <f t="shared" ca="1" si="8"/>
        <v>0</v>
      </c>
      <c r="H16" s="97">
        <f t="shared" ca="1" si="8"/>
        <v>0</v>
      </c>
      <c r="I16" s="97">
        <f t="shared" ca="1" si="8"/>
        <v>0</v>
      </c>
      <c r="J16" s="97">
        <f t="shared" ca="1" si="8"/>
        <v>0</v>
      </c>
      <c r="K16" s="97">
        <f t="shared" ca="1" si="8"/>
        <v>0</v>
      </c>
      <c r="L16" s="97">
        <f t="shared" ca="1" si="8"/>
        <v>0</v>
      </c>
      <c r="M16" s="97">
        <f t="shared" ca="1" si="8"/>
        <v>0</v>
      </c>
      <c r="N16" s="97">
        <f t="shared" ca="1" si="8"/>
        <v>0</v>
      </c>
      <c r="O16" s="97">
        <f t="shared" ca="1" si="8"/>
        <v>0</v>
      </c>
      <c r="P16" s="97">
        <f t="shared" ca="1" si="8"/>
        <v>0</v>
      </c>
      <c r="Q16" s="97">
        <f t="shared" ca="1" si="8"/>
        <v>0</v>
      </c>
      <c r="R16" s="97">
        <f t="shared" ca="1" si="8"/>
        <v>0</v>
      </c>
      <c r="S16" s="97">
        <f t="shared" ca="1" si="8"/>
        <v>0</v>
      </c>
      <c r="T16" s="97">
        <f t="shared" ca="1" si="8"/>
        <v>0</v>
      </c>
      <c r="U16"/>
      <c r="Y16" s="98"/>
      <c r="Z16" s="98"/>
    </row>
    <row r="17" spans="1:41" ht="15.75" x14ac:dyDescent="0.25">
      <c r="A17" s="78" t="s">
        <v>221</v>
      </c>
      <c r="B17" s="80"/>
      <c r="C17" s="99"/>
      <c r="D17" s="80"/>
      <c r="E17" s="100"/>
      <c r="F17" s="80"/>
      <c r="G17" s="80"/>
      <c r="H17" s="80"/>
      <c r="I17" s="80"/>
      <c r="J17" s="80"/>
      <c r="K17" s="80"/>
      <c r="L17" s="80"/>
      <c r="M17" s="80"/>
      <c r="N17" s="80"/>
      <c r="O17" s="80"/>
      <c r="P17" s="80"/>
      <c r="Q17" s="80"/>
      <c r="R17" s="80"/>
      <c r="S17" s="80"/>
      <c r="T17" s="80"/>
    </row>
    <row r="18" spans="1:41" ht="15.75" outlineLevel="1" x14ac:dyDescent="0.25">
      <c r="A18" s="81">
        <f ca="1">INDIRECT($V18&amp;"!"&amp;W18)</f>
        <v>0</v>
      </c>
      <c r="B18" s="82" t="s">
        <v>24</v>
      </c>
      <c r="C18" s="624">
        <f ca="1">INDIRECT($V18&amp;"!"&amp;X18)</f>
        <v>0</v>
      </c>
      <c r="D18" s="83">
        <f t="shared" ref="D18:D26" ca="1" si="9">INDIRECT($V18&amp;"!"&amp;Y18)</f>
        <v>0</v>
      </c>
      <c r="E18" s="84">
        <f t="shared" ref="E18:E26" ca="1" si="10">SUM(F18:T18)</f>
        <v>0</v>
      </c>
      <c r="F18" s="240">
        <f ca="1">ROUND(INDIRECT($V18&amp;"!"&amp;AA18)/215*12,2)</f>
        <v>0</v>
      </c>
      <c r="G18" s="240">
        <f t="shared" ref="G18:T26" ca="1" si="11">ROUND(INDIRECT($V18&amp;"!"&amp;AB18)/215*12,2)</f>
        <v>0</v>
      </c>
      <c r="H18" s="240">
        <f t="shared" ca="1" si="11"/>
        <v>0</v>
      </c>
      <c r="I18" s="240">
        <f t="shared" ca="1" si="11"/>
        <v>0</v>
      </c>
      <c r="J18" s="240">
        <f t="shared" ca="1" si="11"/>
        <v>0</v>
      </c>
      <c r="K18" s="240">
        <f t="shared" ca="1" si="11"/>
        <v>0</v>
      </c>
      <c r="L18" s="240">
        <f t="shared" ca="1" si="11"/>
        <v>0</v>
      </c>
      <c r="M18" s="240">
        <f t="shared" ca="1" si="11"/>
        <v>0</v>
      </c>
      <c r="N18" s="240">
        <f t="shared" ca="1" si="11"/>
        <v>0</v>
      </c>
      <c r="O18" s="240">
        <f t="shared" ca="1" si="11"/>
        <v>0</v>
      </c>
      <c r="P18" s="240">
        <f t="shared" ca="1" si="11"/>
        <v>0</v>
      </c>
      <c r="Q18" s="240">
        <f t="shared" ca="1" si="11"/>
        <v>0</v>
      </c>
      <c r="R18" s="240">
        <f t="shared" ca="1" si="11"/>
        <v>0</v>
      </c>
      <c r="S18" s="240">
        <f t="shared" ca="1" si="11"/>
        <v>0</v>
      </c>
      <c r="T18" s="240">
        <f t="shared" ca="1" si="11"/>
        <v>0</v>
      </c>
      <c r="V18" t="str">
        <f>A17</f>
        <v>Name_2</v>
      </c>
      <c r="W18" t="s">
        <v>59</v>
      </c>
      <c r="X18" t="s">
        <v>60</v>
      </c>
      <c r="Y18" s="62" t="s">
        <v>61</v>
      </c>
      <c r="Z18" s="62" t="s">
        <v>62</v>
      </c>
      <c r="AA18" t="s">
        <v>28</v>
      </c>
      <c r="AB18" t="s">
        <v>63</v>
      </c>
      <c r="AC18" t="s">
        <v>64</v>
      </c>
      <c r="AD18" t="s">
        <v>65</v>
      </c>
      <c r="AE18" t="s">
        <v>66</v>
      </c>
      <c r="AF18" t="s">
        <v>67</v>
      </c>
      <c r="AG18" t="s">
        <v>68</v>
      </c>
      <c r="AH18" t="s">
        <v>69</v>
      </c>
      <c r="AI18" t="s">
        <v>70</v>
      </c>
      <c r="AJ18" t="s">
        <v>71</v>
      </c>
      <c r="AK18" t="s">
        <v>72</v>
      </c>
      <c r="AL18" t="s">
        <v>73</v>
      </c>
      <c r="AM18" t="s">
        <v>74</v>
      </c>
      <c r="AN18" t="s">
        <v>75</v>
      </c>
      <c r="AO18" t="s">
        <v>76</v>
      </c>
    </row>
    <row r="19" spans="1:41" ht="15.75" outlineLevel="1" x14ac:dyDescent="0.25">
      <c r="A19" s="81">
        <f t="shared" ref="A19:A27" ca="1" si="12">INDIRECT($V18&amp;"!"&amp;W18)</f>
        <v>0</v>
      </c>
      <c r="B19" s="85" t="s">
        <v>77</v>
      </c>
      <c r="C19" s="625"/>
      <c r="D19" s="83">
        <f t="shared" ca="1" si="9"/>
        <v>0</v>
      </c>
      <c r="E19" s="84">
        <f t="shared" ca="1" si="10"/>
        <v>0</v>
      </c>
      <c r="F19" s="240">
        <f t="shared" ref="F19:F26" ca="1" si="13">ROUND(INDIRECT($V19&amp;"!"&amp;AA19)/215*12,2)</f>
        <v>0</v>
      </c>
      <c r="G19" s="240">
        <f t="shared" ca="1" si="11"/>
        <v>0</v>
      </c>
      <c r="H19" s="240">
        <f t="shared" ca="1" si="11"/>
        <v>0</v>
      </c>
      <c r="I19" s="240">
        <f t="shared" ca="1" si="11"/>
        <v>0</v>
      </c>
      <c r="J19" s="240">
        <f t="shared" ca="1" si="11"/>
        <v>0</v>
      </c>
      <c r="K19" s="240">
        <f t="shared" ca="1" si="11"/>
        <v>0</v>
      </c>
      <c r="L19" s="240">
        <f t="shared" ca="1" si="11"/>
        <v>0</v>
      </c>
      <c r="M19" s="240">
        <f t="shared" ca="1" si="11"/>
        <v>0</v>
      </c>
      <c r="N19" s="240">
        <f t="shared" ca="1" si="11"/>
        <v>0</v>
      </c>
      <c r="O19" s="240">
        <f t="shared" ca="1" si="11"/>
        <v>0</v>
      </c>
      <c r="P19" s="240">
        <f t="shared" ca="1" si="11"/>
        <v>0</v>
      </c>
      <c r="Q19" s="240">
        <f t="shared" ca="1" si="11"/>
        <v>0</v>
      </c>
      <c r="R19" s="240">
        <f t="shared" ca="1" si="11"/>
        <v>0</v>
      </c>
      <c r="S19" s="240">
        <f t="shared" ca="1" si="11"/>
        <v>0</v>
      </c>
      <c r="T19" s="240">
        <f t="shared" ca="1" si="11"/>
        <v>0</v>
      </c>
      <c r="V19" t="str">
        <f t="shared" ref="V19:V26" si="14">V18</f>
        <v>Name_2</v>
      </c>
      <c r="W19" t="s">
        <v>59</v>
      </c>
      <c r="Y19" s="62" t="s">
        <v>78</v>
      </c>
      <c r="Z19" s="62" t="s">
        <v>79</v>
      </c>
      <c r="AA19" t="s">
        <v>80</v>
      </c>
      <c r="AB19" t="s">
        <v>81</v>
      </c>
      <c r="AC19" t="s">
        <v>82</v>
      </c>
      <c r="AD19" t="s">
        <v>83</v>
      </c>
      <c r="AE19" t="s">
        <v>84</v>
      </c>
      <c r="AF19" t="s">
        <v>85</v>
      </c>
      <c r="AG19" t="s">
        <v>86</v>
      </c>
      <c r="AH19" t="s">
        <v>87</v>
      </c>
      <c r="AI19" t="s">
        <v>88</v>
      </c>
      <c r="AJ19" t="s">
        <v>89</v>
      </c>
      <c r="AK19" t="s">
        <v>90</v>
      </c>
      <c r="AL19" t="s">
        <v>91</v>
      </c>
      <c r="AM19" t="s">
        <v>92</v>
      </c>
      <c r="AN19" t="s">
        <v>93</v>
      </c>
      <c r="AO19" t="s">
        <v>94</v>
      </c>
    </row>
    <row r="20" spans="1:41" ht="15.75" outlineLevel="1" x14ac:dyDescent="0.25">
      <c r="A20" s="81">
        <f t="shared" ca="1" si="12"/>
        <v>0</v>
      </c>
      <c r="B20" s="86" t="s">
        <v>25</v>
      </c>
      <c r="C20" s="624">
        <f ca="1">INDIRECT($V20&amp;"!"&amp;X20)</f>
        <v>0</v>
      </c>
      <c r="D20" s="83">
        <f t="shared" ca="1" si="9"/>
        <v>0</v>
      </c>
      <c r="E20" s="84">
        <f t="shared" ca="1" si="10"/>
        <v>0</v>
      </c>
      <c r="F20" s="240">
        <f t="shared" ca="1" si="13"/>
        <v>0</v>
      </c>
      <c r="G20" s="240">
        <f t="shared" ca="1" si="11"/>
        <v>0</v>
      </c>
      <c r="H20" s="240">
        <f t="shared" ca="1" si="11"/>
        <v>0</v>
      </c>
      <c r="I20" s="240">
        <f t="shared" ca="1" si="11"/>
        <v>0</v>
      </c>
      <c r="J20" s="240">
        <f t="shared" ca="1" si="11"/>
        <v>0</v>
      </c>
      <c r="K20" s="240">
        <f t="shared" ca="1" si="11"/>
        <v>0</v>
      </c>
      <c r="L20" s="240">
        <f t="shared" ca="1" si="11"/>
        <v>0</v>
      </c>
      <c r="M20" s="240">
        <f t="shared" ca="1" si="11"/>
        <v>0</v>
      </c>
      <c r="N20" s="240">
        <f t="shared" ca="1" si="11"/>
        <v>0</v>
      </c>
      <c r="O20" s="240">
        <f t="shared" ca="1" si="11"/>
        <v>0</v>
      </c>
      <c r="P20" s="240">
        <f t="shared" ca="1" si="11"/>
        <v>0</v>
      </c>
      <c r="Q20" s="240">
        <f t="shared" ca="1" si="11"/>
        <v>0</v>
      </c>
      <c r="R20" s="240">
        <f t="shared" ca="1" si="11"/>
        <v>0</v>
      </c>
      <c r="S20" s="240">
        <f t="shared" ca="1" si="11"/>
        <v>0</v>
      </c>
      <c r="T20" s="240">
        <f t="shared" ca="1" si="11"/>
        <v>0</v>
      </c>
      <c r="V20" t="str">
        <f t="shared" si="14"/>
        <v>Name_2</v>
      </c>
      <c r="W20" t="s">
        <v>59</v>
      </c>
      <c r="X20" t="s">
        <v>95</v>
      </c>
      <c r="Y20" s="62" t="s">
        <v>96</v>
      </c>
      <c r="Z20" s="62" t="s">
        <v>97</v>
      </c>
      <c r="AA20" t="s">
        <v>98</v>
      </c>
      <c r="AB20" t="s">
        <v>99</v>
      </c>
      <c r="AC20" t="s">
        <v>100</v>
      </c>
      <c r="AD20" t="s">
        <v>101</v>
      </c>
      <c r="AE20" t="s">
        <v>102</v>
      </c>
      <c r="AF20" t="s">
        <v>103</v>
      </c>
      <c r="AG20" t="s">
        <v>104</v>
      </c>
      <c r="AH20" t="s">
        <v>105</v>
      </c>
      <c r="AI20" t="s">
        <v>106</v>
      </c>
      <c r="AJ20" t="s">
        <v>107</v>
      </c>
      <c r="AK20" t="s">
        <v>108</v>
      </c>
      <c r="AL20" t="s">
        <v>109</v>
      </c>
      <c r="AM20" t="s">
        <v>110</v>
      </c>
      <c r="AN20" t="s">
        <v>111</v>
      </c>
      <c r="AO20" t="s">
        <v>112</v>
      </c>
    </row>
    <row r="21" spans="1:41" ht="15.75" outlineLevel="1" x14ac:dyDescent="0.25">
      <c r="A21" s="81">
        <f t="shared" ca="1" si="12"/>
        <v>0</v>
      </c>
      <c r="B21" s="87" t="s">
        <v>113</v>
      </c>
      <c r="C21" s="625"/>
      <c r="D21" s="83">
        <f t="shared" ca="1" si="9"/>
        <v>0</v>
      </c>
      <c r="E21" s="84">
        <f t="shared" ca="1" si="10"/>
        <v>0</v>
      </c>
      <c r="F21" s="240">
        <f t="shared" ca="1" si="13"/>
        <v>0</v>
      </c>
      <c r="G21" s="240">
        <f t="shared" ca="1" si="11"/>
        <v>0</v>
      </c>
      <c r="H21" s="240">
        <f t="shared" ca="1" si="11"/>
        <v>0</v>
      </c>
      <c r="I21" s="240">
        <f t="shared" ca="1" si="11"/>
        <v>0</v>
      </c>
      <c r="J21" s="240">
        <f t="shared" ca="1" si="11"/>
        <v>0</v>
      </c>
      <c r="K21" s="240">
        <f t="shared" ca="1" si="11"/>
        <v>0</v>
      </c>
      <c r="L21" s="240">
        <f t="shared" ca="1" si="11"/>
        <v>0</v>
      </c>
      <c r="M21" s="240">
        <f t="shared" ca="1" si="11"/>
        <v>0</v>
      </c>
      <c r="N21" s="240">
        <f t="shared" ca="1" si="11"/>
        <v>0</v>
      </c>
      <c r="O21" s="240">
        <f t="shared" ca="1" si="11"/>
        <v>0</v>
      </c>
      <c r="P21" s="240">
        <f t="shared" ca="1" si="11"/>
        <v>0</v>
      </c>
      <c r="Q21" s="240">
        <f t="shared" ca="1" si="11"/>
        <v>0</v>
      </c>
      <c r="R21" s="240">
        <f t="shared" ca="1" si="11"/>
        <v>0</v>
      </c>
      <c r="S21" s="240">
        <f t="shared" ca="1" si="11"/>
        <v>0</v>
      </c>
      <c r="T21" s="240">
        <f t="shared" ca="1" si="11"/>
        <v>0</v>
      </c>
      <c r="V21" t="str">
        <f t="shared" si="14"/>
        <v>Name_2</v>
      </c>
      <c r="W21" t="s">
        <v>59</v>
      </c>
      <c r="Y21" s="62" t="s">
        <v>114</v>
      </c>
      <c r="Z21" s="62" t="s">
        <v>115</v>
      </c>
      <c r="AA21" t="s">
        <v>116</v>
      </c>
      <c r="AB21" t="s">
        <v>117</v>
      </c>
      <c r="AC21" t="s">
        <v>118</v>
      </c>
      <c r="AD21" t="s">
        <v>119</v>
      </c>
      <c r="AE21" t="s">
        <v>120</v>
      </c>
      <c r="AF21" t="s">
        <v>121</v>
      </c>
      <c r="AG21" t="s">
        <v>122</v>
      </c>
      <c r="AH21" t="s">
        <v>123</v>
      </c>
      <c r="AI21" t="s">
        <v>124</v>
      </c>
      <c r="AJ21" t="s">
        <v>125</v>
      </c>
      <c r="AK21" t="s">
        <v>126</v>
      </c>
      <c r="AL21" t="s">
        <v>127</v>
      </c>
      <c r="AM21" t="s">
        <v>128</v>
      </c>
      <c r="AN21" t="s">
        <v>129</v>
      </c>
      <c r="AO21" t="s">
        <v>130</v>
      </c>
    </row>
    <row r="22" spans="1:41" ht="15.75" outlineLevel="1" x14ac:dyDescent="0.25">
      <c r="A22" s="81">
        <f t="shared" ca="1" si="12"/>
        <v>0</v>
      </c>
      <c r="B22" s="88" t="s">
        <v>26</v>
      </c>
      <c r="C22" s="624">
        <f ca="1">INDIRECT($V22&amp;"!"&amp;X22)</f>
        <v>0</v>
      </c>
      <c r="D22" s="83">
        <f t="shared" ca="1" si="9"/>
        <v>0</v>
      </c>
      <c r="E22" s="84">
        <f t="shared" ca="1" si="10"/>
        <v>0</v>
      </c>
      <c r="F22" s="240">
        <f t="shared" ca="1" si="13"/>
        <v>0</v>
      </c>
      <c r="G22" s="240">
        <f t="shared" ca="1" si="11"/>
        <v>0</v>
      </c>
      <c r="H22" s="240">
        <f t="shared" ca="1" si="11"/>
        <v>0</v>
      </c>
      <c r="I22" s="240">
        <f t="shared" ca="1" si="11"/>
        <v>0</v>
      </c>
      <c r="J22" s="240">
        <f t="shared" ca="1" si="11"/>
        <v>0</v>
      </c>
      <c r="K22" s="240">
        <f t="shared" ca="1" si="11"/>
        <v>0</v>
      </c>
      <c r="L22" s="240">
        <f t="shared" ca="1" si="11"/>
        <v>0</v>
      </c>
      <c r="M22" s="240">
        <f t="shared" ca="1" si="11"/>
        <v>0</v>
      </c>
      <c r="N22" s="240">
        <f t="shared" ca="1" si="11"/>
        <v>0</v>
      </c>
      <c r="O22" s="240">
        <f t="shared" ca="1" si="11"/>
        <v>0</v>
      </c>
      <c r="P22" s="240">
        <f t="shared" ca="1" si="11"/>
        <v>0</v>
      </c>
      <c r="Q22" s="240">
        <f t="shared" ca="1" si="11"/>
        <v>0</v>
      </c>
      <c r="R22" s="240">
        <f t="shared" ca="1" si="11"/>
        <v>0</v>
      </c>
      <c r="S22" s="240">
        <f t="shared" ca="1" si="11"/>
        <v>0</v>
      </c>
      <c r="T22" s="240">
        <f t="shared" ca="1" si="11"/>
        <v>0</v>
      </c>
      <c r="V22" t="str">
        <f t="shared" si="14"/>
        <v>Name_2</v>
      </c>
      <c r="W22" t="s">
        <v>59</v>
      </c>
      <c r="X22" t="s">
        <v>131</v>
      </c>
      <c r="Y22" s="62" t="s">
        <v>132</v>
      </c>
      <c r="Z22" s="62" t="s">
        <v>133</v>
      </c>
      <c r="AA22" t="s">
        <v>134</v>
      </c>
      <c r="AB22" t="s">
        <v>135</v>
      </c>
      <c r="AC22" t="s">
        <v>136</v>
      </c>
      <c r="AD22" t="s">
        <v>137</v>
      </c>
      <c r="AE22" t="s">
        <v>138</v>
      </c>
      <c r="AF22" t="s">
        <v>139</v>
      </c>
      <c r="AG22" t="s">
        <v>140</v>
      </c>
      <c r="AH22" t="s">
        <v>141</v>
      </c>
      <c r="AI22" t="s">
        <v>142</v>
      </c>
      <c r="AJ22" t="s">
        <v>143</v>
      </c>
      <c r="AK22" t="s">
        <v>144</v>
      </c>
      <c r="AL22" t="s">
        <v>145</v>
      </c>
      <c r="AM22" t="s">
        <v>146</v>
      </c>
      <c r="AN22" t="s">
        <v>147</v>
      </c>
      <c r="AO22" t="s">
        <v>148</v>
      </c>
    </row>
    <row r="23" spans="1:41" ht="15.75" outlineLevel="1" x14ac:dyDescent="0.25">
      <c r="A23" s="81">
        <f t="shared" ca="1" si="12"/>
        <v>0</v>
      </c>
      <c r="B23" s="89" t="s">
        <v>149</v>
      </c>
      <c r="C23" s="625"/>
      <c r="D23" s="83">
        <f t="shared" ca="1" si="9"/>
        <v>0</v>
      </c>
      <c r="E23" s="84">
        <f t="shared" ca="1" si="10"/>
        <v>0</v>
      </c>
      <c r="F23" s="240">
        <f t="shared" ca="1" si="13"/>
        <v>0</v>
      </c>
      <c r="G23" s="240">
        <f t="shared" ca="1" si="11"/>
        <v>0</v>
      </c>
      <c r="H23" s="240">
        <f t="shared" ca="1" si="11"/>
        <v>0</v>
      </c>
      <c r="I23" s="240">
        <f t="shared" ca="1" si="11"/>
        <v>0</v>
      </c>
      <c r="J23" s="240">
        <f t="shared" ca="1" si="11"/>
        <v>0</v>
      </c>
      <c r="K23" s="240">
        <f t="shared" ca="1" si="11"/>
        <v>0</v>
      </c>
      <c r="L23" s="240">
        <f t="shared" ca="1" si="11"/>
        <v>0</v>
      </c>
      <c r="M23" s="240">
        <f t="shared" ca="1" si="11"/>
        <v>0</v>
      </c>
      <c r="N23" s="240">
        <f t="shared" ca="1" si="11"/>
        <v>0</v>
      </c>
      <c r="O23" s="240">
        <f t="shared" ca="1" si="11"/>
        <v>0</v>
      </c>
      <c r="P23" s="240">
        <f t="shared" ca="1" si="11"/>
        <v>0</v>
      </c>
      <c r="Q23" s="240">
        <f t="shared" ca="1" si="11"/>
        <v>0</v>
      </c>
      <c r="R23" s="240">
        <f t="shared" ca="1" si="11"/>
        <v>0</v>
      </c>
      <c r="S23" s="240">
        <f t="shared" ca="1" si="11"/>
        <v>0</v>
      </c>
      <c r="T23" s="240">
        <f t="shared" ca="1" si="11"/>
        <v>0</v>
      </c>
      <c r="V23" t="str">
        <f t="shared" si="14"/>
        <v>Name_2</v>
      </c>
      <c r="W23" t="s">
        <v>59</v>
      </c>
      <c r="Y23" s="62" t="s">
        <v>150</v>
      </c>
      <c r="Z23" s="62" t="s">
        <v>151</v>
      </c>
      <c r="AA23" t="s">
        <v>152</v>
      </c>
      <c r="AB23" t="s">
        <v>153</v>
      </c>
      <c r="AC23" t="s">
        <v>154</v>
      </c>
      <c r="AD23" t="s">
        <v>155</v>
      </c>
      <c r="AE23" t="s">
        <v>156</v>
      </c>
      <c r="AF23" t="s">
        <v>157</v>
      </c>
      <c r="AG23" t="s">
        <v>158</v>
      </c>
      <c r="AH23" t="s">
        <v>159</v>
      </c>
      <c r="AI23" t="s">
        <v>160</v>
      </c>
      <c r="AJ23" t="s">
        <v>161</v>
      </c>
      <c r="AK23" t="s">
        <v>162</v>
      </c>
      <c r="AL23" t="s">
        <v>163</v>
      </c>
      <c r="AM23" t="s">
        <v>164</v>
      </c>
      <c r="AN23" t="s">
        <v>165</v>
      </c>
      <c r="AO23" t="s">
        <v>166</v>
      </c>
    </row>
    <row r="24" spans="1:41" ht="15.75" outlineLevel="1" x14ac:dyDescent="0.25">
      <c r="A24" s="81">
        <f t="shared" ca="1" si="12"/>
        <v>0</v>
      </c>
      <c r="B24" s="90" t="s">
        <v>27</v>
      </c>
      <c r="C24" s="624">
        <f ca="1">INDIRECT($V24&amp;"!"&amp;X24)</f>
        <v>0</v>
      </c>
      <c r="D24" s="83">
        <f t="shared" ca="1" si="9"/>
        <v>0</v>
      </c>
      <c r="E24" s="84">
        <f t="shared" ca="1" si="10"/>
        <v>0</v>
      </c>
      <c r="F24" s="240">
        <f t="shared" ca="1" si="13"/>
        <v>0</v>
      </c>
      <c r="G24" s="240">
        <f t="shared" ca="1" si="11"/>
        <v>0</v>
      </c>
      <c r="H24" s="240">
        <f t="shared" ca="1" si="11"/>
        <v>0</v>
      </c>
      <c r="I24" s="240">
        <f t="shared" ca="1" si="11"/>
        <v>0</v>
      </c>
      <c r="J24" s="240">
        <f t="shared" ca="1" si="11"/>
        <v>0</v>
      </c>
      <c r="K24" s="240">
        <f t="shared" ca="1" si="11"/>
        <v>0</v>
      </c>
      <c r="L24" s="240">
        <f t="shared" ca="1" si="11"/>
        <v>0</v>
      </c>
      <c r="M24" s="240">
        <f t="shared" ca="1" si="11"/>
        <v>0</v>
      </c>
      <c r="N24" s="240">
        <f t="shared" ca="1" si="11"/>
        <v>0</v>
      </c>
      <c r="O24" s="240">
        <f t="shared" ca="1" si="11"/>
        <v>0</v>
      </c>
      <c r="P24" s="240">
        <f t="shared" ca="1" si="11"/>
        <v>0</v>
      </c>
      <c r="Q24" s="240">
        <f t="shared" ca="1" si="11"/>
        <v>0</v>
      </c>
      <c r="R24" s="240">
        <f t="shared" ca="1" si="11"/>
        <v>0</v>
      </c>
      <c r="S24" s="240">
        <f t="shared" ca="1" si="11"/>
        <v>0</v>
      </c>
      <c r="T24" s="240">
        <f t="shared" ca="1" si="11"/>
        <v>0</v>
      </c>
      <c r="V24" t="str">
        <f t="shared" si="14"/>
        <v>Name_2</v>
      </c>
      <c r="W24" t="s">
        <v>59</v>
      </c>
      <c r="X24" t="s">
        <v>167</v>
      </c>
      <c r="Y24" s="62" t="s">
        <v>168</v>
      </c>
      <c r="Z24" s="62" t="s">
        <v>169</v>
      </c>
      <c r="AA24" t="s">
        <v>170</v>
      </c>
      <c r="AB24" t="s">
        <v>171</v>
      </c>
      <c r="AC24" t="s">
        <v>172</v>
      </c>
      <c r="AD24" t="s">
        <v>173</v>
      </c>
      <c r="AE24" t="s">
        <v>174</v>
      </c>
      <c r="AF24" t="s">
        <v>175</v>
      </c>
      <c r="AG24" t="s">
        <v>176</v>
      </c>
      <c r="AH24" t="s">
        <v>177</v>
      </c>
      <c r="AI24" t="s">
        <v>178</v>
      </c>
      <c r="AJ24" t="s">
        <v>179</v>
      </c>
      <c r="AK24" t="s">
        <v>180</v>
      </c>
      <c r="AL24" t="s">
        <v>181</v>
      </c>
      <c r="AM24" t="s">
        <v>182</v>
      </c>
      <c r="AN24" t="s">
        <v>183</v>
      </c>
      <c r="AO24" t="s">
        <v>184</v>
      </c>
    </row>
    <row r="25" spans="1:41" ht="15.75" outlineLevel="1" x14ac:dyDescent="0.25">
      <c r="A25" s="81">
        <f t="shared" ca="1" si="12"/>
        <v>0</v>
      </c>
      <c r="B25" s="90" t="s">
        <v>185</v>
      </c>
      <c r="C25" s="625"/>
      <c r="D25" s="83">
        <f t="shared" ca="1" si="9"/>
        <v>0</v>
      </c>
      <c r="E25" s="84">
        <f t="shared" ca="1" si="10"/>
        <v>0</v>
      </c>
      <c r="F25" s="240">
        <f t="shared" ca="1" si="13"/>
        <v>0</v>
      </c>
      <c r="G25" s="240">
        <f t="shared" ca="1" si="11"/>
        <v>0</v>
      </c>
      <c r="H25" s="240">
        <f t="shared" ca="1" si="11"/>
        <v>0</v>
      </c>
      <c r="I25" s="240">
        <f t="shared" ca="1" si="11"/>
        <v>0</v>
      </c>
      <c r="J25" s="240">
        <f t="shared" ca="1" si="11"/>
        <v>0</v>
      </c>
      <c r="K25" s="240">
        <f t="shared" ca="1" si="11"/>
        <v>0</v>
      </c>
      <c r="L25" s="240">
        <f t="shared" ca="1" si="11"/>
        <v>0</v>
      </c>
      <c r="M25" s="240">
        <f t="shared" ca="1" si="11"/>
        <v>0</v>
      </c>
      <c r="N25" s="240">
        <f t="shared" ca="1" si="11"/>
        <v>0</v>
      </c>
      <c r="O25" s="240">
        <f t="shared" ca="1" si="11"/>
        <v>0</v>
      </c>
      <c r="P25" s="240">
        <f t="shared" ca="1" si="11"/>
        <v>0</v>
      </c>
      <c r="Q25" s="240">
        <f t="shared" ca="1" si="11"/>
        <v>0</v>
      </c>
      <c r="R25" s="240">
        <f t="shared" ca="1" si="11"/>
        <v>0</v>
      </c>
      <c r="S25" s="240">
        <f t="shared" ca="1" si="11"/>
        <v>0</v>
      </c>
      <c r="T25" s="240">
        <f t="shared" ca="1" si="11"/>
        <v>0</v>
      </c>
      <c r="V25" t="str">
        <f t="shared" si="14"/>
        <v>Name_2</v>
      </c>
      <c r="W25" t="s">
        <v>59</v>
      </c>
      <c r="Y25" s="62" t="s">
        <v>186</v>
      </c>
      <c r="Z25" s="62" t="s">
        <v>187</v>
      </c>
      <c r="AA25" t="s">
        <v>188</v>
      </c>
      <c r="AB25" t="s">
        <v>189</v>
      </c>
      <c r="AC25" t="s">
        <v>190</v>
      </c>
      <c r="AD25" t="s">
        <v>191</v>
      </c>
      <c r="AE25" t="s">
        <v>192</v>
      </c>
      <c r="AF25" t="s">
        <v>193</v>
      </c>
      <c r="AG25" t="s">
        <v>194</v>
      </c>
      <c r="AH25" t="s">
        <v>195</v>
      </c>
      <c r="AI25" t="s">
        <v>196</v>
      </c>
      <c r="AJ25" t="s">
        <v>197</v>
      </c>
      <c r="AK25" t="s">
        <v>198</v>
      </c>
      <c r="AL25" t="s">
        <v>199</v>
      </c>
      <c r="AM25" t="s">
        <v>200</v>
      </c>
      <c r="AN25" t="s">
        <v>201</v>
      </c>
      <c r="AO25" t="s">
        <v>202</v>
      </c>
    </row>
    <row r="26" spans="1:41" ht="15.75" outlineLevel="1" x14ac:dyDescent="0.25">
      <c r="A26" s="81">
        <f t="shared" ca="1" si="12"/>
        <v>0</v>
      </c>
      <c r="B26" s="91" t="s">
        <v>28</v>
      </c>
      <c r="C26" s="92">
        <f ca="1">INDIRECT($V26&amp;"!"&amp;X26)</f>
        <v>0</v>
      </c>
      <c r="D26" s="83">
        <f t="shared" ca="1" si="9"/>
        <v>0</v>
      </c>
      <c r="E26" s="84">
        <f t="shared" ca="1" si="10"/>
        <v>0</v>
      </c>
      <c r="F26" s="240">
        <f t="shared" ca="1" si="13"/>
        <v>0</v>
      </c>
      <c r="G26" s="240">
        <f t="shared" ca="1" si="11"/>
        <v>0</v>
      </c>
      <c r="H26" s="240">
        <f t="shared" ca="1" si="11"/>
        <v>0</v>
      </c>
      <c r="I26" s="240">
        <f t="shared" ca="1" si="11"/>
        <v>0</v>
      </c>
      <c r="J26" s="240">
        <f t="shared" ca="1" si="11"/>
        <v>0</v>
      </c>
      <c r="K26" s="240">
        <f t="shared" ca="1" si="11"/>
        <v>0</v>
      </c>
      <c r="L26" s="240">
        <f t="shared" ca="1" si="11"/>
        <v>0</v>
      </c>
      <c r="M26" s="240">
        <f t="shared" ca="1" si="11"/>
        <v>0</v>
      </c>
      <c r="N26" s="240">
        <f t="shared" ca="1" si="11"/>
        <v>0</v>
      </c>
      <c r="O26" s="240">
        <f t="shared" ca="1" si="11"/>
        <v>0</v>
      </c>
      <c r="P26" s="240">
        <f t="shared" ca="1" si="11"/>
        <v>0</v>
      </c>
      <c r="Q26" s="240">
        <f t="shared" ca="1" si="11"/>
        <v>0</v>
      </c>
      <c r="R26" s="240">
        <f t="shared" ca="1" si="11"/>
        <v>0</v>
      </c>
      <c r="S26" s="240">
        <f t="shared" ca="1" si="11"/>
        <v>0</v>
      </c>
      <c r="T26" s="240">
        <f t="shared" ca="1" si="11"/>
        <v>0</v>
      </c>
      <c r="V26" t="str">
        <f t="shared" si="14"/>
        <v>Name_2</v>
      </c>
      <c r="W26" t="s">
        <v>59</v>
      </c>
      <c r="X26" t="s">
        <v>203</v>
      </c>
      <c r="Y26" s="62" t="s">
        <v>204</v>
      </c>
      <c r="Z26" s="62" t="s">
        <v>205</v>
      </c>
      <c r="AA26" t="s">
        <v>206</v>
      </c>
      <c r="AB26" t="s">
        <v>207</v>
      </c>
      <c r="AC26" t="s">
        <v>208</v>
      </c>
      <c r="AD26" t="s">
        <v>209</v>
      </c>
      <c r="AE26" t="s">
        <v>210</v>
      </c>
      <c r="AF26" t="s">
        <v>211</v>
      </c>
      <c r="AG26" t="s">
        <v>212</v>
      </c>
      <c r="AH26" t="s">
        <v>213</v>
      </c>
      <c r="AI26" t="s">
        <v>214</v>
      </c>
      <c r="AJ26" t="s">
        <v>215</v>
      </c>
      <c r="AK26" t="s">
        <v>216</v>
      </c>
      <c r="AL26" t="s">
        <v>217</v>
      </c>
      <c r="AM26" t="s">
        <v>218</v>
      </c>
      <c r="AN26" t="s">
        <v>219</v>
      </c>
      <c r="AO26" t="s">
        <v>220</v>
      </c>
    </row>
    <row r="27" spans="1:41" s="93" customFormat="1" ht="15.75" outlineLevel="1" x14ac:dyDescent="0.25">
      <c r="A27" s="81">
        <f t="shared" ca="1" si="12"/>
        <v>0</v>
      </c>
      <c r="B27" s="94" t="s">
        <v>37</v>
      </c>
      <c r="C27" s="95">
        <f ca="1">SUM(C18:C26)</f>
        <v>0</v>
      </c>
      <c r="D27" s="96">
        <f ca="1">SUM(D18:D26)</f>
        <v>0</v>
      </c>
      <c r="E27" s="97">
        <f ca="1">SUM(E18:E26)</f>
        <v>0</v>
      </c>
      <c r="F27" s="97">
        <f t="shared" ref="F27:T27" ca="1" si="15">SUM(F18:F26)</f>
        <v>0</v>
      </c>
      <c r="G27" s="97">
        <f t="shared" ca="1" si="15"/>
        <v>0</v>
      </c>
      <c r="H27" s="97">
        <f t="shared" ca="1" si="15"/>
        <v>0</v>
      </c>
      <c r="I27" s="97">
        <f t="shared" ca="1" si="15"/>
        <v>0</v>
      </c>
      <c r="J27" s="97">
        <f t="shared" ca="1" si="15"/>
        <v>0</v>
      </c>
      <c r="K27" s="97">
        <f t="shared" ca="1" si="15"/>
        <v>0</v>
      </c>
      <c r="L27" s="97">
        <f t="shared" ca="1" si="15"/>
        <v>0</v>
      </c>
      <c r="M27" s="97">
        <f t="shared" ca="1" si="15"/>
        <v>0</v>
      </c>
      <c r="N27" s="97">
        <f t="shared" ca="1" si="15"/>
        <v>0</v>
      </c>
      <c r="O27" s="97">
        <f t="shared" ca="1" si="15"/>
        <v>0</v>
      </c>
      <c r="P27" s="97">
        <f t="shared" ca="1" si="15"/>
        <v>0</v>
      </c>
      <c r="Q27" s="97">
        <f t="shared" ca="1" si="15"/>
        <v>0</v>
      </c>
      <c r="R27" s="97">
        <f t="shared" ca="1" si="15"/>
        <v>0</v>
      </c>
      <c r="S27" s="97">
        <f t="shared" ca="1" si="15"/>
        <v>0</v>
      </c>
      <c r="T27" s="97">
        <f t="shared" ca="1" si="15"/>
        <v>0</v>
      </c>
      <c r="U27"/>
      <c r="Y27" s="98"/>
      <c r="Z27" s="98"/>
    </row>
    <row r="28" spans="1:41" ht="15.75" x14ac:dyDescent="0.25">
      <c r="A28" s="78" t="s">
        <v>222</v>
      </c>
      <c r="B28" s="80"/>
      <c r="C28" s="99"/>
      <c r="D28" s="80"/>
      <c r="E28" s="100"/>
      <c r="F28" s="80"/>
      <c r="G28" s="80"/>
      <c r="H28" s="80"/>
      <c r="I28" s="80"/>
      <c r="J28" s="80"/>
      <c r="K28" s="80"/>
      <c r="L28" s="80"/>
      <c r="M28" s="80"/>
      <c r="N28" s="80"/>
      <c r="O28" s="80"/>
      <c r="P28" s="80"/>
      <c r="Q28" s="80"/>
      <c r="R28" s="80"/>
      <c r="S28" s="80"/>
      <c r="T28" s="80"/>
    </row>
    <row r="29" spans="1:41" ht="15.75" outlineLevel="1" x14ac:dyDescent="0.25">
      <c r="A29" s="81">
        <f ca="1">INDIRECT($V29&amp;"!"&amp;W29)</f>
        <v>0</v>
      </c>
      <c r="B29" s="82" t="s">
        <v>24</v>
      </c>
      <c r="C29" s="624">
        <f ca="1">INDIRECT($V29&amp;"!"&amp;X29)</f>
        <v>0</v>
      </c>
      <c r="D29" s="83">
        <f t="shared" ref="D29:D37" ca="1" si="16">INDIRECT($V29&amp;"!"&amp;Y29)</f>
        <v>0</v>
      </c>
      <c r="E29" s="84">
        <f t="shared" ref="E29:E37" ca="1" si="17">SUM(F29:T29)</f>
        <v>0</v>
      </c>
      <c r="F29" s="240">
        <f ca="1">ROUND(INDIRECT($V29&amp;"!"&amp;AA29)/215*12,2)</f>
        <v>0</v>
      </c>
      <c r="G29" s="240">
        <f t="shared" ref="G29:T37" ca="1" si="18">ROUND(INDIRECT($V29&amp;"!"&amp;AB29)/215*12,2)</f>
        <v>0</v>
      </c>
      <c r="H29" s="240">
        <f t="shared" ca="1" si="18"/>
        <v>0</v>
      </c>
      <c r="I29" s="240">
        <f t="shared" ca="1" si="18"/>
        <v>0</v>
      </c>
      <c r="J29" s="240">
        <f t="shared" ca="1" si="18"/>
        <v>0</v>
      </c>
      <c r="K29" s="240">
        <f t="shared" ca="1" si="18"/>
        <v>0</v>
      </c>
      <c r="L29" s="240">
        <f t="shared" ca="1" si="18"/>
        <v>0</v>
      </c>
      <c r="M29" s="240">
        <f t="shared" ca="1" si="18"/>
        <v>0</v>
      </c>
      <c r="N29" s="240">
        <f t="shared" ca="1" si="18"/>
        <v>0</v>
      </c>
      <c r="O29" s="240">
        <f t="shared" ca="1" si="18"/>
        <v>0</v>
      </c>
      <c r="P29" s="240">
        <f t="shared" ca="1" si="18"/>
        <v>0</v>
      </c>
      <c r="Q29" s="240">
        <f t="shared" ca="1" si="18"/>
        <v>0</v>
      </c>
      <c r="R29" s="240">
        <f t="shared" ca="1" si="18"/>
        <v>0</v>
      </c>
      <c r="S29" s="240">
        <f t="shared" ca="1" si="18"/>
        <v>0</v>
      </c>
      <c r="T29" s="240">
        <f t="shared" ca="1" si="18"/>
        <v>0</v>
      </c>
      <c r="V29" t="str">
        <f>A28</f>
        <v>Name_3</v>
      </c>
      <c r="W29" t="s">
        <v>59</v>
      </c>
      <c r="X29" t="s">
        <v>60</v>
      </c>
      <c r="Y29" s="62" t="s">
        <v>61</v>
      </c>
      <c r="Z29" s="62" t="s">
        <v>62</v>
      </c>
      <c r="AA29" t="s">
        <v>28</v>
      </c>
      <c r="AB29" t="s">
        <v>63</v>
      </c>
      <c r="AC29" t="s">
        <v>64</v>
      </c>
      <c r="AD29" t="s">
        <v>65</v>
      </c>
      <c r="AE29" t="s">
        <v>66</v>
      </c>
      <c r="AF29" t="s">
        <v>67</v>
      </c>
      <c r="AG29" t="s">
        <v>68</v>
      </c>
      <c r="AH29" t="s">
        <v>69</v>
      </c>
      <c r="AI29" t="s">
        <v>70</v>
      </c>
      <c r="AJ29" t="s">
        <v>71</v>
      </c>
      <c r="AK29" t="s">
        <v>72</v>
      </c>
      <c r="AL29" t="s">
        <v>73</v>
      </c>
      <c r="AM29" t="s">
        <v>74</v>
      </c>
      <c r="AN29" t="s">
        <v>75</v>
      </c>
      <c r="AO29" t="s">
        <v>76</v>
      </c>
    </row>
    <row r="30" spans="1:41" ht="15.75" outlineLevel="1" x14ac:dyDescent="0.25">
      <c r="A30" s="81">
        <f t="shared" ref="A30:A38" ca="1" si="19">INDIRECT($V29&amp;"!"&amp;W29)</f>
        <v>0</v>
      </c>
      <c r="B30" s="85" t="s">
        <v>77</v>
      </c>
      <c r="C30" s="625"/>
      <c r="D30" s="83">
        <f t="shared" ca="1" si="16"/>
        <v>0</v>
      </c>
      <c r="E30" s="84">
        <f t="shared" ca="1" si="17"/>
        <v>0</v>
      </c>
      <c r="F30" s="240">
        <f t="shared" ref="F30:F37" ca="1" si="20">ROUND(INDIRECT($V30&amp;"!"&amp;AA30)/215*12,2)</f>
        <v>0</v>
      </c>
      <c r="G30" s="240">
        <f t="shared" ca="1" si="18"/>
        <v>0</v>
      </c>
      <c r="H30" s="240">
        <f t="shared" ca="1" si="18"/>
        <v>0</v>
      </c>
      <c r="I30" s="240">
        <f t="shared" ca="1" si="18"/>
        <v>0</v>
      </c>
      <c r="J30" s="240">
        <f t="shared" ca="1" si="18"/>
        <v>0</v>
      </c>
      <c r="K30" s="240">
        <f t="shared" ca="1" si="18"/>
        <v>0</v>
      </c>
      <c r="L30" s="240">
        <f t="shared" ca="1" si="18"/>
        <v>0</v>
      </c>
      <c r="M30" s="240">
        <f t="shared" ca="1" si="18"/>
        <v>0</v>
      </c>
      <c r="N30" s="240">
        <f t="shared" ca="1" si="18"/>
        <v>0</v>
      </c>
      <c r="O30" s="240">
        <f t="shared" ca="1" si="18"/>
        <v>0</v>
      </c>
      <c r="P30" s="240">
        <f t="shared" ca="1" si="18"/>
        <v>0</v>
      </c>
      <c r="Q30" s="240">
        <f t="shared" ca="1" si="18"/>
        <v>0</v>
      </c>
      <c r="R30" s="240">
        <f t="shared" ca="1" si="18"/>
        <v>0</v>
      </c>
      <c r="S30" s="240">
        <f t="shared" ca="1" si="18"/>
        <v>0</v>
      </c>
      <c r="T30" s="240">
        <f t="shared" ca="1" si="18"/>
        <v>0</v>
      </c>
      <c r="V30" t="str">
        <f t="shared" ref="V30:V37" si="21">V29</f>
        <v>Name_3</v>
      </c>
      <c r="W30" t="s">
        <v>59</v>
      </c>
      <c r="Y30" s="62" t="s">
        <v>78</v>
      </c>
      <c r="Z30" s="62" t="s">
        <v>79</v>
      </c>
      <c r="AA30" t="s">
        <v>80</v>
      </c>
      <c r="AB30" t="s">
        <v>81</v>
      </c>
      <c r="AC30" t="s">
        <v>82</v>
      </c>
      <c r="AD30" t="s">
        <v>83</v>
      </c>
      <c r="AE30" t="s">
        <v>84</v>
      </c>
      <c r="AF30" t="s">
        <v>85</v>
      </c>
      <c r="AG30" t="s">
        <v>86</v>
      </c>
      <c r="AH30" t="s">
        <v>87</v>
      </c>
      <c r="AI30" t="s">
        <v>88</v>
      </c>
      <c r="AJ30" t="s">
        <v>89</v>
      </c>
      <c r="AK30" t="s">
        <v>90</v>
      </c>
      <c r="AL30" t="s">
        <v>91</v>
      </c>
      <c r="AM30" t="s">
        <v>92</v>
      </c>
      <c r="AN30" t="s">
        <v>93</v>
      </c>
      <c r="AO30" t="s">
        <v>94</v>
      </c>
    </row>
    <row r="31" spans="1:41" ht="15.75" outlineLevel="1" x14ac:dyDescent="0.25">
      <c r="A31" s="81">
        <f t="shared" ca="1" si="19"/>
        <v>0</v>
      </c>
      <c r="B31" s="86" t="s">
        <v>25</v>
      </c>
      <c r="C31" s="624">
        <f ca="1">INDIRECT($V31&amp;"!"&amp;X31)</f>
        <v>0</v>
      </c>
      <c r="D31" s="83">
        <f t="shared" ca="1" si="16"/>
        <v>0</v>
      </c>
      <c r="E31" s="84">
        <f t="shared" ca="1" si="17"/>
        <v>0</v>
      </c>
      <c r="F31" s="240">
        <f t="shared" ca="1" si="20"/>
        <v>0</v>
      </c>
      <c r="G31" s="240">
        <f t="shared" ca="1" si="18"/>
        <v>0</v>
      </c>
      <c r="H31" s="240">
        <f t="shared" ca="1" si="18"/>
        <v>0</v>
      </c>
      <c r="I31" s="240">
        <f t="shared" ca="1" si="18"/>
        <v>0</v>
      </c>
      <c r="J31" s="240">
        <f t="shared" ca="1" si="18"/>
        <v>0</v>
      </c>
      <c r="K31" s="240">
        <f t="shared" ca="1" si="18"/>
        <v>0</v>
      </c>
      <c r="L31" s="240">
        <f t="shared" ca="1" si="18"/>
        <v>0</v>
      </c>
      <c r="M31" s="240">
        <f t="shared" ca="1" si="18"/>
        <v>0</v>
      </c>
      <c r="N31" s="240">
        <f t="shared" ca="1" si="18"/>
        <v>0</v>
      </c>
      <c r="O31" s="240">
        <f t="shared" ca="1" si="18"/>
        <v>0</v>
      </c>
      <c r="P31" s="240">
        <f t="shared" ca="1" si="18"/>
        <v>0</v>
      </c>
      <c r="Q31" s="240">
        <f t="shared" ca="1" si="18"/>
        <v>0</v>
      </c>
      <c r="R31" s="240">
        <f t="shared" ca="1" si="18"/>
        <v>0</v>
      </c>
      <c r="S31" s="240">
        <f t="shared" ca="1" si="18"/>
        <v>0</v>
      </c>
      <c r="T31" s="240">
        <f t="shared" ca="1" si="18"/>
        <v>0</v>
      </c>
      <c r="V31" t="str">
        <f t="shared" si="21"/>
        <v>Name_3</v>
      </c>
      <c r="W31" t="s">
        <v>59</v>
      </c>
      <c r="X31" t="s">
        <v>95</v>
      </c>
      <c r="Y31" s="62" t="s">
        <v>96</v>
      </c>
      <c r="Z31" s="62" t="s">
        <v>97</v>
      </c>
      <c r="AA31" t="s">
        <v>98</v>
      </c>
      <c r="AB31" t="s">
        <v>99</v>
      </c>
      <c r="AC31" t="s">
        <v>100</v>
      </c>
      <c r="AD31" t="s">
        <v>101</v>
      </c>
      <c r="AE31" t="s">
        <v>102</v>
      </c>
      <c r="AF31" t="s">
        <v>103</v>
      </c>
      <c r="AG31" t="s">
        <v>104</v>
      </c>
      <c r="AH31" t="s">
        <v>105</v>
      </c>
      <c r="AI31" t="s">
        <v>106</v>
      </c>
      <c r="AJ31" t="s">
        <v>107</v>
      </c>
      <c r="AK31" t="s">
        <v>108</v>
      </c>
      <c r="AL31" t="s">
        <v>109</v>
      </c>
      <c r="AM31" t="s">
        <v>110</v>
      </c>
      <c r="AN31" t="s">
        <v>111</v>
      </c>
      <c r="AO31" t="s">
        <v>112</v>
      </c>
    </row>
    <row r="32" spans="1:41" ht="15.75" outlineLevel="1" x14ac:dyDescent="0.25">
      <c r="A32" s="81">
        <f t="shared" ca="1" si="19"/>
        <v>0</v>
      </c>
      <c r="B32" s="87" t="s">
        <v>113</v>
      </c>
      <c r="C32" s="625"/>
      <c r="D32" s="83">
        <f t="shared" ca="1" si="16"/>
        <v>0</v>
      </c>
      <c r="E32" s="84">
        <f t="shared" ca="1" si="17"/>
        <v>0</v>
      </c>
      <c r="F32" s="240">
        <f t="shared" ca="1" si="20"/>
        <v>0</v>
      </c>
      <c r="G32" s="240">
        <f t="shared" ca="1" si="18"/>
        <v>0</v>
      </c>
      <c r="H32" s="240">
        <f t="shared" ca="1" si="18"/>
        <v>0</v>
      </c>
      <c r="I32" s="240">
        <f t="shared" ca="1" si="18"/>
        <v>0</v>
      </c>
      <c r="J32" s="240">
        <f t="shared" ca="1" si="18"/>
        <v>0</v>
      </c>
      <c r="K32" s="240">
        <f t="shared" ca="1" si="18"/>
        <v>0</v>
      </c>
      <c r="L32" s="240">
        <f t="shared" ca="1" si="18"/>
        <v>0</v>
      </c>
      <c r="M32" s="240">
        <f t="shared" ca="1" si="18"/>
        <v>0</v>
      </c>
      <c r="N32" s="240">
        <f t="shared" ca="1" si="18"/>
        <v>0</v>
      </c>
      <c r="O32" s="240">
        <f t="shared" ca="1" si="18"/>
        <v>0</v>
      </c>
      <c r="P32" s="240">
        <f t="shared" ca="1" si="18"/>
        <v>0</v>
      </c>
      <c r="Q32" s="240">
        <f t="shared" ca="1" si="18"/>
        <v>0</v>
      </c>
      <c r="R32" s="240">
        <f t="shared" ca="1" si="18"/>
        <v>0</v>
      </c>
      <c r="S32" s="240">
        <f t="shared" ca="1" si="18"/>
        <v>0</v>
      </c>
      <c r="T32" s="240">
        <f t="shared" ca="1" si="18"/>
        <v>0</v>
      </c>
      <c r="V32" t="str">
        <f t="shared" si="21"/>
        <v>Name_3</v>
      </c>
      <c r="W32" t="s">
        <v>59</v>
      </c>
      <c r="Y32" s="62" t="s">
        <v>114</v>
      </c>
      <c r="Z32" s="62" t="s">
        <v>115</v>
      </c>
      <c r="AA32" t="s">
        <v>116</v>
      </c>
      <c r="AB32" t="s">
        <v>117</v>
      </c>
      <c r="AC32" t="s">
        <v>118</v>
      </c>
      <c r="AD32" t="s">
        <v>119</v>
      </c>
      <c r="AE32" t="s">
        <v>120</v>
      </c>
      <c r="AF32" t="s">
        <v>121</v>
      </c>
      <c r="AG32" t="s">
        <v>122</v>
      </c>
      <c r="AH32" t="s">
        <v>123</v>
      </c>
      <c r="AI32" t="s">
        <v>124</v>
      </c>
      <c r="AJ32" t="s">
        <v>125</v>
      </c>
      <c r="AK32" t="s">
        <v>126</v>
      </c>
      <c r="AL32" t="s">
        <v>127</v>
      </c>
      <c r="AM32" t="s">
        <v>128</v>
      </c>
      <c r="AN32" t="s">
        <v>129</v>
      </c>
      <c r="AO32" t="s">
        <v>130</v>
      </c>
    </row>
    <row r="33" spans="1:41" ht="15.75" outlineLevel="1" x14ac:dyDescent="0.25">
      <c r="A33" s="81">
        <f t="shared" ca="1" si="19"/>
        <v>0</v>
      </c>
      <c r="B33" s="88" t="s">
        <v>26</v>
      </c>
      <c r="C33" s="624">
        <f ca="1">INDIRECT($V33&amp;"!"&amp;X33)</f>
        <v>0</v>
      </c>
      <c r="D33" s="83">
        <f t="shared" ca="1" si="16"/>
        <v>0</v>
      </c>
      <c r="E33" s="84">
        <f t="shared" ca="1" si="17"/>
        <v>0</v>
      </c>
      <c r="F33" s="240">
        <f t="shared" ca="1" si="20"/>
        <v>0</v>
      </c>
      <c r="G33" s="240">
        <f t="shared" ca="1" si="18"/>
        <v>0</v>
      </c>
      <c r="H33" s="240">
        <f t="shared" ca="1" si="18"/>
        <v>0</v>
      </c>
      <c r="I33" s="240">
        <f t="shared" ca="1" si="18"/>
        <v>0</v>
      </c>
      <c r="J33" s="240">
        <f t="shared" ca="1" si="18"/>
        <v>0</v>
      </c>
      <c r="K33" s="240">
        <f t="shared" ca="1" si="18"/>
        <v>0</v>
      </c>
      <c r="L33" s="240">
        <f t="shared" ca="1" si="18"/>
        <v>0</v>
      </c>
      <c r="M33" s="240">
        <f t="shared" ca="1" si="18"/>
        <v>0</v>
      </c>
      <c r="N33" s="240">
        <f t="shared" ca="1" si="18"/>
        <v>0</v>
      </c>
      <c r="O33" s="240">
        <f t="shared" ca="1" si="18"/>
        <v>0</v>
      </c>
      <c r="P33" s="240">
        <f t="shared" ca="1" si="18"/>
        <v>0</v>
      </c>
      <c r="Q33" s="240">
        <f t="shared" ca="1" si="18"/>
        <v>0</v>
      </c>
      <c r="R33" s="240">
        <f t="shared" ca="1" si="18"/>
        <v>0</v>
      </c>
      <c r="S33" s="240">
        <f t="shared" ca="1" si="18"/>
        <v>0</v>
      </c>
      <c r="T33" s="240">
        <f t="shared" ca="1" si="18"/>
        <v>0</v>
      </c>
      <c r="V33" t="str">
        <f t="shared" si="21"/>
        <v>Name_3</v>
      </c>
      <c r="W33" t="s">
        <v>59</v>
      </c>
      <c r="X33" t="s">
        <v>131</v>
      </c>
      <c r="Y33" s="62" t="s">
        <v>132</v>
      </c>
      <c r="Z33" s="62" t="s">
        <v>133</v>
      </c>
      <c r="AA33" t="s">
        <v>134</v>
      </c>
      <c r="AB33" t="s">
        <v>135</v>
      </c>
      <c r="AC33" t="s">
        <v>136</v>
      </c>
      <c r="AD33" t="s">
        <v>137</v>
      </c>
      <c r="AE33" t="s">
        <v>138</v>
      </c>
      <c r="AF33" t="s">
        <v>139</v>
      </c>
      <c r="AG33" t="s">
        <v>140</v>
      </c>
      <c r="AH33" t="s">
        <v>141</v>
      </c>
      <c r="AI33" t="s">
        <v>142</v>
      </c>
      <c r="AJ33" t="s">
        <v>143</v>
      </c>
      <c r="AK33" t="s">
        <v>144</v>
      </c>
      <c r="AL33" t="s">
        <v>145</v>
      </c>
      <c r="AM33" t="s">
        <v>146</v>
      </c>
      <c r="AN33" t="s">
        <v>147</v>
      </c>
      <c r="AO33" t="s">
        <v>148</v>
      </c>
    </row>
    <row r="34" spans="1:41" ht="15.75" outlineLevel="1" x14ac:dyDescent="0.25">
      <c r="A34" s="81">
        <f t="shared" ca="1" si="19"/>
        <v>0</v>
      </c>
      <c r="B34" s="89" t="s">
        <v>149</v>
      </c>
      <c r="C34" s="625"/>
      <c r="D34" s="83">
        <f t="shared" ca="1" si="16"/>
        <v>0</v>
      </c>
      <c r="E34" s="84">
        <f t="shared" ca="1" si="17"/>
        <v>0</v>
      </c>
      <c r="F34" s="240">
        <f t="shared" ca="1" si="20"/>
        <v>0</v>
      </c>
      <c r="G34" s="240">
        <f t="shared" ca="1" si="18"/>
        <v>0</v>
      </c>
      <c r="H34" s="240">
        <f t="shared" ca="1" si="18"/>
        <v>0</v>
      </c>
      <c r="I34" s="240">
        <f t="shared" ca="1" si="18"/>
        <v>0</v>
      </c>
      <c r="J34" s="240">
        <f t="shared" ca="1" si="18"/>
        <v>0</v>
      </c>
      <c r="K34" s="240">
        <f t="shared" ca="1" si="18"/>
        <v>0</v>
      </c>
      <c r="L34" s="240">
        <f t="shared" ca="1" si="18"/>
        <v>0</v>
      </c>
      <c r="M34" s="240">
        <f t="shared" ca="1" si="18"/>
        <v>0</v>
      </c>
      <c r="N34" s="240">
        <f t="shared" ca="1" si="18"/>
        <v>0</v>
      </c>
      <c r="O34" s="240">
        <f t="shared" ca="1" si="18"/>
        <v>0</v>
      </c>
      <c r="P34" s="240">
        <f t="shared" ca="1" si="18"/>
        <v>0</v>
      </c>
      <c r="Q34" s="240">
        <f t="shared" ca="1" si="18"/>
        <v>0</v>
      </c>
      <c r="R34" s="240">
        <f t="shared" ca="1" si="18"/>
        <v>0</v>
      </c>
      <c r="S34" s="240">
        <f t="shared" ca="1" si="18"/>
        <v>0</v>
      </c>
      <c r="T34" s="240">
        <f t="shared" ca="1" si="18"/>
        <v>0</v>
      </c>
      <c r="V34" t="str">
        <f t="shared" si="21"/>
        <v>Name_3</v>
      </c>
      <c r="W34" t="s">
        <v>59</v>
      </c>
      <c r="Y34" s="62" t="s">
        <v>150</v>
      </c>
      <c r="Z34" s="62" t="s">
        <v>151</v>
      </c>
      <c r="AA34" t="s">
        <v>152</v>
      </c>
      <c r="AB34" t="s">
        <v>153</v>
      </c>
      <c r="AC34" t="s">
        <v>154</v>
      </c>
      <c r="AD34" t="s">
        <v>155</v>
      </c>
      <c r="AE34" t="s">
        <v>156</v>
      </c>
      <c r="AF34" t="s">
        <v>157</v>
      </c>
      <c r="AG34" t="s">
        <v>158</v>
      </c>
      <c r="AH34" t="s">
        <v>159</v>
      </c>
      <c r="AI34" t="s">
        <v>160</v>
      </c>
      <c r="AJ34" t="s">
        <v>161</v>
      </c>
      <c r="AK34" t="s">
        <v>162</v>
      </c>
      <c r="AL34" t="s">
        <v>163</v>
      </c>
      <c r="AM34" t="s">
        <v>164</v>
      </c>
      <c r="AN34" t="s">
        <v>165</v>
      </c>
      <c r="AO34" t="s">
        <v>166</v>
      </c>
    </row>
    <row r="35" spans="1:41" ht="15.75" outlineLevel="1" x14ac:dyDescent="0.25">
      <c r="A35" s="81">
        <f t="shared" ca="1" si="19"/>
        <v>0</v>
      </c>
      <c r="B35" s="90" t="s">
        <v>27</v>
      </c>
      <c r="C35" s="624">
        <f ca="1">INDIRECT($V35&amp;"!"&amp;X35)</f>
        <v>0</v>
      </c>
      <c r="D35" s="83">
        <f t="shared" ca="1" si="16"/>
        <v>0</v>
      </c>
      <c r="E35" s="84">
        <f t="shared" ca="1" si="17"/>
        <v>0</v>
      </c>
      <c r="F35" s="240">
        <f t="shared" ca="1" si="20"/>
        <v>0</v>
      </c>
      <c r="G35" s="240">
        <f t="shared" ca="1" si="18"/>
        <v>0</v>
      </c>
      <c r="H35" s="240">
        <f t="shared" ca="1" si="18"/>
        <v>0</v>
      </c>
      <c r="I35" s="240">
        <f t="shared" ca="1" si="18"/>
        <v>0</v>
      </c>
      <c r="J35" s="240">
        <f t="shared" ca="1" si="18"/>
        <v>0</v>
      </c>
      <c r="K35" s="240">
        <f t="shared" ca="1" si="18"/>
        <v>0</v>
      </c>
      <c r="L35" s="240">
        <f t="shared" ca="1" si="18"/>
        <v>0</v>
      </c>
      <c r="M35" s="240">
        <f t="shared" ca="1" si="18"/>
        <v>0</v>
      </c>
      <c r="N35" s="240">
        <f t="shared" ca="1" si="18"/>
        <v>0</v>
      </c>
      <c r="O35" s="240">
        <f t="shared" ca="1" si="18"/>
        <v>0</v>
      </c>
      <c r="P35" s="240">
        <f t="shared" ca="1" si="18"/>
        <v>0</v>
      </c>
      <c r="Q35" s="240">
        <f t="shared" ca="1" si="18"/>
        <v>0</v>
      </c>
      <c r="R35" s="240">
        <f t="shared" ca="1" si="18"/>
        <v>0</v>
      </c>
      <c r="S35" s="240">
        <f t="shared" ca="1" si="18"/>
        <v>0</v>
      </c>
      <c r="T35" s="240">
        <f t="shared" ca="1" si="18"/>
        <v>0</v>
      </c>
      <c r="V35" t="str">
        <f t="shared" si="21"/>
        <v>Name_3</v>
      </c>
      <c r="W35" t="s">
        <v>59</v>
      </c>
      <c r="X35" t="s">
        <v>167</v>
      </c>
      <c r="Y35" s="62" t="s">
        <v>168</v>
      </c>
      <c r="Z35" s="62" t="s">
        <v>169</v>
      </c>
      <c r="AA35" t="s">
        <v>170</v>
      </c>
      <c r="AB35" t="s">
        <v>171</v>
      </c>
      <c r="AC35" t="s">
        <v>172</v>
      </c>
      <c r="AD35" t="s">
        <v>173</v>
      </c>
      <c r="AE35" t="s">
        <v>174</v>
      </c>
      <c r="AF35" t="s">
        <v>175</v>
      </c>
      <c r="AG35" t="s">
        <v>176</v>
      </c>
      <c r="AH35" t="s">
        <v>177</v>
      </c>
      <c r="AI35" t="s">
        <v>178</v>
      </c>
      <c r="AJ35" t="s">
        <v>179</v>
      </c>
      <c r="AK35" t="s">
        <v>180</v>
      </c>
      <c r="AL35" t="s">
        <v>181</v>
      </c>
      <c r="AM35" t="s">
        <v>182</v>
      </c>
      <c r="AN35" t="s">
        <v>183</v>
      </c>
      <c r="AO35" t="s">
        <v>184</v>
      </c>
    </row>
    <row r="36" spans="1:41" ht="15.75" outlineLevel="1" x14ac:dyDescent="0.25">
      <c r="A36" s="81">
        <f t="shared" ca="1" si="19"/>
        <v>0</v>
      </c>
      <c r="B36" s="90" t="s">
        <v>185</v>
      </c>
      <c r="C36" s="625"/>
      <c r="D36" s="83">
        <f t="shared" ca="1" si="16"/>
        <v>0</v>
      </c>
      <c r="E36" s="84">
        <f t="shared" ca="1" si="17"/>
        <v>0</v>
      </c>
      <c r="F36" s="240">
        <f t="shared" ca="1" si="20"/>
        <v>0</v>
      </c>
      <c r="G36" s="240">
        <f t="shared" ca="1" si="18"/>
        <v>0</v>
      </c>
      <c r="H36" s="240">
        <f t="shared" ca="1" si="18"/>
        <v>0</v>
      </c>
      <c r="I36" s="240">
        <f t="shared" ca="1" si="18"/>
        <v>0</v>
      </c>
      <c r="J36" s="240">
        <f t="shared" ca="1" si="18"/>
        <v>0</v>
      </c>
      <c r="K36" s="240">
        <f t="shared" ca="1" si="18"/>
        <v>0</v>
      </c>
      <c r="L36" s="240">
        <f t="shared" ca="1" si="18"/>
        <v>0</v>
      </c>
      <c r="M36" s="240">
        <f t="shared" ca="1" si="18"/>
        <v>0</v>
      </c>
      <c r="N36" s="240">
        <f t="shared" ca="1" si="18"/>
        <v>0</v>
      </c>
      <c r="O36" s="240">
        <f t="shared" ca="1" si="18"/>
        <v>0</v>
      </c>
      <c r="P36" s="240">
        <f t="shared" ca="1" si="18"/>
        <v>0</v>
      </c>
      <c r="Q36" s="240">
        <f t="shared" ca="1" si="18"/>
        <v>0</v>
      </c>
      <c r="R36" s="240">
        <f t="shared" ca="1" si="18"/>
        <v>0</v>
      </c>
      <c r="S36" s="240">
        <f t="shared" ca="1" si="18"/>
        <v>0</v>
      </c>
      <c r="T36" s="240">
        <f t="shared" ca="1" si="18"/>
        <v>0</v>
      </c>
      <c r="V36" t="str">
        <f t="shared" si="21"/>
        <v>Name_3</v>
      </c>
      <c r="W36" t="s">
        <v>59</v>
      </c>
      <c r="Y36" s="62" t="s">
        <v>186</v>
      </c>
      <c r="Z36" s="62" t="s">
        <v>187</v>
      </c>
      <c r="AA36" t="s">
        <v>188</v>
      </c>
      <c r="AB36" t="s">
        <v>189</v>
      </c>
      <c r="AC36" t="s">
        <v>190</v>
      </c>
      <c r="AD36" t="s">
        <v>191</v>
      </c>
      <c r="AE36" t="s">
        <v>192</v>
      </c>
      <c r="AF36" t="s">
        <v>193</v>
      </c>
      <c r="AG36" t="s">
        <v>194</v>
      </c>
      <c r="AH36" t="s">
        <v>195</v>
      </c>
      <c r="AI36" t="s">
        <v>196</v>
      </c>
      <c r="AJ36" t="s">
        <v>197</v>
      </c>
      <c r="AK36" t="s">
        <v>198</v>
      </c>
      <c r="AL36" t="s">
        <v>199</v>
      </c>
      <c r="AM36" t="s">
        <v>200</v>
      </c>
      <c r="AN36" t="s">
        <v>201</v>
      </c>
      <c r="AO36" t="s">
        <v>202</v>
      </c>
    </row>
    <row r="37" spans="1:41" ht="15.75" outlineLevel="1" x14ac:dyDescent="0.25">
      <c r="A37" s="81">
        <f t="shared" ca="1" si="19"/>
        <v>0</v>
      </c>
      <c r="B37" s="91" t="s">
        <v>28</v>
      </c>
      <c r="C37" s="92">
        <f ca="1">INDIRECT($V37&amp;"!"&amp;X37)</f>
        <v>0</v>
      </c>
      <c r="D37" s="83">
        <f t="shared" ca="1" si="16"/>
        <v>0</v>
      </c>
      <c r="E37" s="84">
        <f t="shared" ca="1" si="17"/>
        <v>0</v>
      </c>
      <c r="F37" s="240">
        <f t="shared" ca="1" si="20"/>
        <v>0</v>
      </c>
      <c r="G37" s="240">
        <f t="shared" ca="1" si="18"/>
        <v>0</v>
      </c>
      <c r="H37" s="240">
        <f t="shared" ca="1" si="18"/>
        <v>0</v>
      </c>
      <c r="I37" s="240">
        <f t="shared" ca="1" si="18"/>
        <v>0</v>
      </c>
      <c r="J37" s="240">
        <f t="shared" ca="1" si="18"/>
        <v>0</v>
      </c>
      <c r="K37" s="240">
        <f t="shared" ca="1" si="18"/>
        <v>0</v>
      </c>
      <c r="L37" s="240">
        <f t="shared" ca="1" si="18"/>
        <v>0</v>
      </c>
      <c r="M37" s="240">
        <f t="shared" ca="1" si="18"/>
        <v>0</v>
      </c>
      <c r="N37" s="240">
        <f t="shared" ca="1" si="18"/>
        <v>0</v>
      </c>
      <c r="O37" s="240">
        <f t="shared" ca="1" si="18"/>
        <v>0</v>
      </c>
      <c r="P37" s="240">
        <f t="shared" ca="1" si="18"/>
        <v>0</v>
      </c>
      <c r="Q37" s="240">
        <f t="shared" ca="1" si="18"/>
        <v>0</v>
      </c>
      <c r="R37" s="240">
        <f t="shared" ca="1" si="18"/>
        <v>0</v>
      </c>
      <c r="S37" s="240">
        <f t="shared" ca="1" si="18"/>
        <v>0</v>
      </c>
      <c r="T37" s="240">
        <f t="shared" ca="1" si="18"/>
        <v>0</v>
      </c>
      <c r="V37" t="str">
        <f t="shared" si="21"/>
        <v>Name_3</v>
      </c>
      <c r="W37" t="s">
        <v>59</v>
      </c>
      <c r="X37" t="s">
        <v>203</v>
      </c>
      <c r="Y37" s="62" t="s">
        <v>204</v>
      </c>
      <c r="Z37" s="62" t="s">
        <v>205</v>
      </c>
      <c r="AA37" t="s">
        <v>206</v>
      </c>
      <c r="AB37" t="s">
        <v>207</v>
      </c>
      <c r="AC37" t="s">
        <v>208</v>
      </c>
      <c r="AD37" t="s">
        <v>209</v>
      </c>
      <c r="AE37" t="s">
        <v>210</v>
      </c>
      <c r="AF37" t="s">
        <v>211</v>
      </c>
      <c r="AG37" t="s">
        <v>212</v>
      </c>
      <c r="AH37" t="s">
        <v>213</v>
      </c>
      <c r="AI37" t="s">
        <v>214</v>
      </c>
      <c r="AJ37" t="s">
        <v>215</v>
      </c>
      <c r="AK37" t="s">
        <v>216</v>
      </c>
      <c r="AL37" t="s">
        <v>217</v>
      </c>
      <c r="AM37" t="s">
        <v>218</v>
      </c>
      <c r="AN37" t="s">
        <v>219</v>
      </c>
      <c r="AO37" t="s">
        <v>220</v>
      </c>
    </row>
    <row r="38" spans="1:41" s="93" customFormat="1" ht="15.75" outlineLevel="1" x14ac:dyDescent="0.25">
      <c r="A38" s="81">
        <f t="shared" ca="1" si="19"/>
        <v>0</v>
      </c>
      <c r="B38" s="94" t="s">
        <v>37</v>
      </c>
      <c r="C38" s="95">
        <f ca="1">SUM(C29:C37)</f>
        <v>0</v>
      </c>
      <c r="D38" s="96">
        <f ca="1">SUM(D29:D37)</f>
        <v>0</v>
      </c>
      <c r="E38" s="97">
        <f ca="1">SUM(E29:E37)</f>
        <v>0</v>
      </c>
      <c r="F38" s="97">
        <f t="shared" ref="F38:T38" ca="1" si="22">SUM(F29:F37)</f>
        <v>0</v>
      </c>
      <c r="G38" s="97">
        <f t="shared" ca="1" si="22"/>
        <v>0</v>
      </c>
      <c r="H38" s="97">
        <f t="shared" ca="1" si="22"/>
        <v>0</v>
      </c>
      <c r="I38" s="97">
        <f t="shared" ca="1" si="22"/>
        <v>0</v>
      </c>
      <c r="J38" s="97">
        <f t="shared" ca="1" si="22"/>
        <v>0</v>
      </c>
      <c r="K38" s="97">
        <f t="shared" ca="1" si="22"/>
        <v>0</v>
      </c>
      <c r="L38" s="97">
        <f t="shared" ca="1" si="22"/>
        <v>0</v>
      </c>
      <c r="M38" s="97">
        <f t="shared" ca="1" si="22"/>
        <v>0</v>
      </c>
      <c r="N38" s="97">
        <f t="shared" ca="1" si="22"/>
        <v>0</v>
      </c>
      <c r="O38" s="97">
        <f t="shared" ca="1" si="22"/>
        <v>0</v>
      </c>
      <c r="P38" s="97">
        <f t="shared" ca="1" si="22"/>
        <v>0</v>
      </c>
      <c r="Q38" s="97">
        <f t="shared" ca="1" si="22"/>
        <v>0</v>
      </c>
      <c r="R38" s="97">
        <f t="shared" ca="1" si="22"/>
        <v>0</v>
      </c>
      <c r="S38" s="97">
        <f t="shared" ca="1" si="22"/>
        <v>0</v>
      </c>
      <c r="T38" s="97">
        <f t="shared" ca="1" si="22"/>
        <v>0</v>
      </c>
      <c r="U38"/>
      <c r="Y38" s="98"/>
      <c r="Z38" s="98"/>
    </row>
    <row r="39" spans="1:41" ht="15.75" x14ac:dyDescent="0.25">
      <c r="A39" s="78" t="s">
        <v>223</v>
      </c>
      <c r="B39" s="80"/>
      <c r="C39" s="99"/>
      <c r="D39" s="80"/>
      <c r="E39" s="100"/>
      <c r="F39" s="80"/>
      <c r="G39" s="80"/>
      <c r="H39" s="80"/>
      <c r="I39" s="80"/>
      <c r="J39" s="80"/>
      <c r="K39" s="80"/>
      <c r="L39" s="80"/>
      <c r="M39" s="80"/>
      <c r="N39" s="80"/>
      <c r="O39" s="80"/>
      <c r="P39" s="80"/>
      <c r="Q39" s="80"/>
      <c r="R39" s="80"/>
      <c r="S39" s="80"/>
      <c r="T39" s="80"/>
    </row>
    <row r="40" spans="1:41" ht="15.75" outlineLevel="1" x14ac:dyDescent="0.25">
      <c r="A40" s="81">
        <f ca="1">INDIRECT($V40&amp;"!"&amp;W40)</f>
        <v>0</v>
      </c>
      <c r="B40" s="82" t="s">
        <v>24</v>
      </c>
      <c r="C40" s="624">
        <f ca="1">INDIRECT($V40&amp;"!"&amp;X40)</f>
        <v>0</v>
      </c>
      <c r="D40" s="83">
        <f t="shared" ref="D40:D48" ca="1" si="23">INDIRECT($V40&amp;"!"&amp;Y40)</f>
        <v>0</v>
      </c>
      <c r="E40" s="84">
        <f t="shared" ref="E40:E48" ca="1" si="24">SUM(F40:T40)</f>
        <v>0</v>
      </c>
      <c r="F40" s="240">
        <f ca="1">ROUND(INDIRECT($V40&amp;"!"&amp;AA40)/215*12,2)</f>
        <v>0</v>
      </c>
      <c r="G40" s="240">
        <f t="shared" ref="G40:T48" ca="1" si="25">ROUND(INDIRECT($V40&amp;"!"&amp;AB40)/215*12,2)</f>
        <v>0</v>
      </c>
      <c r="H40" s="240">
        <f t="shared" ca="1" si="25"/>
        <v>0</v>
      </c>
      <c r="I40" s="240">
        <f t="shared" ca="1" si="25"/>
        <v>0</v>
      </c>
      <c r="J40" s="240">
        <f t="shared" ca="1" si="25"/>
        <v>0</v>
      </c>
      <c r="K40" s="240">
        <f t="shared" ca="1" si="25"/>
        <v>0</v>
      </c>
      <c r="L40" s="240">
        <f t="shared" ca="1" si="25"/>
        <v>0</v>
      </c>
      <c r="M40" s="240">
        <f t="shared" ca="1" si="25"/>
        <v>0</v>
      </c>
      <c r="N40" s="240">
        <f t="shared" ca="1" si="25"/>
        <v>0</v>
      </c>
      <c r="O40" s="240">
        <f t="shared" ca="1" si="25"/>
        <v>0</v>
      </c>
      <c r="P40" s="240">
        <f t="shared" ca="1" si="25"/>
        <v>0</v>
      </c>
      <c r="Q40" s="240">
        <f t="shared" ca="1" si="25"/>
        <v>0</v>
      </c>
      <c r="R40" s="240">
        <f t="shared" ca="1" si="25"/>
        <v>0</v>
      </c>
      <c r="S40" s="240">
        <f t="shared" ca="1" si="25"/>
        <v>0</v>
      </c>
      <c r="T40" s="240">
        <f t="shared" ca="1" si="25"/>
        <v>0</v>
      </c>
      <c r="V40" t="str">
        <f>A39</f>
        <v>Name_4</v>
      </c>
      <c r="W40" t="s">
        <v>59</v>
      </c>
      <c r="X40" t="s">
        <v>60</v>
      </c>
      <c r="Y40" s="62" t="s">
        <v>61</v>
      </c>
      <c r="Z40" s="62" t="s">
        <v>62</v>
      </c>
      <c r="AA40" t="s">
        <v>28</v>
      </c>
      <c r="AB40" t="s">
        <v>63</v>
      </c>
      <c r="AC40" t="s">
        <v>64</v>
      </c>
      <c r="AD40" t="s">
        <v>65</v>
      </c>
      <c r="AE40" t="s">
        <v>66</v>
      </c>
      <c r="AF40" t="s">
        <v>67</v>
      </c>
      <c r="AG40" t="s">
        <v>68</v>
      </c>
      <c r="AH40" t="s">
        <v>69</v>
      </c>
      <c r="AI40" t="s">
        <v>70</v>
      </c>
      <c r="AJ40" t="s">
        <v>71</v>
      </c>
      <c r="AK40" t="s">
        <v>72</v>
      </c>
      <c r="AL40" t="s">
        <v>73</v>
      </c>
      <c r="AM40" t="s">
        <v>74</v>
      </c>
      <c r="AN40" t="s">
        <v>75</v>
      </c>
      <c r="AO40" t="s">
        <v>76</v>
      </c>
    </row>
    <row r="41" spans="1:41" ht="15.75" outlineLevel="1" x14ac:dyDescent="0.25">
      <c r="A41" s="81">
        <f t="shared" ref="A41:A49" ca="1" si="26">INDIRECT($V40&amp;"!"&amp;W40)</f>
        <v>0</v>
      </c>
      <c r="B41" s="85" t="s">
        <v>77</v>
      </c>
      <c r="C41" s="625"/>
      <c r="D41" s="83">
        <f t="shared" ca="1" si="23"/>
        <v>0</v>
      </c>
      <c r="E41" s="84">
        <f t="shared" ca="1" si="24"/>
        <v>0</v>
      </c>
      <c r="F41" s="240">
        <f t="shared" ref="F41:F48" ca="1" si="27">ROUND(INDIRECT($V41&amp;"!"&amp;AA41)/215*12,2)</f>
        <v>0</v>
      </c>
      <c r="G41" s="240">
        <f t="shared" ca="1" si="25"/>
        <v>0</v>
      </c>
      <c r="H41" s="240">
        <f t="shared" ca="1" si="25"/>
        <v>0</v>
      </c>
      <c r="I41" s="240">
        <f t="shared" ca="1" si="25"/>
        <v>0</v>
      </c>
      <c r="J41" s="240">
        <f t="shared" ca="1" si="25"/>
        <v>0</v>
      </c>
      <c r="K41" s="240">
        <f t="shared" ca="1" si="25"/>
        <v>0</v>
      </c>
      <c r="L41" s="240">
        <f t="shared" ca="1" si="25"/>
        <v>0</v>
      </c>
      <c r="M41" s="240">
        <f t="shared" ca="1" si="25"/>
        <v>0</v>
      </c>
      <c r="N41" s="240">
        <f t="shared" ca="1" si="25"/>
        <v>0</v>
      </c>
      <c r="O41" s="240">
        <f t="shared" ca="1" si="25"/>
        <v>0</v>
      </c>
      <c r="P41" s="240">
        <f t="shared" ca="1" si="25"/>
        <v>0</v>
      </c>
      <c r="Q41" s="240">
        <f t="shared" ca="1" si="25"/>
        <v>0</v>
      </c>
      <c r="R41" s="240">
        <f t="shared" ca="1" si="25"/>
        <v>0</v>
      </c>
      <c r="S41" s="240">
        <f t="shared" ca="1" si="25"/>
        <v>0</v>
      </c>
      <c r="T41" s="240">
        <f t="shared" ca="1" si="25"/>
        <v>0</v>
      </c>
      <c r="V41" t="str">
        <f t="shared" ref="V41:V48" si="28">V40</f>
        <v>Name_4</v>
      </c>
      <c r="W41" t="s">
        <v>59</v>
      </c>
      <c r="Y41" s="62" t="s">
        <v>78</v>
      </c>
      <c r="Z41" s="62" t="s">
        <v>79</v>
      </c>
      <c r="AA41" t="s">
        <v>80</v>
      </c>
      <c r="AB41" t="s">
        <v>81</v>
      </c>
      <c r="AC41" t="s">
        <v>82</v>
      </c>
      <c r="AD41" t="s">
        <v>83</v>
      </c>
      <c r="AE41" t="s">
        <v>84</v>
      </c>
      <c r="AF41" t="s">
        <v>85</v>
      </c>
      <c r="AG41" t="s">
        <v>86</v>
      </c>
      <c r="AH41" t="s">
        <v>87</v>
      </c>
      <c r="AI41" t="s">
        <v>88</v>
      </c>
      <c r="AJ41" t="s">
        <v>89</v>
      </c>
      <c r="AK41" t="s">
        <v>90</v>
      </c>
      <c r="AL41" t="s">
        <v>91</v>
      </c>
      <c r="AM41" t="s">
        <v>92</v>
      </c>
      <c r="AN41" t="s">
        <v>93</v>
      </c>
      <c r="AO41" t="s">
        <v>94</v>
      </c>
    </row>
    <row r="42" spans="1:41" ht="15.75" outlineLevel="1" x14ac:dyDescent="0.25">
      <c r="A42" s="81">
        <f t="shared" ca="1" si="26"/>
        <v>0</v>
      </c>
      <c r="B42" s="86" t="s">
        <v>25</v>
      </c>
      <c r="C42" s="624">
        <f ca="1">INDIRECT($V42&amp;"!"&amp;X42)</f>
        <v>0</v>
      </c>
      <c r="D42" s="83">
        <f t="shared" ca="1" si="23"/>
        <v>0</v>
      </c>
      <c r="E42" s="84">
        <f t="shared" ca="1" si="24"/>
        <v>0</v>
      </c>
      <c r="F42" s="240">
        <f t="shared" ca="1" si="27"/>
        <v>0</v>
      </c>
      <c r="G42" s="240">
        <f t="shared" ca="1" si="25"/>
        <v>0</v>
      </c>
      <c r="H42" s="240">
        <f t="shared" ca="1" si="25"/>
        <v>0</v>
      </c>
      <c r="I42" s="240">
        <f t="shared" ca="1" si="25"/>
        <v>0</v>
      </c>
      <c r="J42" s="240">
        <f t="shared" ca="1" si="25"/>
        <v>0</v>
      </c>
      <c r="K42" s="240">
        <f t="shared" ca="1" si="25"/>
        <v>0</v>
      </c>
      <c r="L42" s="240">
        <f t="shared" ca="1" si="25"/>
        <v>0</v>
      </c>
      <c r="M42" s="240">
        <f t="shared" ca="1" si="25"/>
        <v>0</v>
      </c>
      <c r="N42" s="240">
        <f t="shared" ca="1" si="25"/>
        <v>0</v>
      </c>
      <c r="O42" s="240">
        <f t="shared" ca="1" si="25"/>
        <v>0</v>
      </c>
      <c r="P42" s="240">
        <f t="shared" ca="1" si="25"/>
        <v>0</v>
      </c>
      <c r="Q42" s="240">
        <f t="shared" ca="1" si="25"/>
        <v>0</v>
      </c>
      <c r="R42" s="240">
        <f t="shared" ca="1" si="25"/>
        <v>0</v>
      </c>
      <c r="S42" s="240">
        <f t="shared" ca="1" si="25"/>
        <v>0</v>
      </c>
      <c r="T42" s="240">
        <f t="shared" ca="1" si="25"/>
        <v>0</v>
      </c>
      <c r="V42" t="str">
        <f t="shared" si="28"/>
        <v>Name_4</v>
      </c>
      <c r="W42" t="s">
        <v>59</v>
      </c>
      <c r="X42" t="s">
        <v>95</v>
      </c>
      <c r="Y42" s="62" t="s">
        <v>96</v>
      </c>
      <c r="Z42" s="62" t="s">
        <v>97</v>
      </c>
      <c r="AA42" t="s">
        <v>98</v>
      </c>
      <c r="AB42" t="s">
        <v>99</v>
      </c>
      <c r="AC42" t="s">
        <v>100</v>
      </c>
      <c r="AD42" t="s">
        <v>101</v>
      </c>
      <c r="AE42" t="s">
        <v>102</v>
      </c>
      <c r="AF42" t="s">
        <v>103</v>
      </c>
      <c r="AG42" t="s">
        <v>104</v>
      </c>
      <c r="AH42" t="s">
        <v>105</v>
      </c>
      <c r="AI42" t="s">
        <v>106</v>
      </c>
      <c r="AJ42" t="s">
        <v>107</v>
      </c>
      <c r="AK42" t="s">
        <v>108</v>
      </c>
      <c r="AL42" t="s">
        <v>109</v>
      </c>
      <c r="AM42" t="s">
        <v>110</v>
      </c>
      <c r="AN42" t="s">
        <v>111</v>
      </c>
      <c r="AO42" t="s">
        <v>112</v>
      </c>
    </row>
    <row r="43" spans="1:41" ht="15.75" outlineLevel="1" x14ac:dyDescent="0.25">
      <c r="A43" s="81">
        <f t="shared" ca="1" si="26"/>
        <v>0</v>
      </c>
      <c r="B43" s="87" t="s">
        <v>113</v>
      </c>
      <c r="C43" s="625"/>
      <c r="D43" s="83">
        <f t="shared" ca="1" si="23"/>
        <v>0</v>
      </c>
      <c r="E43" s="84">
        <f t="shared" ca="1" si="24"/>
        <v>0</v>
      </c>
      <c r="F43" s="240">
        <f t="shared" ca="1" si="27"/>
        <v>0</v>
      </c>
      <c r="G43" s="240">
        <f t="shared" ca="1" si="25"/>
        <v>0</v>
      </c>
      <c r="H43" s="240">
        <f t="shared" ca="1" si="25"/>
        <v>0</v>
      </c>
      <c r="I43" s="240">
        <f t="shared" ca="1" si="25"/>
        <v>0</v>
      </c>
      <c r="J43" s="240">
        <f t="shared" ca="1" si="25"/>
        <v>0</v>
      </c>
      <c r="K43" s="240">
        <f t="shared" ca="1" si="25"/>
        <v>0</v>
      </c>
      <c r="L43" s="240">
        <f t="shared" ca="1" si="25"/>
        <v>0</v>
      </c>
      <c r="M43" s="240">
        <f t="shared" ca="1" si="25"/>
        <v>0</v>
      </c>
      <c r="N43" s="240">
        <f t="shared" ca="1" si="25"/>
        <v>0</v>
      </c>
      <c r="O43" s="240">
        <f t="shared" ca="1" si="25"/>
        <v>0</v>
      </c>
      <c r="P43" s="240">
        <f t="shared" ca="1" si="25"/>
        <v>0</v>
      </c>
      <c r="Q43" s="240">
        <f t="shared" ca="1" si="25"/>
        <v>0</v>
      </c>
      <c r="R43" s="240">
        <f t="shared" ca="1" si="25"/>
        <v>0</v>
      </c>
      <c r="S43" s="240">
        <f t="shared" ca="1" si="25"/>
        <v>0</v>
      </c>
      <c r="T43" s="240">
        <f t="shared" ca="1" si="25"/>
        <v>0</v>
      </c>
      <c r="V43" t="str">
        <f t="shared" si="28"/>
        <v>Name_4</v>
      </c>
      <c r="W43" t="s">
        <v>59</v>
      </c>
      <c r="Y43" s="62" t="s">
        <v>114</v>
      </c>
      <c r="Z43" s="62" t="s">
        <v>115</v>
      </c>
      <c r="AA43" t="s">
        <v>116</v>
      </c>
      <c r="AB43" t="s">
        <v>117</v>
      </c>
      <c r="AC43" t="s">
        <v>118</v>
      </c>
      <c r="AD43" t="s">
        <v>119</v>
      </c>
      <c r="AE43" t="s">
        <v>120</v>
      </c>
      <c r="AF43" t="s">
        <v>121</v>
      </c>
      <c r="AG43" t="s">
        <v>122</v>
      </c>
      <c r="AH43" t="s">
        <v>123</v>
      </c>
      <c r="AI43" t="s">
        <v>124</v>
      </c>
      <c r="AJ43" t="s">
        <v>125</v>
      </c>
      <c r="AK43" t="s">
        <v>126</v>
      </c>
      <c r="AL43" t="s">
        <v>127</v>
      </c>
      <c r="AM43" t="s">
        <v>128</v>
      </c>
      <c r="AN43" t="s">
        <v>129</v>
      </c>
      <c r="AO43" t="s">
        <v>130</v>
      </c>
    </row>
    <row r="44" spans="1:41" ht="15.75" outlineLevel="1" x14ac:dyDescent="0.25">
      <c r="A44" s="81">
        <f t="shared" ca="1" si="26"/>
        <v>0</v>
      </c>
      <c r="B44" s="88" t="s">
        <v>26</v>
      </c>
      <c r="C44" s="624">
        <f ca="1">INDIRECT($V44&amp;"!"&amp;X44)</f>
        <v>0</v>
      </c>
      <c r="D44" s="83">
        <f t="shared" ca="1" si="23"/>
        <v>0</v>
      </c>
      <c r="E44" s="84">
        <f t="shared" ca="1" si="24"/>
        <v>0</v>
      </c>
      <c r="F44" s="240">
        <f t="shared" ca="1" si="27"/>
        <v>0</v>
      </c>
      <c r="G44" s="240">
        <f t="shared" ca="1" si="25"/>
        <v>0</v>
      </c>
      <c r="H44" s="240">
        <f t="shared" ca="1" si="25"/>
        <v>0</v>
      </c>
      <c r="I44" s="240">
        <f t="shared" ca="1" si="25"/>
        <v>0</v>
      </c>
      <c r="J44" s="240">
        <f t="shared" ca="1" si="25"/>
        <v>0</v>
      </c>
      <c r="K44" s="240">
        <f t="shared" ca="1" si="25"/>
        <v>0</v>
      </c>
      <c r="L44" s="240">
        <f t="shared" ca="1" si="25"/>
        <v>0</v>
      </c>
      <c r="M44" s="240">
        <f t="shared" ca="1" si="25"/>
        <v>0</v>
      </c>
      <c r="N44" s="240">
        <f t="shared" ca="1" si="25"/>
        <v>0</v>
      </c>
      <c r="O44" s="240">
        <f t="shared" ca="1" si="25"/>
        <v>0</v>
      </c>
      <c r="P44" s="240">
        <f t="shared" ca="1" si="25"/>
        <v>0</v>
      </c>
      <c r="Q44" s="240">
        <f t="shared" ca="1" si="25"/>
        <v>0</v>
      </c>
      <c r="R44" s="240">
        <f t="shared" ca="1" si="25"/>
        <v>0</v>
      </c>
      <c r="S44" s="240">
        <f t="shared" ca="1" si="25"/>
        <v>0</v>
      </c>
      <c r="T44" s="240">
        <f t="shared" ca="1" si="25"/>
        <v>0</v>
      </c>
      <c r="V44" t="str">
        <f t="shared" si="28"/>
        <v>Name_4</v>
      </c>
      <c r="W44" t="s">
        <v>59</v>
      </c>
      <c r="X44" t="s">
        <v>131</v>
      </c>
      <c r="Y44" s="62" t="s">
        <v>132</v>
      </c>
      <c r="Z44" s="62" t="s">
        <v>133</v>
      </c>
      <c r="AA44" t="s">
        <v>134</v>
      </c>
      <c r="AB44" t="s">
        <v>135</v>
      </c>
      <c r="AC44" t="s">
        <v>136</v>
      </c>
      <c r="AD44" t="s">
        <v>137</v>
      </c>
      <c r="AE44" t="s">
        <v>138</v>
      </c>
      <c r="AF44" t="s">
        <v>139</v>
      </c>
      <c r="AG44" t="s">
        <v>140</v>
      </c>
      <c r="AH44" t="s">
        <v>141</v>
      </c>
      <c r="AI44" t="s">
        <v>142</v>
      </c>
      <c r="AJ44" t="s">
        <v>143</v>
      </c>
      <c r="AK44" t="s">
        <v>144</v>
      </c>
      <c r="AL44" t="s">
        <v>145</v>
      </c>
      <c r="AM44" t="s">
        <v>146</v>
      </c>
      <c r="AN44" t="s">
        <v>147</v>
      </c>
      <c r="AO44" t="s">
        <v>148</v>
      </c>
    </row>
    <row r="45" spans="1:41" ht="15.75" outlineLevel="1" x14ac:dyDescent="0.25">
      <c r="A45" s="81">
        <f t="shared" ca="1" si="26"/>
        <v>0</v>
      </c>
      <c r="B45" s="89" t="s">
        <v>149</v>
      </c>
      <c r="C45" s="625"/>
      <c r="D45" s="83">
        <f t="shared" ca="1" si="23"/>
        <v>0</v>
      </c>
      <c r="E45" s="84">
        <f t="shared" ca="1" si="24"/>
        <v>0</v>
      </c>
      <c r="F45" s="240">
        <f t="shared" ca="1" si="27"/>
        <v>0</v>
      </c>
      <c r="G45" s="240">
        <f t="shared" ca="1" si="25"/>
        <v>0</v>
      </c>
      <c r="H45" s="240">
        <f t="shared" ca="1" si="25"/>
        <v>0</v>
      </c>
      <c r="I45" s="240">
        <f t="shared" ca="1" si="25"/>
        <v>0</v>
      </c>
      <c r="J45" s="240">
        <f t="shared" ca="1" si="25"/>
        <v>0</v>
      </c>
      <c r="K45" s="240">
        <f t="shared" ca="1" si="25"/>
        <v>0</v>
      </c>
      <c r="L45" s="240">
        <f t="shared" ca="1" si="25"/>
        <v>0</v>
      </c>
      <c r="M45" s="240">
        <f t="shared" ca="1" si="25"/>
        <v>0</v>
      </c>
      <c r="N45" s="240">
        <f t="shared" ca="1" si="25"/>
        <v>0</v>
      </c>
      <c r="O45" s="240">
        <f t="shared" ca="1" si="25"/>
        <v>0</v>
      </c>
      <c r="P45" s="240">
        <f t="shared" ca="1" si="25"/>
        <v>0</v>
      </c>
      <c r="Q45" s="240">
        <f t="shared" ca="1" si="25"/>
        <v>0</v>
      </c>
      <c r="R45" s="240">
        <f t="shared" ca="1" si="25"/>
        <v>0</v>
      </c>
      <c r="S45" s="240">
        <f t="shared" ca="1" si="25"/>
        <v>0</v>
      </c>
      <c r="T45" s="240">
        <f t="shared" ca="1" si="25"/>
        <v>0</v>
      </c>
      <c r="V45" t="str">
        <f t="shared" si="28"/>
        <v>Name_4</v>
      </c>
      <c r="W45" t="s">
        <v>59</v>
      </c>
      <c r="Y45" s="62" t="s">
        <v>150</v>
      </c>
      <c r="Z45" s="62" t="s">
        <v>151</v>
      </c>
      <c r="AA45" t="s">
        <v>152</v>
      </c>
      <c r="AB45" t="s">
        <v>153</v>
      </c>
      <c r="AC45" t="s">
        <v>154</v>
      </c>
      <c r="AD45" t="s">
        <v>155</v>
      </c>
      <c r="AE45" t="s">
        <v>156</v>
      </c>
      <c r="AF45" t="s">
        <v>157</v>
      </c>
      <c r="AG45" t="s">
        <v>158</v>
      </c>
      <c r="AH45" t="s">
        <v>159</v>
      </c>
      <c r="AI45" t="s">
        <v>160</v>
      </c>
      <c r="AJ45" t="s">
        <v>161</v>
      </c>
      <c r="AK45" t="s">
        <v>162</v>
      </c>
      <c r="AL45" t="s">
        <v>163</v>
      </c>
      <c r="AM45" t="s">
        <v>164</v>
      </c>
      <c r="AN45" t="s">
        <v>165</v>
      </c>
      <c r="AO45" t="s">
        <v>166</v>
      </c>
    </row>
    <row r="46" spans="1:41" ht="15.75" outlineLevel="1" x14ac:dyDescent="0.25">
      <c r="A46" s="81">
        <f t="shared" ca="1" si="26"/>
        <v>0</v>
      </c>
      <c r="B46" s="90" t="s">
        <v>27</v>
      </c>
      <c r="C46" s="624">
        <f ca="1">INDIRECT($V46&amp;"!"&amp;X46)</f>
        <v>0</v>
      </c>
      <c r="D46" s="83">
        <f t="shared" ca="1" si="23"/>
        <v>0</v>
      </c>
      <c r="E46" s="84">
        <f t="shared" ca="1" si="24"/>
        <v>0</v>
      </c>
      <c r="F46" s="240">
        <f t="shared" ca="1" si="27"/>
        <v>0</v>
      </c>
      <c r="G46" s="240">
        <f t="shared" ca="1" si="25"/>
        <v>0</v>
      </c>
      <c r="H46" s="240">
        <f t="shared" ca="1" si="25"/>
        <v>0</v>
      </c>
      <c r="I46" s="240">
        <f t="shared" ca="1" si="25"/>
        <v>0</v>
      </c>
      <c r="J46" s="240">
        <f t="shared" ca="1" si="25"/>
        <v>0</v>
      </c>
      <c r="K46" s="240">
        <f t="shared" ca="1" si="25"/>
        <v>0</v>
      </c>
      <c r="L46" s="240">
        <f t="shared" ca="1" si="25"/>
        <v>0</v>
      </c>
      <c r="M46" s="240">
        <f t="shared" ca="1" si="25"/>
        <v>0</v>
      </c>
      <c r="N46" s="240">
        <f t="shared" ca="1" si="25"/>
        <v>0</v>
      </c>
      <c r="O46" s="240">
        <f t="shared" ca="1" si="25"/>
        <v>0</v>
      </c>
      <c r="P46" s="240">
        <f t="shared" ca="1" si="25"/>
        <v>0</v>
      </c>
      <c r="Q46" s="240">
        <f t="shared" ca="1" si="25"/>
        <v>0</v>
      </c>
      <c r="R46" s="240">
        <f t="shared" ca="1" si="25"/>
        <v>0</v>
      </c>
      <c r="S46" s="240">
        <f t="shared" ca="1" si="25"/>
        <v>0</v>
      </c>
      <c r="T46" s="240">
        <f t="shared" ca="1" si="25"/>
        <v>0</v>
      </c>
      <c r="V46" t="str">
        <f t="shared" si="28"/>
        <v>Name_4</v>
      </c>
      <c r="W46" t="s">
        <v>59</v>
      </c>
      <c r="X46" t="s">
        <v>167</v>
      </c>
      <c r="Y46" s="62" t="s">
        <v>168</v>
      </c>
      <c r="Z46" s="62" t="s">
        <v>169</v>
      </c>
      <c r="AA46" t="s">
        <v>170</v>
      </c>
      <c r="AB46" t="s">
        <v>171</v>
      </c>
      <c r="AC46" t="s">
        <v>172</v>
      </c>
      <c r="AD46" t="s">
        <v>173</v>
      </c>
      <c r="AE46" t="s">
        <v>174</v>
      </c>
      <c r="AF46" t="s">
        <v>175</v>
      </c>
      <c r="AG46" t="s">
        <v>176</v>
      </c>
      <c r="AH46" t="s">
        <v>177</v>
      </c>
      <c r="AI46" t="s">
        <v>178</v>
      </c>
      <c r="AJ46" t="s">
        <v>179</v>
      </c>
      <c r="AK46" t="s">
        <v>180</v>
      </c>
      <c r="AL46" t="s">
        <v>181</v>
      </c>
      <c r="AM46" t="s">
        <v>182</v>
      </c>
      <c r="AN46" t="s">
        <v>183</v>
      </c>
      <c r="AO46" t="s">
        <v>184</v>
      </c>
    </row>
    <row r="47" spans="1:41" ht="15.75" outlineLevel="1" x14ac:dyDescent="0.25">
      <c r="A47" s="81">
        <f t="shared" ca="1" si="26"/>
        <v>0</v>
      </c>
      <c r="B47" s="90" t="s">
        <v>185</v>
      </c>
      <c r="C47" s="625"/>
      <c r="D47" s="83">
        <f t="shared" ca="1" si="23"/>
        <v>0</v>
      </c>
      <c r="E47" s="84">
        <f t="shared" ca="1" si="24"/>
        <v>0</v>
      </c>
      <c r="F47" s="240">
        <f t="shared" ca="1" si="27"/>
        <v>0</v>
      </c>
      <c r="G47" s="240">
        <f t="shared" ca="1" si="25"/>
        <v>0</v>
      </c>
      <c r="H47" s="240">
        <f t="shared" ca="1" si="25"/>
        <v>0</v>
      </c>
      <c r="I47" s="240">
        <f t="shared" ca="1" si="25"/>
        <v>0</v>
      </c>
      <c r="J47" s="240">
        <f t="shared" ca="1" si="25"/>
        <v>0</v>
      </c>
      <c r="K47" s="240">
        <f t="shared" ca="1" si="25"/>
        <v>0</v>
      </c>
      <c r="L47" s="240">
        <f t="shared" ca="1" si="25"/>
        <v>0</v>
      </c>
      <c r="M47" s="240">
        <f t="shared" ca="1" si="25"/>
        <v>0</v>
      </c>
      <c r="N47" s="240">
        <f t="shared" ca="1" si="25"/>
        <v>0</v>
      </c>
      <c r="O47" s="240">
        <f t="shared" ca="1" si="25"/>
        <v>0</v>
      </c>
      <c r="P47" s="240">
        <f t="shared" ca="1" si="25"/>
        <v>0</v>
      </c>
      <c r="Q47" s="240">
        <f t="shared" ca="1" si="25"/>
        <v>0</v>
      </c>
      <c r="R47" s="240">
        <f t="shared" ca="1" si="25"/>
        <v>0</v>
      </c>
      <c r="S47" s="240">
        <f t="shared" ca="1" si="25"/>
        <v>0</v>
      </c>
      <c r="T47" s="240">
        <f t="shared" ca="1" si="25"/>
        <v>0</v>
      </c>
      <c r="V47" t="str">
        <f t="shared" si="28"/>
        <v>Name_4</v>
      </c>
      <c r="W47" t="s">
        <v>59</v>
      </c>
      <c r="Y47" s="62" t="s">
        <v>186</v>
      </c>
      <c r="Z47" s="62" t="s">
        <v>187</v>
      </c>
      <c r="AA47" t="s">
        <v>188</v>
      </c>
      <c r="AB47" t="s">
        <v>189</v>
      </c>
      <c r="AC47" t="s">
        <v>190</v>
      </c>
      <c r="AD47" t="s">
        <v>191</v>
      </c>
      <c r="AE47" t="s">
        <v>192</v>
      </c>
      <c r="AF47" t="s">
        <v>193</v>
      </c>
      <c r="AG47" t="s">
        <v>194</v>
      </c>
      <c r="AH47" t="s">
        <v>195</v>
      </c>
      <c r="AI47" t="s">
        <v>196</v>
      </c>
      <c r="AJ47" t="s">
        <v>197</v>
      </c>
      <c r="AK47" t="s">
        <v>198</v>
      </c>
      <c r="AL47" t="s">
        <v>199</v>
      </c>
      <c r="AM47" t="s">
        <v>200</v>
      </c>
      <c r="AN47" t="s">
        <v>201</v>
      </c>
      <c r="AO47" t="s">
        <v>202</v>
      </c>
    </row>
    <row r="48" spans="1:41" ht="15.75" outlineLevel="1" x14ac:dyDescent="0.25">
      <c r="A48" s="81">
        <f t="shared" ca="1" si="26"/>
        <v>0</v>
      </c>
      <c r="B48" s="91" t="s">
        <v>28</v>
      </c>
      <c r="C48" s="92">
        <f ca="1">INDIRECT($V48&amp;"!"&amp;X48)</f>
        <v>0</v>
      </c>
      <c r="D48" s="83">
        <f t="shared" ca="1" si="23"/>
        <v>0</v>
      </c>
      <c r="E48" s="84">
        <f t="shared" ca="1" si="24"/>
        <v>0</v>
      </c>
      <c r="F48" s="240">
        <f t="shared" ca="1" si="27"/>
        <v>0</v>
      </c>
      <c r="G48" s="240">
        <f t="shared" ca="1" si="25"/>
        <v>0</v>
      </c>
      <c r="H48" s="240">
        <f t="shared" ca="1" si="25"/>
        <v>0</v>
      </c>
      <c r="I48" s="240">
        <f t="shared" ca="1" si="25"/>
        <v>0</v>
      </c>
      <c r="J48" s="240">
        <f t="shared" ca="1" si="25"/>
        <v>0</v>
      </c>
      <c r="K48" s="240">
        <f t="shared" ca="1" si="25"/>
        <v>0</v>
      </c>
      <c r="L48" s="240">
        <f t="shared" ca="1" si="25"/>
        <v>0</v>
      </c>
      <c r="M48" s="240">
        <f t="shared" ca="1" si="25"/>
        <v>0</v>
      </c>
      <c r="N48" s="240">
        <f t="shared" ca="1" si="25"/>
        <v>0</v>
      </c>
      <c r="O48" s="240">
        <f t="shared" ca="1" si="25"/>
        <v>0</v>
      </c>
      <c r="P48" s="240">
        <f t="shared" ca="1" si="25"/>
        <v>0</v>
      </c>
      <c r="Q48" s="240">
        <f t="shared" ca="1" si="25"/>
        <v>0</v>
      </c>
      <c r="R48" s="240">
        <f t="shared" ca="1" si="25"/>
        <v>0</v>
      </c>
      <c r="S48" s="240">
        <f t="shared" ca="1" si="25"/>
        <v>0</v>
      </c>
      <c r="T48" s="240">
        <f t="shared" ca="1" si="25"/>
        <v>0</v>
      </c>
      <c r="V48" t="str">
        <f t="shared" si="28"/>
        <v>Name_4</v>
      </c>
      <c r="W48" t="s">
        <v>59</v>
      </c>
      <c r="X48" t="s">
        <v>203</v>
      </c>
      <c r="Y48" s="62" t="s">
        <v>204</v>
      </c>
      <c r="Z48" s="62" t="s">
        <v>205</v>
      </c>
      <c r="AA48" t="s">
        <v>206</v>
      </c>
      <c r="AB48" t="s">
        <v>207</v>
      </c>
      <c r="AC48" t="s">
        <v>208</v>
      </c>
      <c r="AD48" t="s">
        <v>209</v>
      </c>
      <c r="AE48" t="s">
        <v>210</v>
      </c>
      <c r="AF48" t="s">
        <v>211</v>
      </c>
      <c r="AG48" t="s">
        <v>212</v>
      </c>
      <c r="AH48" t="s">
        <v>213</v>
      </c>
      <c r="AI48" t="s">
        <v>214</v>
      </c>
      <c r="AJ48" t="s">
        <v>215</v>
      </c>
      <c r="AK48" t="s">
        <v>216</v>
      </c>
      <c r="AL48" t="s">
        <v>217</v>
      </c>
      <c r="AM48" t="s">
        <v>218</v>
      </c>
      <c r="AN48" t="s">
        <v>219</v>
      </c>
      <c r="AO48" t="s">
        <v>220</v>
      </c>
    </row>
    <row r="49" spans="1:41" s="93" customFormat="1" ht="15.75" outlineLevel="1" x14ac:dyDescent="0.25">
      <c r="A49" s="81">
        <f t="shared" ca="1" si="26"/>
        <v>0</v>
      </c>
      <c r="B49" s="94" t="s">
        <v>37</v>
      </c>
      <c r="C49" s="95">
        <f ca="1">SUM(C40:C48)</f>
        <v>0</v>
      </c>
      <c r="D49" s="96">
        <f ca="1">SUM(D40:D48)</f>
        <v>0</v>
      </c>
      <c r="E49" s="97">
        <f ca="1">SUM(E40:E48)</f>
        <v>0</v>
      </c>
      <c r="F49" s="97">
        <f t="shared" ref="F49:T49" ca="1" si="29">SUM(F40:F48)</f>
        <v>0</v>
      </c>
      <c r="G49" s="97">
        <f t="shared" ca="1" si="29"/>
        <v>0</v>
      </c>
      <c r="H49" s="97">
        <f t="shared" ca="1" si="29"/>
        <v>0</v>
      </c>
      <c r="I49" s="97">
        <f t="shared" ca="1" si="29"/>
        <v>0</v>
      </c>
      <c r="J49" s="97">
        <f t="shared" ca="1" si="29"/>
        <v>0</v>
      </c>
      <c r="K49" s="97">
        <f t="shared" ca="1" si="29"/>
        <v>0</v>
      </c>
      <c r="L49" s="97">
        <f t="shared" ca="1" si="29"/>
        <v>0</v>
      </c>
      <c r="M49" s="97">
        <f t="shared" ca="1" si="29"/>
        <v>0</v>
      </c>
      <c r="N49" s="97">
        <f t="shared" ca="1" si="29"/>
        <v>0</v>
      </c>
      <c r="O49" s="97">
        <f t="shared" ca="1" si="29"/>
        <v>0</v>
      </c>
      <c r="P49" s="97">
        <f t="shared" ca="1" si="29"/>
        <v>0</v>
      </c>
      <c r="Q49" s="97">
        <f t="shared" ca="1" si="29"/>
        <v>0</v>
      </c>
      <c r="R49" s="97">
        <f t="shared" ca="1" si="29"/>
        <v>0</v>
      </c>
      <c r="S49" s="97">
        <f t="shared" ca="1" si="29"/>
        <v>0</v>
      </c>
      <c r="T49" s="97">
        <f t="shared" ca="1" si="29"/>
        <v>0</v>
      </c>
      <c r="U49"/>
      <c r="Y49" s="98"/>
      <c r="Z49" s="98"/>
    </row>
    <row r="50" spans="1:41" ht="15.75" x14ac:dyDescent="0.25">
      <c r="A50" s="78" t="s">
        <v>224</v>
      </c>
      <c r="B50" s="80"/>
      <c r="C50" s="99"/>
      <c r="D50" s="80"/>
      <c r="E50" s="100"/>
      <c r="F50" s="80"/>
      <c r="G50" s="80"/>
      <c r="H50" s="80"/>
      <c r="I50" s="80"/>
      <c r="J50" s="80"/>
      <c r="K50" s="80"/>
      <c r="L50" s="80"/>
      <c r="M50" s="80"/>
      <c r="N50" s="80"/>
      <c r="O50" s="80"/>
      <c r="P50" s="80"/>
      <c r="Q50" s="80"/>
      <c r="R50" s="80"/>
      <c r="S50" s="80"/>
      <c r="T50" s="80"/>
    </row>
    <row r="51" spans="1:41" ht="15.75" outlineLevel="1" x14ac:dyDescent="0.25">
      <c r="A51" s="81">
        <f ca="1">INDIRECT($V51&amp;"!"&amp;W51)</f>
        <v>0</v>
      </c>
      <c r="B51" s="82" t="s">
        <v>24</v>
      </c>
      <c r="C51" s="624">
        <f ca="1">INDIRECT($V51&amp;"!"&amp;X51)</f>
        <v>0</v>
      </c>
      <c r="D51" s="83">
        <f t="shared" ref="D51:D59" ca="1" si="30">INDIRECT($V51&amp;"!"&amp;Y51)</f>
        <v>0</v>
      </c>
      <c r="E51" s="84">
        <f t="shared" ref="E51:E59" ca="1" si="31">SUM(F51:T51)</f>
        <v>0</v>
      </c>
      <c r="F51" s="240">
        <f ca="1">ROUND(INDIRECT($V51&amp;"!"&amp;AA51)/215*12,2)</f>
        <v>0</v>
      </c>
      <c r="G51" s="240">
        <f t="shared" ref="G51:T59" ca="1" si="32">ROUND(INDIRECT($V51&amp;"!"&amp;AB51)/215*12,2)</f>
        <v>0</v>
      </c>
      <c r="H51" s="240">
        <f t="shared" ca="1" si="32"/>
        <v>0</v>
      </c>
      <c r="I51" s="240">
        <f t="shared" ca="1" si="32"/>
        <v>0</v>
      </c>
      <c r="J51" s="240">
        <f t="shared" ca="1" si="32"/>
        <v>0</v>
      </c>
      <c r="K51" s="240">
        <f t="shared" ca="1" si="32"/>
        <v>0</v>
      </c>
      <c r="L51" s="240">
        <f t="shared" ca="1" si="32"/>
        <v>0</v>
      </c>
      <c r="M51" s="240">
        <f t="shared" ca="1" si="32"/>
        <v>0</v>
      </c>
      <c r="N51" s="240">
        <f t="shared" ca="1" si="32"/>
        <v>0</v>
      </c>
      <c r="O51" s="240">
        <f t="shared" ca="1" si="32"/>
        <v>0</v>
      </c>
      <c r="P51" s="240">
        <f t="shared" ca="1" si="32"/>
        <v>0</v>
      </c>
      <c r="Q51" s="240">
        <f t="shared" ca="1" si="32"/>
        <v>0</v>
      </c>
      <c r="R51" s="240">
        <f t="shared" ca="1" si="32"/>
        <v>0</v>
      </c>
      <c r="S51" s="240">
        <f t="shared" ca="1" si="32"/>
        <v>0</v>
      </c>
      <c r="T51" s="240">
        <f t="shared" ca="1" si="32"/>
        <v>0</v>
      </c>
      <c r="V51" t="str">
        <f>A50</f>
        <v>Name_5</v>
      </c>
      <c r="W51" t="s">
        <v>59</v>
      </c>
      <c r="X51" t="s">
        <v>60</v>
      </c>
      <c r="Y51" s="62" t="s">
        <v>61</v>
      </c>
      <c r="Z51" s="62" t="s">
        <v>62</v>
      </c>
      <c r="AA51" t="s">
        <v>28</v>
      </c>
      <c r="AB51" t="s">
        <v>63</v>
      </c>
      <c r="AC51" t="s">
        <v>64</v>
      </c>
      <c r="AD51" t="s">
        <v>65</v>
      </c>
      <c r="AE51" t="s">
        <v>66</v>
      </c>
      <c r="AF51" t="s">
        <v>67</v>
      </c>
      <c r="AG51" t="s">
        <v>68</v>
      </c>
      <c r="AH51" t="s">
        <v>69</v>
      </c>
      <c r="AI51" t="s">
        <v>70</v>
      </c>
      <c r="AJ51" t="s">
        <v>71</v>
      </c>
      <c r="AK51" t="s">
        <v>72</v>
      </c>
      <c r="AL51" t="s">
        <v>73</v>
      </c>
      <c r="AM51" t="s">
        <v>74</v>
      </c>
      <c r="AN51" t="s">
        <v>75</v>
      </c>
      <c r="AO51" t="s">
        <v>76</v>
      </c>
    </row>
    <row r="52" spans="1:41" ht="15.75" outlineLevel="1" x14ac:dyDescent="0.25">
      <c r="A52" s="81">
        <f t="shared" ref="A52:A60" ca="1" si="33">INDIRECT($V51&amp;"!"&amp;W51)</f>
        <v>0</v>
      </c>
      <c r="B52" s="85" t="s">
        <v>77</v>
      </c>
      <c r="C52" s="625"/>
      <c r="D52" s="83">
        <f t="shared" ca="1" si="30"/>
        <v>0</v>
      </c>
      <c r="E52" s="84">
        <f t="shared" ca="1" si="31"/>
        <v>0</v>
      </c>
      <c r="F52" s="240">
        <f t="shared" ref="F52:F59" ca="1" si="34">ROUND(INDIRECT($V52&amp;"!"&amp;AA52)/215*12,2)</f>
        <v>0</v>
      </c>
      <c r="G52" s="240">
        <f t="shared" ca="1" si="32"/>
        <v>0</v>
      </c>
      <c r="H52" s="240">
        <f t="shared" ca="1" si="32"/>
        <v>0</v>
      </c>
      <c r="I52" s="240">
        <f t="shared" ca="1" si="32"/>
        <v>0</v>
      </c>
      <c r="J52" s="240">
        <f t="shared" ca="1" si="32"/>
        <v>0</v>
      </c>
      <c r="K52" s="240">
        <f t="shared" ca="1" si="32"/>
        <v>0</v>
      </c>
      <c r="L52" s="240">
        <f t="shared" ca="1" si="32"/>
        <v>0</v>
      </c>
      <c r="M52" s="240">
        <f t="shared" ca="1" si="32"/>
        <v>0</v>
      </c>
      <c r="N52" s="240">
        <f t="shared" ca="1" si="32"/>
        <v>0</v>
      </c>
      <c r="O52" s="240">
        <f t="shared" ca="1" si="32"/>
        <v>0</v>
      </c>
      <c r="P52" s="240">
        <f t="shared" ca="1" si="32"/>
        <v>0</v>
      </c>
      <c r="Q52" s="240">
        <f t="shared" ca="1" si="32"/>
        <v>0</v>
      </c>
      <c r="R52" s="240">
        <f t="shared" ca="1" si="32"/>
        <v>0</v>
      </c>
      <c r="S52" s="240">
        <f t="shared" ca="1" si="32"/>
        <v>0</v>
      </c>
      <c r="T52" s="240">
        <f t="shared" ca="1" si="32"/>
        <v>0</v>
      </c>
      <c r="V52" t="str">
        <f t="shared" ref="V52:V59" si="35">V51</f>
        <v>Name_5</v>
      </c>
      <c r="W52" t="s">
        <v>59</v>
      </c>
      <c r="Y52" s="62" t="s">
        <v>78</v>
      </c>
      <c r="Z52" s="62" t="s">
        <v>79</v>
      </c>
      <c r="AA52" t="s">
        <v>80</v>
      </c>
      <c r="AB52" t="s">
        <v>81</v>
      </c>
      <c r="AC52" t="s">
        <v>82</v>
      </c>
      <c r="AD52" t="s">
        <v>83</v>
      </c>
      <c r="AE52" t="s">
        <v>84</v>
      </c>
      <c r="AF52" t="s">
        <v>85</v>
      </c>
      <c r="AG52" t="s">
        <v>86</v>
      </c>
      <c r="AH52" t="s">
        <v>87</v>
      </c>
      <c r="AI52" t="s">
        <v>88</v>
      </c>
      <c r="AJ52" t="s">
        <v>89</v>
      </c>
      <c r="AK52" t="s">
        <v>90</v>
      </c>
      <c r="AL52" t="s">
        <v>91</v>
      </c>
      <c r="AM52" t="s">
        <v>92</v>
      </c>
      <c r="AN52" t="s">
        <v>93</v>
      </c>
      <c r="AO52" t="s">
        <v>94</v>
      </c>
    </row>
    <row r="53" spans="1:41" ht="15.75" outlineLevel="1" x14ac:dyDescent="0.25">
      <c r="A53" s="81">
        <f t="shared" ca="1" si="33"/>
        <v>0</v>
      </c>
      <c r="B53" s="86" t="s">
        <v>25</v>
      </c>
      <c r="C53" s="624">
        <f ca="1">INDIRECT($V53&amp;"!"&amp;X53)</f>
        <v>0</v>
      </c>
      <c r="D53" s="83">
        <f t="shared" ca="1" si="30"/>
        <v>0</v>
      </c>
      <c r="E53" s="84">
        <f t="shared" ca="1" si="31"/>
        <v>0</v>
      </c>
      <c r="F53" s="240">
        <f t="shared" ca="1" si="34"/>
        <v>0</v>
      </c>
      <c r="G53" s="240">
        <f t="shared" ca="1" si="32"/>
        <v>0</v>
      </c>
      <c r="H53" s="240">
        <f t="shared" ca="1" si="32"/>
        <v>0</v>
      </c>
      <c r="I53" s="240">
        <f t="shared" ca="1" si="32"/>
        <v>0</v>
      </c>
      <c r="J53" s="240">
        <f t="shared" ca="1" si="32"/>
        <v>0</v>
      </c>
      <c r="K53" s="240">
        <f t="shared" ca="1" si="32"/>
        <v>0</v>
      </c>
      <c r="L53" s="240">
        <f t="shared" ca="1" si="32"/>
        <v>0</v>
      </c>
      <c r="M53" s="240">
        <f t="shared" ca="1" si="32"/>
        <v>0</v>
      </c>
      <c r="N53" s="240">
        <f t="shared" ca="1" si="32"/>
        <v>0</v>
      </c>
      <c r="O53" s="240">
        <f t="shared" ca="1" si="32"/>
        <v>0</v>
      </c>
      <c r="P53" s="240">
        <f t="shared" ca="1" si="32"/>
        <v>0</v>
      </c>
      <c r="Q53" s="240">
        <f t="shared" ca="1" si="32"/>
        <v>0</v>
      </c>
      <c r="R53" s="240">
        <f t="shared" ca="1" si="32"/>
        <v>0</v>
      </c>
      <c r="S53" s="240">
        <f t="shared" ca="1" si="32"/>
        <v>0</v>
      </c>
      <c r="T53" s="240">
        <f t="shared" ca="1" si="32"/>
        <v>0</v>
      </c>
      <c r="V53" t="str">
        <f t="shared" si="35"/>
        <v>Name_5</v>
      </c>
      <c r="W53" t="s">
        <v>59</v>
      </c>
      <c r="X53" t="s">
        <v>95</v>
      </c>
      <c r="Y53" s="62" t="s">
        <v>96</v>
      </c>
      <c r="Z53" s="62" t="s">
        <v>97</v>
      </c>
      <c r="AA53" t="s">
        <v>98</v>
      </c>
      <c r="AB53" t="s">
        <v>99</v>
      </c>
      <c r="AC53" t="s">
        <v>100</v>
      </c>
      <c r="AD53" t="s">
        <v>101</v>
      </c>
      <c r="AE53" t="s">
        <v>102</v>
      </c>
      <c r="AF53" t="s">
        <v>103</v>
      </c>
      <c r="AG53" t="s">
        <v>104</v>
      </c>
      <c r="AH53" t="s">
        <v>105</v>
      </c>
      <c r="AI53" t="s">
        <v>106</v>
      </c>
      <c r="AJ53" t="s">
        <v>107</v>
      </c>
      <c r="AK53" t="s">
        <v>108</v>
      </c>
      <c r="AL53" t="s">
        <v>109</v>
      </c>
      <c r="AM53" t="s">
        <v>110</v>
      </c>
      <c r="AN53" t="s">
        <v>111</v>
      </c>
      <c r="AO53" t="s">
        <v>112</v>
      </c>
    </row>
    <row r="54" spans="1:41" ht="15.75" outlineLevel="1" x14ac:dyDescent="0.25">
      <c r="A54" s="81">
        <f t="shared" ca="1" si="33"/>
        <v>0</v>
      </c>
      <c r="B54" s="87" t="s">
        <v>113</v>
      </c>
      <c r="C54" s="625"/>
      <c r="D54" s="83">
        <f t="shared" ca="1" si="30"/>
        <v>0</v>
      </c>
      <c r="E54" s="84">
        <f t="shared" ca="1" si="31"/>
        <v>0</v>
      </c>
      <c r="F54" s="240">
        <f t="shared" ca="1" si="34"/>
        <v>0</v>
      </c>
      <c r="G54" s="240">
        <f t="shared" ca="1" si="32"/>
        <v>0</v>
      </c>
      <c r="H54" s="240">
        <f t="shared" ca="1" si="32"/>
        <v>0</v>
      </c>
      <c r="I54" s="240">
        <f t="shared" ca="1" si="32"/>
        <v>0</v>
      </c>
      <c r="J54" s="240">
        <f t="shared" ca="1" si="32"/>
        <v>0</v>
      </c>
      <c r="K54" s="240">
        <f t="shared" ca="1" si="32"/>
        <v>0</v>
      </c>
      <c r="L54" s="240">
        <f t="shared" ca="1" si="32"/>
        <v>0</v>
      </c>
      <c r="M54" s="240">
        <f t="shared" ca="1" si="32"/>
        <v>0</v>
      </c>
      <c r="N54" s="240">
        <f t="shared" ca="1" si="32"/>
        <v>0</v>
      </c>
      <c r="O54" s="240">
        <f t="shared" ca="1" si="32"/>
        <v>0</v>
      </c>
      <c r="P54" s="240">
        <f t="shared" ca="1" si="32"/>
        <v>0</v>
      </c>
      <c r="Q54" s="240">
        <f t="shared" ca="1" si="32"/>
        <v>0</v>
      </c>
      <c r="R54" s="240">
        <f t="shared" ca="1" si="32"/>
        <v>0</v>
      </c>
      <c r="S54" s="240">
        <f t="shared" ca="1" si="32"/>
        <v>0</v>
      </c>
      <c r="T54" s="240">
        <f t="shared" ca="1" si="32"/>
        <v>0</v>
      </c>
      <c r="V54" t="str">
        <f t="shared" si="35"/>
        <v>Name_5</v>
      </c>
      <c r="W54" t="s">
        <v>59</v>
      </c>
      <c r="Y54" s="62" t="s">
        <v>114</v>
      </c>
      <c r="Z54" s="62" t="s">
        <v>115</v>
      </c>
      <c r="AA54" t="s">
        <v>116</v>
      </c>
      <c r="AB54" t="s">
        <v>117</v>
      </c>
      <c r="AC54" t="s">
        <v>118</v>
      </c>
      <c r="AD54" t="s">
        <v>119</v>
      </c>
      <c r="AE54" t="s">
        <v>120</v>
      </c>
      <c r="AF54" t="s">
        <v>121</v>
      </c>
      <c r="AG54" t="s">
        <v>122</v>
      </c>
      <c r="AH54" t="s">
        <v>123</v>
      </c>
      <c r="AI54" t="s">
        <v>124</v>
      </c>
      <c r="AJ54" t="s">
        <v>125</v>
      </c>
      <c r="AK54" t="s">
        <v>126</v>
      </c>
      <c r="AL54" t="s">
        <v>127</v>
      </c>
      <c r="AM54" t="s">
        <v>128</v>
      </c>
      <c r="AN54" t="s">
        <v>129</v>
      </c>
      <c r="AO54" t="s">
        <v>130</v>
      </c>
    </row>
    <row r="55" spans="1:41" ht="15.75" outlineLevel="1" x14ac:dyDescent="0.25">
      <c r="A55" s="81">
        <f t="shared" ca="1" si="33"/>
        <v>0</v>
      </c>
      <c r="B55" s="88" t="s">
        <v>26</v>
      </c>
      <c r="C55" s="624">
        <f ca="1">INDIRECT($V55&amp;"!"&amp;X55)</f>
        <v>0</v>
      </c>
      <c r="D55" s="83">
        <f t="shared" ca="1" si="30"/>
        <v>0</v>
      </c>
      <c r="E55" s="84">
        <f t="shared" ca="1" si="31"/>
        <v>0</v>
      </c>
      <c r="F55" s="240">
        <f t="shared" ca="1" si="34"/>
        <v>0</v>
      </c>
      <c r="G55" s="240">
        <f t="shared" ca="1" si="32"/>
        <v>0</v>
      </c>
      <c r="H55" s="240">
        <f t="shared" ca="1" si="32"/>
        <v>0</v>
      </c>
      <c r="I55" s="240">
        <f t="shared" ca="1" si="32"/>
        <v>0</v>
      </c>
      <c r="J55" s="240">
        <f t="shared" ca="1" si="32"/>
        <v>0</v>
      </c>
      <c r="K55" s="240">
        <f t="shared" ca="1" si="32"/>
        <v>0</v>
      </c>
      <c r="L55" s="240">
        <f t="shared" ca="1" si="32"/>
        <v>0</v>
      </c>
      <c r="M55" s="240">
        <f t="shared" ca="1" si="32"/>
        <v>0</v>
      </c>
      <c r="N55" s="240">
        <f t="shared" ca="1" si="32"/>
        <v>0</v>
      </c>
      <c r="O55" s="240">
        <f t="shared" ca="1" si="32"/>
        <v>0</v>
      </c>
      <c r="P55" s="240">
        <f t="shared" ca="1" si="32"/>
        <v>0</v>
      </c>
      <c r="Q55" s="240">
        <f t="shared" ca="1" si="32"/>
        <v>0</v>
      </c>
      <c r="R55" s="240">
        <f t="shared" ca="1" si="32"/>
        <v>0</v>
      </c>
      <c r="S55" s="240">
        <f t="shared" ca="1" si="32"/>
        <v>0</v>
      </c>
      <c r="T55" s="240">
        <f t="shared" ca="1" si="32"/>
        <v>0</v>
      </c>
      <c r="V55" t="str">
        <f t="shared" si="35"/>
        <v>Name_5</v>
      </c>
      <c r="W55" t="s">
        <v>59</v>
      </c>
      <c r="X55" t="s">
        <v>131</v>
      </c>
      <c r="Y55" s="62" t="s">
        <v>132</v>
      </c>
      <c r="Z55" s="62" t="s">
        <v>133</v>
      </c>
      <c r="AA55" t="s">
        <v>134</v>
      </c>
      <c r="AB55" t="s">
        <v>135</v>
      </c>
      <c r="AC55" t="s">
        <v>136</v>
      </c>
      <c r="AD55" t="s">
        <v>137</v>
      </c>
      <c r="AE55" t="s">
        <v>138</v>
      </c>
      <c r="AF55" t="s">
        <v>139</v>
      </c>
      <c r="AG55" t="s">
        <v>140</v>
      </c>
      <c r="AH55" t="s">
        <v>141</v>
      </c>
      <c r="AI55" t="s">
        <v>142</v>
      </c>
      <c r="AJ55" t="s">
        <v>143</v>
      </c>
      <c r="AK55" t="s">
        <v>144</v>
      </c>
      <c r="AL55" t="s">
        <v>145</v>
      </c>
      <c r="AM55" t="s">
        <v>146</v>
      </c>
      <c r="AN55" t="s">
        <v>147</v>
      </c>
      <c r="AO55" t="s">
        <v>148</v>
      </c>
    </row>
    <row r="56" spans="1:41" ht="15.75" outlineLevel="1" x14ac:dyDescent="0.25">
      <c r="A56" s="81">
        <f t="shared" ca="1" si="33"/>
        <v>0</v>
      </c>
      <c r="B56" s="89" t="s">
        <v>149</v>
      </c>
      <c r="C56" s="625"/>
      <c r="D56" s="83">
        <f t="shared" ca="1" si="30"/>
        <v>0</v>
      </c>
      <c r="E56" s="84">
        <f t="shared" ca="1" si="31"/>
        <v>0</v>
      </c>
      <c r="F56" s="240">
        <f t="shared" ca="1" si="34"/>
        <v>0</v>
      </c>
      <c r="G56" s="240">
        <f t="shared" ca="1" si="32"/>
        <v>0</v>
      </c>
      <c r="H56" s="240">
        <f t="shared" ca="1" si="32"/>
        <v>0</v>
      </c>
      <c r="I56" s="240">
        <f t="shared" ca="1" si="32"/>
        <v>0</v>
      </c>
      <c r="J56" s="240">
        <f t="shared" ca="1" si="32"/>
        <v>0</v>
      </c>
      <c r="K56" s="240">
        <f t="shared" ca="1" si="32"/>
        <v>0</v>
      </c>
      <c r="L56" s="240">
        <f t="shared" ca="1" si="32"/>
        <v>0</v>
      </c>
      <c r="M56" s="240">
        <f t="shared" ca="1" si="32"/>
        <v>0</v>
      </c>
      <c r="N56" s="240">
        <f t="shared" ca="1" si="32"/>
        <v>0</v>
      </c>
      <c r="O56" s="240">
        <f t="shared" ca="1" si="32"/>
        <v>0</v>
      </c>
      <c r="P56" s="240">
        <f t="shared" ca="1" si="32"/>
        <v>0</v>
      </c>
      <c r="Q56" s="240">
        <f t="shared" ca="1" si="32"/>
        <v>0</v>
      </c>
      <c r="R56" s="240">
        <f t="shared" ca="1" si="32"/>
        <v>0</v>
      </c>
      <c r="S56" s="240">
        <f t="shared" ca="1" si="32"/>
        <v>0</v>
      </c>
      <c r="T56" s="240">
        <f t="shared" ca="1" si="32"/>
        <v>0</v>
      </c>
      <c r="V56" t="str">
        <f t="shared" si="35"/>
        <v>Name_5</v>
      </c>
      <c r="W56" t="s">
        <v>59</v>
      </c>
      <c r="Y56" s="62" t="s">
        <v>150</v>
      </c>
      <c r="Z56" s="62" t="s">
        <v>151</v>
      </c>
      <c r="AA56" t="s">
        <v>152</v>
      </c>
      <c r="AB56" t="s">
        <v>153</v>
      </c>
      <c r="AC56" t="s">
        <v>154</v>
      </c>
      <c r="AD56" t="s">
        <v>155</v>
      </c>
      <c r="AE56" t="s">
        <v>156</v>
      </c>
      <c r="AF56" t="s">
        <v>157</v>
      </c>
      <c r="AG56" t="s">
        <v>158</v>
      </c>
      <c r="AH56" t="s">
        <v>159</v>
      </c>
      <c r="AI56" t="s">
        <v>160</v>
      </c>
      <c r="AJ56" t="s">
        <v>161</v>
      </c>
      <c r="AK56" t="s">
        <v>162</v>
      </c>
      <c r="AL56" t="s">
        <v>163</v>
      </c>
      <c r="AM56" t="s">
        <v>164</v>
      </c>
      <c r="AN56" t="s">
        <v>165</v>
      </c>
      <c r="AO56" t="s">
        <v>166</v>
      </c>
    </row>
    <row r="57" spans="1:41" ht="15.75" outlineLevel="1" x14ac:dyDescent="0.25">
      <c r="A57" s="81">
        <f t="shared" ca="1" si="33"/>
        <v>0</v>
      </c>
      <c r="B57" s="90" t="s">
        <v>27</v>
      </c>
      <c r="C57" s="624">
        <f ca="1">INDIRECT($V57&amp;"!"&amp;X57)</f>
        <v>0</v>
      </c>
      <c r="D57" s="83">
        <f t="shared" ca="1" si="30"/>
        <v>0</v>
      </c>
      <c r="E57" s="84">
        <f t="shared" ca="1" si="31"/>
        <v>0</v>
      </c>
      <c r="F57" s="240">
        <f t="shared" ca="1" si="34"/>
        <v>0</v>
      </c>
      <c r="G57" s="240">
        <f t="shared" ca="1" si="32"/>
        <v>0</v>
      </c>
      <c r="H57" s="240">
        <f t="shared" ca="1" si="32"/>
        <v>0</v>
      </c>
      <c r="I57" s="240">
        <f t="shared" ca="1" si="32"/>
        <v>0</v>
      </c>
      <c r="J57" s="240">
        <f t="shared" ca="1" si="32"/>
        <v>0</v>
      </c>
      <c r="K57" s="240">
        <f t="shared" ca="1" si="32"/>
        <v>0</v>
      </c>
      <c r="L57" s="240">
        <f t="shared" ca="1" si="32"/>
        <v>0</v>
      </c>
      <c r="M57" s="240">
        <f t="shared" ca="1" si="32"/>
        <v>0</v>
      </c>
      <c r="N57" s="240">
        <f t="shared" ca="1" si="32"/>
        <v>0</v>
      </c>
      <c r="O57" s="240">
        <f t="shared" ca="1" si="32"/>
        <v>0</v>
      </c>
      <c r="P57" s="240">
        <f t="shared" ca="1" si="32"/>
        <v>0</v>
      </c>
      <c r="Q57" s="240">
        <f t="shared" ca="1" si="32"/>
        <v>0</v>
      </c>
      <c r="R57" s="240">
        <f t="shared" ca="1" si="32"/>
        <v>0</v>
      </c>
      <c r="S57" s="240">
        <f t="shared" ca="1" si="32"/>
        <v>0</v>
      </c>
      <c r="T57" s="240">
        <f t="shared" ca="1" si="32"/>
        <v>0</v>
      </c>
      <c r="V57" t="str">
        <f t="shared" si="35"/>
        <v>Name_5</v>
      </c>
      <c r="W57" t="s">
        <v>59</v>
      </c>
      <c r="X57" t="s">
        <v>167</v>
      </c>
      <c r="Y57" s="62" t="s">
        <v>168</v>
      </c>
      <c r="Z57" s="62" t="s">
        <v>169</v>
      </c>
      <c r="AA57" t="s">
        <v>170</v>
      </c>
      <c r="AB57" t="s">
        <v>171</v>
      </c>
      <c r="AC57" t="s">
        <v>172</v>
      </c>
      <c r="AD57" t="s">
        <v>173</v>
      </c>
      <c r="AE57" t="s">
        <v>174</v>
      </c>
      <c r="AF57" t="s">
        <v>175</v>
      </c>
      <c r="AG57" t="s">
        <v>176</v>
      </c>
      <c r="AH57" t="s">
        <v>177</v>
      </c>
      <c r="AI57" t="s">
        <v>178</v>
      </c>
      <c r="AJ57" t="s">
        <v>179</v>
      </c>
      <c r="AK57" t="s">
        <v>180</v>
      </c>
      <c r="AL57" t="s">
        <v>181</v>
      </c>
      <c r="AM57" t="s">
        <v>182</v>
      </c>
      <c r="AN57" t="s">
        <v>183</v>
      </c>
      <c r="AO57" t="s">
        <v>184</v>
      </c>
    </row>
    <row r="58" spans="1:41" ht="15.75" outlineLevel="1" x14ac:dyDescent="0.25">
      <c r="A58" s="81">
        <f t="shared" ca="1" si="33"/>
        <v>0</v>
      </c>
      <c r="B58" s="90" t="s">
        <v>185</v>
      </c>
      <c r="C58" s="625"/>
      <c r="D58" s="83">
        <f t="shared" ca="1" si="30"/>
        <v>0</v>
      </c>
      <c r="E58" s="84">
        <f t="shared" ca="1" si="31"/>
        <v>0</v>
      </c>
      <c r="F58" s="240">
        <f t="shared" ca="1" si="34"/>
        <v>0</v>
      </c>
      <c r="G58" s="240">
        <f t="shared" ca="1" si="32"/>
        <v>0</v>
      </c>
      <c r="H58" s="240">
        <f t="shared" ca="1" si="32"/>
        <v>0</v>
      </c>
      <c r="I58" s="240">
        <f t="shared" ca="1" si="32"/>
        <v>0</v>
      </c>
      <c r="J58" s="240">
        <f t="shared" ca="1" si="32"/>
        <v>0</v>
      </c>
      <c r="K58" s="240">
        <f t="shared" ca="1" si="32"/>
        <v>0</v>
      </c>
      <c r="L58" s="240">
        <f t="shared" ca="1" si="32"/>
        <v>0</v>
      </c>
      <c r="M58" s="240">
        <f t="shared" ca="1" si="32"/>
        <v>0</v>
      </c>
      <c r="N58" s="240">
        <f t="shared" ca="1" si="32"/>
        <v>0</v>
      </c>
      <c r="O58" s="240">
        <f t="shared" ca="1" si="32"/>
        <v>0</v>
      </c>
      <c r="P58" s="240">
        <f t="shared" ca="1" si="32"/>
        <v>0</v>
      </c>
      <c r="Q58" s="240">
        <f t="shared" ca="1" si="32"/>
        <v>0</v>
      </c>
      <c r="R58" s="240">
        <f t="shared" ca="1" si="32"/>
        <v>0</v>
      </c>
      <c r="S58" s="240">
        <f t="shared" ca="1" si="32"/>
        <v>0</v>
      </c>
      <c r="T58" s="240">
        <f t="shared" ca="1" si="32"/>
        <v>0</v>
      </c>
      <c r="V58" t="str">
        <f t="shared" si="35"/>
        <v>Name_5</v>
      </c>
      <c r="W58" t="s">
        <v>59</v>
      </c>
      <c r="Y58" s="62" t="s">
        <v>186</v>
      </c>
      <c r="Z58" s="62" t="s">
        <v>187</v>
      </c>
      <c r="AA58" t="s">
        <v>188</v>
      </c>
      <c r="AB58" t="s">
        <v>189</v>
      </c>
      <c r="AC58" t="s">
        <v>190</v>
      </c>
      <c r="AD58" t="s">
        <v>191</v>
      </c>
      <c r="AE58" t="s">
        <v>192</v>
      </c>
      <c r="AF58" t="s">
        <v>193</v>
      </c>
      <c r="AG58" t="s">
        <v>194</v>
      </c>
      <c r="AH58" t="s">
        <v>195</v>
      </c>
      <c r="AI58" t="s">
        <v>196</v>
      </c>
      <c r="AJ58" t="s">
        <v>197</v>
      </c>
      <c r="AK58" t="s">
        <v>198</v>
      </c>
      <c r="AL58" t="s">
        <v>199</v>
      </c>
      <c r="AM58" t="s">
        <v>200</v>
      </c>
      <c r="AN58" t="s">
        <v>201</v>
      </c>
      <c r="AO58" t="s">
        <v>202</v>
      </c>
    </row>
    <row r="59" spans="1:41" ht="15.75" outlineLevel="1" x14ac:dyDescent="0.25">
      <c r="A59" s="81">
        <f t="shared" ca="1" si="33"/>
        <v>0</v>
      </c>
      <c r="B59" s="91" t="s">
        <v>28</v>
      </c>
      <c r="C59" s="92">
        <f ca="1">INDIRECT($V59&amp;"!"&amp;X59)</f>
        <v>0</v>
      </c>
      <c r="D59" s="83">
        <f t="shared" ca="1" si="30"/>
        <v>0</v>
      </c>
      <c r="E59" s="84">
        <f t="shared" ca="1" si="31"/>
        <v>0</v>
      </c>
      <c r="F59" s="240">
        <f t="shared" ca="1" si="34"/>
        <v>0</v>
      </c>
      <c r="G59" s="240">
        <f t="shared" ca="1" si="32"/>
        <v>0</v>
      </c>
      <c r="H59" s="240">
        <f t="shared" ca="1" si="32"/>
        <v>0</v>
      </c>
      <c r="I59" s="240">
        <f t="shared" ca="1" si="32"/>
        <v>0</v>
      </c>
      <c r="J59" s="240">
        <f t="shared" ca="1" si="32"/>
        <v>0</v>
      </c>
      <c r="K59" s="240">
        <f t="shared" ca="1" si="32"/>
        <v>0</v>
      </c>
      <c r="L59" s="240">
        <f t="shared" ca="1" si="32"/>
        <v>0</v>
      </c>
      <c r="M59" s="240">
        <f t="shared" ca="1" si="32"/>
        <v>0</v>
      </c>
      <c r="N59" s="240">
        <f t="shared" ca="1" si="32"/>
        <v>0</v>
      </c>
      <c r="O59" s="240">
        <f t="shared" ca="1" si="32"/>
        <v>0</v>
      </c>
      <c r="P59" s="240">
        <f t="shared" ca="1" si="32"/>
        <v>0</v>
      </c>
      <c r="Q59" s="240">
        <f t="shared" ca="1" si="32"/>
        <v>0</v>
      </c>
      <c r="R59" s="240">
        <f t="shared" ca="1" si="32"/>
        <v>0</v>
      </c>
      <c r="S59" s="240">
        <f t="shared" ca="1" si="32"/>
        <v>0</v>
      </c>
      <c r="T59" s="240">
        <f t="shared" ca="1" si="32"/>
        <v>0</v>
      </c>
      <c r="V59" t="str">
        <f t="shared" si="35"/>
        <v>Name_5</v>
      </c>
      <c r="W59" t="s">
        <v>59</v>
      </c>
      <c r="X59" t="s">
        <v>203</v>
      </c>
      <c r="Y59" s="62" t="s">
        <v>204</v>
      </c>
      <c r="Z59" s="62" t="s">
        <v>205</v>
      </c>
      <c r="AA59" t="s">
        <v>206</v>
      </c>
      <c r="AB59" t="s">
        <v>207</v>
      </c>
      <c r="AC59" t="s">
        <v>208</v>
      </c>
      <c r="AD59" t="s">
        <v>209</v>
      </c>
      <c r="AE59" t="s">
        <v>210</v>
      </c>
      <c r="AF59" t="s">
        <v>211</v>
      </c>
      <c r="AG59" t="s">
        <v>212</v>
      </c>
      <c r="AH59" t="s">
        <v>213</v>
      </c>
      <c r="AI59" t="s">
        <v>214</v>
      </c>
      <c r="AJ59" t="s">
        <v>215</v>
      </c>
      <c r="AK59" t="s">
        <v>216</v>
      </c>
      <c r="AL59" t="s">
        <v>217</v>
      </c>
      <c r="AM59" t="s">
        <v>218</v>
      </c>
      <c r="AN59" t="s">
        <v>219</v>
      </c>
      <c r="AO59" t="s">
        <v>220</v>
      </c>
    </row>
    <row r="60" spans="1:41" s="93" customFormat="1" ht="15.75" outlineLevel="1" x14ac:dyDescent="0.25">
      <c r="A60" s="81">
        <f t="shared" ca="1" si="33"/>
        <v>0</v>
      </c>
      <c r="B60" s="94" t="s">
        <v>37</v>
      </c>
      <c r="C60" s="95">
        <f ca="1">SUM(C51:C59)</f>
        <v>0</v>
      </c>
      <c r="D60" s="96">
        <f ca="1">SUM(D51:D59)</f>
        <v>0</v>
      </c>
      <c r="E60" s="97">
        <f ca="1">SUM(E51:E59)</f>
        <v>0</v>
      </c>
      <c r="F60" s="97">
        <f t="shared" ref="F60:T60" ca="1" si="36">SUM(F51:F59)</f>
        <v>0</v>
      </c>
      <c r="G60" s="97">
        <f t="shared" ca="1" si="36"/>
        <v>0</v>
      </c>
      <c r="H60" s="97">
        <f t="shared" ca="1" si="36"/>
        <v>0</v>
      </c>
      <c r="I60" s="97">
        <f t="shared" ca="1" si="36"/>
        <v>0</v>
      </c>
      <c r="J60" s="97">
        <f t="shared" ca="1" si="36"/>
        <v>0</v>
      </c>
      <c r="K60" s="97">
        <f t="shared" ca="1" si="36"/>
        <v>0</v>
      </c>
      <c r="L60" s="97">
        <f t="shared" ca="1" si="36"/>
        <v>0</v>
      </c>
      <c r="M60" s="97">
        <f t="shared" ca="1" si="36"/>
        <v>0</v>
      </c>
      <c r="N60" s="97">
        <f t="shared" ca="1" si="36"/>
        <v>0</v>
      </c>
      <c r="O60" s="97">
        <f t="shared" ca="1" si="36"/>
        <v>0</v>
      </c>
      <c r="P60" s="97">
        <f t="shared" ca="1" si="36"/>
        <v>0</v>
      </c>
      <c r="Q60" s="97">
        <f t="shared" ca="1" si="36"/>
        <v>0</v>
      </c>
      <c r="R60" s="97">
        <f t="shared" ca="1" si="36"/>
        <v>0</v>
      </c>
      <c r="S60" s="97">
        <f t="shared" ca="1" si="36"/>
        <v>0</v>
      </c>
      <c r="T60" s="97">
        <f t="shared" ca="1" si="36"/>
        <v>0</v>
      </c>
      <c r="U60"/>
      <c r="Y60" s="98"/>
      <c r="Z60" s="98"/>
    </row>
    <row r="61" spans="1:41" ht="15.75" x14ac:dyDescent="0.25">
      <c r="A61" s="78" t="s">
        <v>225</v>
      </c>
      <c r="B61" s="80"/>
      <c r="C61" s="99"/>
      <c r="D61" s="80"/>
      <c r="E61" s="100"/>
      <c r="F61" s="80"/>
      <c r="G61" s="80"/>
      <c r="H61" s="80"/>
      <c r="I61" s="80"/>
      <c r="J61" s="80"/>
      <c r="K61" s="80"/>
      <c r="L61" s="80"/>
      <c r="M61" s="80"/>
      <c r="N61" s="80"/>
      <c r="O61" s="80"/>
      <c r="P61" s="80"/>
      <c r="Q61" s="80"/>
      <c r="R61" s="80"/>
      <c r="S61" s="80"/>
      <c r="T61" s="80"/>
    </row>
    <row r="62" spans="1:41" ht="15.75" outlineLevel="1" x14ac:dyDescent="0.25">
      <c r="A62" s="81">
        <f ca="1">INDIRECT($V62&amp;"!"&amp;W62)</f>
        <v>0</v>
      </c>
      <c r="B62" s="82" t="s">
        <v>24</v>
      </c>
      <c r="C62" s="624">
        <f ca="1">INDIRECT($V62&amp;"!"&amp;X62)</f>
        <v>0</v>
      </c>
      <c r="D62" s="83">
        <f t="shared" ref="D62:D70" ca="1" si="37">INDIRECT($V62&amp;"!"&amp;Y62)</f>
        <v>0</v>
      </c>
      <c r="E62" s="84">
        <f t="shared" ref="E62:E70" ca="1" si="38">SUM(F62:T62)</f>
        <v>0</v>
      </c>
      <c r="F62" s="240">
        <f ca="1">ROUND(INDIRECT($V62&amp;"!"&amp;AA62)/215*12,2)</f>
        <v>0</v>
      </c>
      <c r="G62" s="240">
        <f t="shared" ref="G62:T70" ca="1" si="39">ROUND(INDIRECT($V62&amp;"!"&amp;AB62)/215*12,2)</f>
        <v>0</v>
      </c>
      <c r="H62" s="240">
        <f t="shared" ca="1" si="39"/>
        <v>0</v>
      </c>
      <c r="I62" s="240">
        <f t="shared" ca="1" si="39"/>
        <v>0</v>
      </c>
      <c r="J62" s="240">
        <f t="shared" ca="1" si="39"/>
        <v>0</v>
      </c>
      <c r="K62" s="240">
        <f t="shared" ca="1" si="39"/>
        <v>0</v>
      </c>
      <c r="L62" s="240">
        <f t="shared" ca="1" si="39"/>
        <v>0</v>
      </c>
      <c r="M62" s="240">
        <f t="shared" ca="1" si="39"/>
        <v>0</v>
      </c>
      <c r="N62" s="240">
        <f t="shared" ca="1" si="39"/>
        <v>0</v>
      </c>
      <c r="O62" s="240">
        <f t="shared" ca="1" si="39"/>
        <v>0</v>
      </c>
      <c r="P62" s="240">
        <f t="shared" ca="1" si="39"/>
        <v>0</v>
      </c>
      <c r="Q62" s="240">
        <f t="shared" ca="1" si="39"/>
        <v>0</v>
      </c>
      <c r="R62" s="240">
        <f t="shared" ca="1" si="39"/>
        <v>0</v>
      </c>
      <c r="S62" s="240">
        <f t="shared" ca="1" si="39"/>
        <v>0</v>
      </c>
      <c r="T62" s="240">
        <f t="shared" ca="1" si="39"/>
        <v>0</v>
      </c>
      <c r="V62" t="str">
        <f>A61</f>
        <v>Name_6</v>
      </c>
      <c r="W62" t="s">
        <v>59</v>
      </c>
      <c r="X62" t="s">
        <v>60</v>
      </c>
      <c r="Y62" s="62" t="s">
        <v>61</v>
      </c>
      <c r="Z62" s="62" t="s">
        <v>62</v>
      </c>
      <c r="AA62" t="s">
        <v>28</v>
      </c>
      <c r="AB62" t="s">
        <v>63</v>
      </c>
      <c r="AC62" t="s">
        <v>64</v>
      </c>
      <c r="AD62" t="s">
        <v>65</v>
      </c>
      <c r="AE62" t="s">
        <v>66</v>
      </c>
      <c r="AF62" t="s">
        <v>67</v>
      </c>
      <c r="AG62" t="s">
        <v>68</v>
      </c>
      <c r="AH62" t="s">
        <v>69</v>
      </c>
      <c r="AI62" t="s">
        <v>70</v>
      </c>
      <c r="AJ62" t="s">
        <v>71</v>
      </c>
      <c r="AK62" t="s">
        <v>72</v>
      </c>
      <c r="AL62" t="s">
        <v>73</v>
      </c>
      <c r="AM62" t="s">
        <v>74</v>
      </c>
      <c r="AN62" t="s">
        <v>75</v>
      </c>
      <c r="AO62" t="s">
        <v>76</v>
      </c>
    </row>
    <row r="63" spans="1:41" ht="15.75" outlineLevel="1" x14ac:dyDescent="0.25">
      <c r="A63" s="81">
        <f t="shared" ref="A63:A71" ca="1" si="40">INDIRECT($V62&amp;"!"&amp;W62)</f>
        <v>0</v>
      </c>
      <c r="B63" s="85" t="s">
        <v>77</v>
      </c>
      <c r="C63" s="625"/>
      <c r="D63" s="83">
        <f t="shared" ca="1" si="37"/>
        <v>0</v>
      </c>
      <c r="E63" s="84">
        <f t="shared" ca="1" si="38"/>
        <v>0</v>
      </c>
      <c r="F63" s="240">
        <f t="shared" ref="F63:F70" ca="1" si="41">ROUND(INDIRECT($V63&amp;"!"&amp;AA63)/215*12,2)</f>
        <v>0</v>
      </c>
      <c r="G63" s="240">
        <f t="shared" ca="1" si="39"/>
        <v>0</v>
      </c>
      <c r="H63" s="240">
        <f t="shared" ca="1" si="39"/>
        <v>0</v>
      </c>
      <c r="I63" s="240">
        <f t="shared" ca="1" si="39"/>
        <v>0</v>
      </c>
      <c r="J63" s="240">
        <f t="shared" ca="1" si="39"/>
        <v>0</v>
      </c>
      <c r="K63" s="240">
        <f t="shared" ca="1" si="39"/>
        <v>0</v>
      </c>
      <c r="L63" s="240">
        <f t="shared" ca="1" si="39"/>
        <v>0</v>
      </c>
      <c r="M63" s="240">
        <f t="shared" ca="1" si="39"/>
        <v>0</v>
      </c>
      <c r="N63" s="240">
        <f t="shared" ca="1" si="39"/>
        <v>0</v>
      </c>
      <c r="O63" s="240">
        <f t="shared" ca="1" si="39"/>
        <v>0</v>
      </c>
      <c r="P63" s="240">
        <f t="shared" ca="1" si="39"/>
        <v>0</v>
      </c>
      <c r="Q63" s="240">
        <f t="shared" ca="1" si="39"/>
        <v>0</v>
      </c>
      <c r="R63" s="240">
        <f t="shared" ca="1" si="39"/>
        <v>0</v>
      </c>
      <c r="S63" s="240">
        <f t="shared" ca="1" si="39"/>
        <v>0</v>
      </c>
      <c r="T63" s="240">
        <f t="shared" ca="1" si="39"/>
        <v>0</v>
      </c>
      <c r="V63" t="str">
        <f t="shared" ref="V63:V70" si="42">V62</f>
        <v>Name_6</v>
      </c>
      <c r="W63" t="s">
        <v>59</v>
      </c>
      <c r="Y63" s="62" t="s">
        <v>78</v>
      </c>
      <c r="Z63" s="62" t="s">
        <v>79</v>
      </c>
      <c r="AA63" t="s">
        <v>80</v>
      </c>
      <c r="AB63" t="s">
        <v>81</v>
      </c>
      <c r="AC63" t="s">
        <v>82</v>
      </c>
      <c r="AD63" t="s">
        <v>83</v>
      </c>
      <c r="AE63" t="s">
        <v>84</v>
      </c>
      <c r="AF63" t="s">
        <v>85</v>
      </c>
      <c r="AG63" t="s">
        <v>86</v>
      </c>
      <c r="AH63" t="s">
        <v>87</v>
      </c>
      <c r="AI63" t="s">
        <v>88</v>
      </c>
      <c r="AJ63" t="s">
        <v>89</v>
      </c>
      <c r="AK63" t="s">
        <v>90</v>
      </c>
      <c r="AL63" t="s">
        <v>91</v>
      </c>
      <c r="AM63" t="s">
        <v>92</v>
      </c>
      <c r="AN63" t="s">
        <v>93</v>
      </c>
      <c r="AO63" t="s">
        <v>94</v>
      </c>
    </row>
    <row r="64" spans="1:41" ht="15.75" outlineLevel="1" x14ac:dyDescent="0.25">
      <c r="A64" s="81">
        <f t="shared" ca="1" si="40"/>
        <v>0</v>
      </c>
      <c r="B64" s="86" t="s">
        <v>25</v>
      </c>
      <c r="C64" s="624">
        <f ca="1">INDIRECT($V64&amp;"!"&amp;X64)</f>
        <v>0</v>
      </c>
      <c r="D64" s="83">
        <f t="shared" ca="1" si="37"/>
        <v>0</v>
      </c>
      <c r="E64" s="84">
        <f t="shared" ca="1" si="38"/>
        <v>0</v>
      </c>
      <c r="F64" s="240">
        <f t="shared" ca="1" si="41"/>
        <v>0</v>
      </c>
      <c r="G64" s="240">
        <f t="shared" ca="1" si="39"/>
        <v>0</v>
      </c>
      <c r="H64" s="240">
        <f t="shared" ca="1" si="39"/>
        <v>0</v>
      </c>
      <c r="I64" s="240">
        <f t="shared" ca="1" si="39"/>
        <v>0</v>
      </c>
      <c r="J64" s="240">
        <f t="shared" ca="1" si="39"/>
        <v>0</v>
      </c>
      <c r="K64" s="240">
        <f t="shared" ca="1" si="39"/>
        <v>0</v>
      </c>
      <c r="L64" s="240">
        <f t="shared" ca="1" si="39"/>
        <v>0</v>
      </c>
      <c r="M64" s="240">
        <f t="shared" ca="1" si="39"/>
        <v>0</v>
      </c>
      <c r="N64" s="240">
        <f t="shared" ca="1" si="39"/>
        <v>0</v>
      </c>
      <c r="O64" s="240">
        <f t="shared" ca="1" si="39"/>
        <v>0</v>
      </c>
      <c r="P64" s="240">
        <f t="shared" ca="1" si="39"/>
        <v>0</v>
      </c>
      <c r="Q64" s="240">
        <f t="shared" ca="1" si="39"/>
        <v>0</v>
      </c>
      <c r="R64" s="240">
        <f t="shared" ca="1" si="39"/>
        <v>0</v>
      </c>
      <c r="S64" s="240">
        <f t="shared" ca="1" si="39"/>
        <v>0</v>
      </c>
      <c r="T64" s="240">
        <f t="shared" ca="1" si="39"/>
        <v>0</v>
      </c>
      <c r="V64" t="str">
        <f t="shared" si="42"/>
        <v>Name_6</v>
      </c>
      <c r="W64" t="s">
        <v>59</v>
      </c>
      <c r="X64" t="s">
        <v>95</v>
      </c>
      <c r="Y64" s="62" t="s">
        <v>96</v>
      </c>
      <c r="Z64" s="62" t="s">
        <v>97</v>
      </c>
      <c r="AA64" t="s">
        <v>98</v>
      </c>
      <c r="AB64" t="s">
        <v>99</v>
      </c>
      <c r="AC64" t="s">
        <v>100</v>
      </c>
      <c r="AD64" t="s">
        <v>101</v>
      </c>
      <c r="AE64" t="s">
        <v>102</v>
      </c>
      <c r="AF64" t="s">
        <v>103</v>
      </c>
      <c r="AG64" t="s">
        <v>104</v>
      </c>
      <c r="AH64" t="s">
        <v>105</v>
      </c>
      <c r="AI64" t="s">
        <v>106</v>
      </c>
      <c r="AJ64" t="s">
        <v>107</v>
      </c>
      <c r="AK64" t="s">
        <v>108</v>
      </c>
      <c r="AL64" t="s">
        <v>109</v>
      </c>
      <c r="AM64" t="s">
        <v>110</v>
      </c>
      <c r="AN64" t="s">
        <v>111</v>
      </c>
      <c r="AO64" t="s">
        <v>112</v>
      </c>
    </row>
    <row r="65" spans="1:41" ht="15.75" outlineLevel="1" x14ac:dyDescent="0.25">
      <c r="A65" s="81">
        <f t="shared" ca="1" si="40"/>
        <v>0</v>
      </c>
      <c r="B65" s="87" t="s">
        <v>113</v>
      </c>
      <c r="C65" s="625"/>
      <c r="D65" s="83">
        <f t="shared" ca="1" si="37"/>
        <v>0</v>
      </c>
      <c r="E65" s="84">
        <f t="shared" ca="1" si="38"/>
        <v>0</v>
      </c>
      <c r="F65" s="240">
        <f t="shared" ca="1" si="41"/>
        <v>0</v>
      </c>
      <c r="G65" s="240">
        <f t="shared" ca="1" si="39"/>
        <v>0</v>
      </c>
      <c r="H65" s="240">
        <f t="shared" ca="1" si="39"/>
        <v>0</v>
      </c>
      <c r="I65" s="240">
        <f t="shared" ca="1" si="39"/>
        <v>0</v>
      </c>
      <c r="J65" s="240">
        <f t="shared" ca="1" si="39"/>
        <v>0</v>
      </c>
      <c r="K65" s="240">
        <f t="shared" ca="1" si="39"/>
        <v>0</v>
      </c>
      <c r="L65" s="240">
        <f t="shared" ca="1" si="39"/>
        <v>0</v>
      </c>
      <c r="M65" s="240">
        <f t="shared" ca="1" si="39"/>
        <v>0</v>
      </c>
      <c r="N65" s="240">
        <f t="shared" ca="1" si="39"/>
        <v>0</v>
      </c>
      <c r="O65" s="240">
        <f t="shared" ca="1" si="39"/>
        <v>0</v>
      </c>
      <c r="P65" s="240">
        <f t="shared" ca="1" si="39"/>
        <v>0</v>
      </c>
      <c r="Q65" s="240">
        <f t="shared" ca="1" si="39"/>
        <v>0</v>
      </c>
      <c r="R65" s="240">
        <f t="shared" ca="1" si="39"/>
        <v>0</v>
      </c>
      <c r="S65" s="240">
        <f t="shared" ca="1" si="39"/>
        <v>0</v>
      </c>
      <c r="T65" s="240">
        <f t="shared" ca="1" si="39"/>
        <v>0</v>
      </c>
      <c r="V65" t="str">
        <f t="shared" si="42"/>
        <v>Name_6</v>
      </c>
      <c r="W65" t="s">
        <v>59</v>
      </c>
      <c r="Y65" s="62" t="s">
        <v>114</v>
      </c>
      <c r="Z65" s="62" t="s">
        <v>115</v>
      </c>
      <c r="AA65" t="s">
        <v>116</v>
      </c>
      <c r="AB65" t="s">
        <v>117</v>
      </c>
      <c r="AC65" t="s">
        <v>118</v>
      </c>
      <c r="AD65" t="s">
        <v>119</v>
      </c>
      <c r="AE65" t="s">
        <v>120</v>
      </c>
      <c r="AF65" t="s">
        <v>121</v>
      </c>
      <c r="AG65" t="s">
        <v>122</v>
      </c>
      <c r="AH65" t="s">
        <v>123</v>
      </c>
      <c r="AI65" t="s">
        <v>124</v>
      </c>
      <c r="AJ65" t="s">
        <v>125</v>
      </c>
      <c r="AK65" t="s">
        <v>126</v>
      </c>
      <c r="AL65" t="s">
        <v>127</v>
      </c>
      <c r="AM65" t="s">
        <v>128</v>
      </c>
      <c r="AN65" t="s">
        <v>129</v>
      </c>
      <c r="AO65" t="s">
        <v>130</v>
      </c>
    </row>
    <row r="66" spans="1:41" ht="15.75" outlineLevel="1" x14ac:dyDescent="0.25">
      <c r="A66" s="81">
        <f t="shared" ca="1" si="40"/>
        <v>0</v>
      </c>
      <c r="B66" s="88" t="s">
        <v>26</v>
      </c>
      <c r="C66" s="624">
        <f ca="1">INDIRECT($V66&amp;"!"&amp;X66)</f>
        <v>0</v>
      </c>
      <c r="D66" s="83">
        <f t="shared" ca="1" si="37"/>
        <v>0</v>
      </c>
      <c r="E66" s="84">
        <f t="shared" ca="1" si="38"/>
        <v>0</v>
      </c>
      <c r="F66" s="240">
        <f t="shared" ca="1" si="41"/>
        <v>0</v>
      </c>
      <c r="G66" s="240">
        <f t="shared" ca="1" si="39"/>
        <v>0</v>
      </c>
      <c r="H66" s="240">
        <f t="shared" ca="1" si="39"/>
        <v>0</v>
      </c>
      <c r="I66" s="240">
        <f t="shared" ca="1" si="39"/>
        <v>0</v>
      </c>
      <c r="J66" s="240">
        <f t="shared" ca="1" si="39"/>
        <v>0</v>
      </c>
      <c r="K66" s="240">
        <f t="shared" ca="1" si="39"/>
        <v>0</v>
      </c>
      <c r="L66" s="240">
        <f t="shared" ca="1" si="39"/>
        <v>0</v>
      </c>
      <c r="M66" s="240">
        <f t="shared" ca="1" si="39"/>
        <v>0</v>
      </c>
      <c r="N66" s="240">
        <f t="shared" ca="1" si="39"/>
        <v>0</v>
      </c>
      <c r="O66" s="240">
        <f t="shared" ca="1" si="39"/>
        <v>0</v>
      </c>
      <c r="P66" s="240">
        <f t="shared" ca="1" si="39"/>
        <v>0</v>
      </c>
      <c r="Q66" s="240">
        <f t="shared" ca="1" si="39"/>
        <v>0</v>
      </c>
      <c r="R66" s="240">
        <f t="shared" ca="1" si="39"/>
        <v>0</v>
      </c>
      <c r="S66" s="240">
        <f t="shared" ca="1" si="39"/>
        <v>0</v>
      </c>
      <c r="T66" s="240">
        <f t="shared" ca="1" si="39"/>
        <v>0</v>
      </c>
      <c r="V66" t="str">
        <f t="shared" si="42"/>
        <v>Name_6</v>
      </c>
      <c r="W66" t="s">
        <v>59</v>
      </c>
      <c r="X66" t="s">
        <v>131</v>
      </c>
      <c r="Y66" s="62" t="s">
        <v>132</v>
      </c>
      <c r="Z66" s="62" t="s">
        <v>133</v>
      </c>
      <c r="AA66" t="s">
        <v>134</v>
      </c>
      <c r="AB66" t="s">
        <v>135</v>
      </c>
      <c r="AC66" t="s">
        <v>136</v>
      </c>
      <c r="AD66" t="s">
        <v>137</v>
      </c>
      <c r="AE66" t="s">
        <v>138</v>
      </c>
      <c r="AF66" t="s">
        <v>139</v>
      </c>
      <c r="AG66" t="s">
        <v>140</v>
      </c>
      <c r="AH66" t="s">
        <v>141</v>
      </c>
      <c r="AI66" t="s">
        <v>142</v>
      </c>
      <c r="AJ66" t="s">
        <v>143</v>
      </c>
      <c r="AK66" t="s">
        <v>144</v>
      </c>
      <c r="AL66" t="s">
        <v>145</v>
      </c>
      <c r="AM66" t="s">
        <v>146</v>
      </c>
      <c r="AN66" t="s">
        <v>147</v>
      </c>
      <c r="AO66" t="s">
        <v>148</v>
      </c>
    </row>
    <row r="67" spans="1:41" ht="15.75" outlineLevel="1" x14ac:dyDescent="0.25">
      <c r="A67" s="81">
        <f t="shared" ca="1" si="40"/>
        <v>0</v>
      </c>
      <c r="B67" s="89" t="s">
        <v>149</v>
      </c>
      <c r="C67" s="625"/>
      <c r="D67" s="83">
        <f t="shared" ca="1" si="37"/>
        <v>0</v>
      </c>
      <c r="E67" s="84">
        <f t="shared" ca="1" si="38"/>
        <v>0</v>
      </c>
      <c r="F67" s="240">
        <f t="shared" ca="1" si="41"/>
        <v>0</v>
      </c>
      <c r="G67" s="240">
        <f t="shared" ca="1" si="39"/>
        <v>0</v>
      </c>
      <c r="H67" s="240">
        <f t="shared" ca="1" si="39"/>
        <v>0</v>
      </c>
      <c r="I67" s="240">
        <f t="shared" ca="1" si="39"/>
        <v>0</v>
      </c>
      <c r="J67" s="240">
        <f t="shared" ca="1" si="39"/>
        <v>0</v>
      </c>
      <c r="K67" s="240">
        <f t="shared" ca="1" si="39"/>
        <v>0</v>
      </c>
      <c r="L67" s="240">
        <f t="shared" ca="1" si="39"/>
        <v>0</v>
      </c>
      <c r="M67" s="240">
        <f t="shared" ca="1" si="39"/>
        <v>0</v>
      </c>
      <c r="N67" s="240">
        <f t="shared" ca="1" si="39"/>
        <v>0</v>
      </c>
      <c r="O67" s="240">
        <f t="shared" ca="1" si="39"/>
        <v>0</v>
      </c>
      <c r="P67" s="240">
        <f t="shared" ca="1" si="39"/>
        <v>0</v>
      </c>
      <c r="Q67" s="240">
        <f t="shared" ca="1" si="39"/>
        <v>0</v>
      </c>
      <c r="R67" s="240">
        <f t="shared" ca="1" si="39"/>
        <v>0</v>
      </c>
      <c r="S67" s="240">
        <f t="shared" ca="1" si="39"/>
        <v>0</v>
      </c>
      <c r="T67" s="240">
        <f t="shared" ca="1" si="39"/>
        <v>0</v>
      </c>
      <c r="V67" t="str">
        <f t="shared" si="42"/>
        <v>Name_6</v>
      </c>
      <c r="W67" t="s">
        <v>59</v>
      </c>
      <c r="Y67" s="62" t="s">
        <v>150</v>
      </c>
      <c r="Z67" s="62" t="s">
        <v>151</v>
      </c>
      <c r="AA67" t="s">
        <v>152</v>
      </c>
      <c r="AB67" t="s">
        <v>153</v>
      </c>
      <c r="AC67" t="s">
        <v>154</v>
      </c>
      <c r="AD67" t="s">
        <v>155</v>
      </c>
      <c r="AE67" t="s">
        <v>156</v>
      </c>
      <c r="AF67" t="s">
        <v>157</v>
      </c>
      <c r="AG67" t="s">
        <v>158</v>
      </c>
      <c r="AH67" t="s">
        <v>159</v>
      </c>
      <c r="AI67" t="s">
        <v>160</v>
      </c>
      <c r="AJ67" t="s">
        <v>161</v>
      </c>
      <c r="AK67" t="s">
        <v>162</v>
      </c>
      <c r="AL67" t="s">
        <v>163</v>
      </c>
      <c r="AM67" t="s">
        <v>164</v>
      </c>
      <c r="AN67" t="s">
        <v>165</v>
      </c>
      <c r="AO67" t="s">
        <v>166</v>
      </c>
    </row>
    <row r="68" spans="1:41" ht="15.75" outlineLevel="1" x14ac:dyDescent="0.25">
      <c r="A68" s="81">
        <f t="shared" ca="1" si="40"/>
        <v>0</v>
      </c>
      <c r="B68" s="90" t="s">
        <v>27</v>
      </c>
      <c r="C68" s="624">
        <f ca="1">INDIRECT($V68&amp;"!"&amp;X68)</f>
        <v>0</v>
      </c>
      <c r="D68" s="83">
        <f t="shared" ca="1" si="37"/>
        <v>0</v>
      </c>
      <c r="E68" s="84">
        <f t="shared" ca="1" si="38"/>
        <v>0</v>
      </c>
      <c r="F68" s="240">
        <f t="shared" ca="1" si="41"/>
        <v>0</v>
      </c>
      <c r="G68" s="240">
        <f t="shared" ca="1" si="39"/>
        <v>0</v>
      </c>
      <c r="H68" s="240">
        <f t="shared" ca="1" si="39"/>
        <v>0</v>
      </c>
      <c r="I68" s="240">
        <f t="shared" ca="1" si="39"/>
        <v>0</v>
      </c>
      <c r="J68" s="240">
        <f t="shared" ca="1" si="39"/>
        <v>0</v>
      </c>
      <c r="K68" s="240">
        <f t="shared" ca="1" si="39"/>
        <v>0</v>
      </c>
      <c r="L68" s="240">
        <f t="shared" ca="1" si="39"/>
        <v>0</v>
      </c>
      <c r="M68" s="240">
        <f t="shared" ca="1" si="39"/>
        <v>0</v>
      </c>
      <c r="N68" s="240">
        <f t="shared" ca="1" si="39"/>
        <v>0</v>
      </c>
      <c r="O68" s="240">
        <f t="shared" ca="1" si="39"/>
        <v>0</v>
      </c>
      <c r="P68" s="240">
        <f t="shared" ca="1" si="39"/>
        <v>0</v>
      </c>
      <c r="Q68" s="240">
        <f t="shared" ca="1" si="39"/>
        <v>0</v>
      </c>
      <c r="R68" s="240">
        <f t="shared" ca="1" si="39"/>
        <v>0</v>
      </c>
      <c r="S68" s="240">
        <f t="shared" ca="1" si="39"/>
        <v>0</v>
      </c>
      <c r="T68" s="240">
        <f t="shared" ca="1" si="39"/>
        <v>0</v>
      </c>
      <c r="V68" t="str">
        <f t="shared" si="42"/>
        <v>Name_6</v>
      </c>
      <c r="W68" t="s">
        <v>59</v>
      </c>
      <c r="X68" t="s">
        <v>167</v>
      </c>
      <c r="Y68" s="62" t="s">
        <v>168</v>
      </c>
      <c r="Z68" s="62" t="s">
        <v>169</v>
      </c>
      <c r="AA68" t="s">
        <v>170</v>
      </c>
      <c r="AB68" t="s">
        <v>171</v>
      </c>
      <c r="AC68" t="s">
        <v>172</v>
      </c>
      <c r="AD68" t="s">
        <v>173</v>
      </c>
      <c r="AE68" t="s">
        <v>174</v>
      </c>
      <c r="AF68" t="s">
        <v>175</v>
      </c>
      <c r="AG68" t="s">
        <v>176</v>
      </c>
      <c r="AH68" t="s">
        <v>177</v>
      </c>
      <c r="AI68" t="s">
        <v>178</v>
      </c>
      <c r="AJ68" t="s">
        <v>179</v>
      </c>
      <c r="AK68" t="s">
        <v>180</v>
      </c>
      <c r="AL68" t="s">
        <v>181</v>
      </c>
      <c r="AM68" t="s">
        <v>182</v>
      </c>
      <c r="AN68" t="s">
        <v>183</v>
      </c>
      <c r="AO68" t="s">
        <v>184</v>
      </c>
    </row>
    <row r="69" spans="1:41" ht="15.75" outlineLevel="1" x14ac:dyDescent="0.25">
      <c r="A69" s="81">
        <f t="shared" ca="1" si="40"/>
        <v>0</v>
      </c>
      <c r="B69" s="90" t="s">
        <v>185</v>
      </c>
      <c r="C69" s="625"/>
      <c r="D69" s="83">
        <f t="shared" ca="1" si="37"/>
        <v>0</v>
      </c>
      <c r="E69" s="84">
        <f t="shared" ca="1" si="38"/>
        <v>0</v>
      </c>
      <c r="F69" s="240">
        <f t="shared" ca="1" si="41"/>
        <v>0</v>
      </c>
      <c r="G69" s="240">
        <f t="shared" ca="1" si="39"/>
        <v>0</v>
      </c>
      <c r="H69" s="240">
        <f t="shared" ca="1" si="39"/>
        <v>0</v>
      </c>
      <c r="I69" s="240">
        <f t="shared" ca="1" si="39"/>
        <v>0</v>
      </c>
      <c r="J69" s="240">
        <f t="shared" ca="1" si="39"/>
        <v>0</v>
      </c>
      <c r="K69" s="240">
        <f t="shared" ca="1" si="39"/>
        <v>0</v>
      </c>
      <c r="L69" s="240">
        <f t="shared" ca="1" si="39"/>
        <v>0</v>
      </c>
      <c r="M69" s="240">
        <f t="shared" ca="1" si="39"/>
        <v>0</v>
      </c>
      <c r="N69" s="240">
        <f t="shared" ca="1" si="39"/>
        <v>0</v>
      </c>
      <c r="O69" s="240">
        <f t="shared" ca="1" si="39"/>
        <v>0</v>
      </c>
      <c r="P69" s="240">
        <f t="shared" ca="1" si="39"/>
        <v>0</v>
      </c>
      <c r="Q69" s="240">
        <f t="shared" ca="1" si="39"/>
        <v>0</v>
      </c>
      <c r="R69" s="240">
        <f t="shared" ca="1" si="39"/>
        <v>0</v>
      </c>
      <c r="S69" s="240">
        <f t="shared" ca="1" si="39"/>
        <v>0</v>
      </c>
      <c r="T69" s="240">
        <f t="shared" ca="1" si="39"/>
        <v>0</v>
      </c>
      <c r="V69" t="str">
        <f t="shared" si="42"/>
        <v>Name_6</v>
      </c>
      <c r="W69" t="s">
        <v>59</v>
      </c>
      <c r="Y69" s="62" t="s">
        <v>186</v>
      </c>
      <c r="Z69" s="62" t="s">
        <v>187</v>
      </c>
      <c r="AA69" t="s">
        <v>188</v>
      </c>
      <c r="AB69" t="s">
        <v>189</v>
      </c>
      <c r="AC69" t="s">
        <v>190</v>
      </c>
      <c r="AD69" t="s">
        <v>191</v>
      </c>
      <c r="AE69" t="s">
        <v>192</v>
      </c>
      <c r="AF69" t="s">
        <v>193</v>
      </c>
      <c r="AG69" t="s">
        <v>194</v>
      </c>
      <c r="AH69" t="s">
        <v>195</v>
      </c>
      <c r="AI69" t="s">
        <v>196</v>
      </c>
      <c r="AJ69" t="s">
        <v>197</v>
      </c>
      <c r="AK69" t="s">
        <v>198</v>
      </c>
      <c r="AL69" t="s">
        <v>199</v>
      </c>
      <c r="AM69" t="s">
        <v>200</v>
      </c>
      <c r="AN69" t="s">
        <v>201</v>
      </c>
      <c r="AO69" t="s">
        <v>202</v>
      </c>
    </row>
    <row r="70" spans="1:41" ht="15.75" outlineLevel="1" x14ac:dyDescent="0.25">
      <c r="A70" s="81">
        <f t="shared" ca="1" si="40"/>
        <v>0</v>
      </c>
      <c r="B70" s="91" t="s">
        <v>28</v>
      </c>
      <c r="C70" s="92">
        <f ca="1">INDIRECT($V70&amp;"!"&amp;X70)</f>
        <v>0</v>
      </c>
      <c r="D70" s="83">
        <f t="shared" ca="1" si="37"/>
        <v>0</v>
      </c>
      <c r="E70" s="84">
        <f t="shared" ca="1" si="38"/>
        <v>0</v>
      </c>
      <c r="F70" s="240">
        <f t="shared" ca="1" si="41"/>
        <v>0</v>
      </c>
      <c r="G70" s="240">
        <f t="shared" ca="1" si="39"/>
        <v>0</v>
      </c>
      <c r="H70" s="240">
        <f t="shared" ca="1" si="39"/>
        <v>0</v>
      </c>
      <c r="I70" s="240">
        <f t="shared" ca="1" si="39"/>
        <v>0</v>
      </c>
      <c r="J70" s="240">
        <f t="shared" ca="1" si="39"/>
        <v>0</v>
      </c>
      <c r="K70" s="240">
        <f t="shared" ca="1" si="39"/>
        <v>0</v>
      </c>
      <c r="L70" s="240">
        <f t="shared" ca="1" si="39"/>
        <v>0</v>
      </c>
      <c r="M70" s="240">
        <f t="shared" ca="1" si="39"/>
        <v>0</v>
      </c>
      <c r="N70" s="240">
        <f t="shared" ca="1" si="39"/>
        <v>0</v>
      </c>
      <c r="O70" s="240">
        <f t="shared" ca="1" si="39"/>
        <v>0</v>
      </c>
      <c r="P70" s="240">
        <f t="shared" ca="1" si="39"/>
        <v>0</v>
      </c>
      <c r="Q70" s="240">
        <f t="shared" ca="1" si="39"/>
        <v>0</v>
      </c>
      <c r="R70" s="240">
        <f t="shared" ca="1" si="39"/>
        <v>0</v>
      </c>
      <c r="S70" s="240">
        <f t="shared" ca="1" si="39"/>
        <v>0</v>
      </c>
      <c r="T70" s="240">
        <f t="shared" ca="1" si="39"/>
        <v>0</v>
      </c>
      <c r="V70" t="str">
        <f t="shared" si="42"/>
        <v>Name_6</v>
      </c>
      <c r="W70" t="s">
        <v>59</v>
      </c>
      <c r="X70" t="s">
        <v>203</v>
      </c>
      <c r="Y70" s="62" t="s">
        <v>204</v>
      </c>
      <c r="Z70" s="62" t="s">
        <v>205</v>
      </c>
      <c r="AA70" t="s">
        <v>206</v>
      </c>
      <c r="AB70" t="s">
        <v>207</v>
      </c>
      <c r="AC70" t="s">
        <v>208</v>
      </c>
      <c r="AD70" t="s">
        <v>209</v>
      </c>
      <c r="AE70" t="s">
        <v>210</v>
      </c>
      <c r="AF70" t="s">
        <v>211</v>
      </c>
      <c r="AG70" t="s">
        <v>212</v>
      </c>
      <c r="AH70" t="s">
        <v>213</v>
      </c>
      <c r="AI70" t="s">
        <v>214</v>
      </c>
      <c r="AJ70" t="s">
        <v>215</v>
      </c>
      <c r="AK70" t="s">
        <v>216</v>
      </c>
      <c r="AL70" t="s">
        <v>217</v>
      </c>
      <c r="AM70" t="s">
        <v>218</v>
      </c>
      <c r="AN70" t="s">
        <v>219</v>
      </c>
      <c r="AO70" t="s">
        <v>220</v>
      </c>
    </row>
    <row r="71" spans="1:41" s="93" customFormat="1" ht="15.75" outlineLevel="1" x14ac:dyDescent="0.25">
      <c r="A71" s="81">
        <f t="shared" ca="1" si="40"/>
        <v>0</v>
      </c>
      <c r="B71" s="94" t="s">
        <v>37</v>
      </c>
      <c r="C71" s="95">
        <f ca="1">SUM(C62:C70)</f>
        <v>0</v>
      </c>
      <c r="D71" s="96">
        <f ca="1">SUM(D62:D70)</f>
        <v>0</v>
      </c>
      <c r="E71" s="97">
        <f ca="1">SUM(E62:E70)</f>
        <v>0</v>
      </c>
      <c r="F71" s="97">
        <f t="shared" ref="F71:T71" ca="1" si="43">SUM(F62:F70)</f>
        <v>0</v>
      </c>
      <c r="G71" s="97">
        <f t="shared" ca="1" si="43"/>
        <v>0</v>
      </c>
      <c r="H71" s="97">
        <f t="shared" ca="1" si="43"/>
        <v>0</v>
      </c>
      <c r="I71" s="97">
        <f t="shared" ca="1" si="43"/>
        <v>0</v>
      </c>
      <c r="J71" s="97">
        <f t="shared" ca="1" si="43"/>
        <v>0</v>
      </c>
      <c r="K71" s="97">
        <f t="shared" ca="1" si="43"/>
        <v>0</v>
      </c>
      <c r="L71" s="97">
        <f t="shared" ca="1" si="43"/>
        <v>0</v>
      </c>
      <c r="M71" s="97">
        <f t="shared" ca="1" si="43"/>
        <v>0</v>
      </c>
      <c r="N71" s="97">
        <f t="shared" ca="1" si="43"/>
        <v>0</v>
      </c>
      <c r="O71" s="97">
        <f t="shared" ca="1" si="43"/>
        <v>0</v>
      </c>
      <c r="P71" s="97">
        <f t="shared" ca="1" si="43"/>
        <v>0</v>
      </c>
      <c r="Q71" s="97">
        <f t="shared" ca="1" si="43"/>
        <v>0</v>
      </c>
      <c r="R71" s="97">
        <f t="shared" ca="1" si="43"/>
        <v>0</v>
      </c>
      <c r="S71" s="97">
        <f t="shared" ca="1" si="43"/>
        <v>0</v>
      </c>
      <c r="T71" s="97">
        <f t="shared" ca="1" si="43"/>
        <v>0</v>
      </c>
      <c r="U71"/>
      <c r="Y71" s="98"/>
      <c r="Z71" s="98"/>
    </row>
    <row r="72" spans="1:41" ht="15.75" x14ac:dyDescent="0.25">
      <c r="A72" s="78" t="s">
        <v>226</v>
      </c>
      <c r="B72" s="80"/>
      <c r="C72" s="99"/>
      <c r="D72" s="80"/>
      <c r="E72" s="100"/>
      <c r="F72" s="80"/>
      <c r="G72" s="80"/>
      <c r="H72" s="80"/>
      <c r="I72" s="80"/>
      <c r="J72" s="80"/>
      <c r="K72" s="80"/>
      <c r="L72" s="80"/>
      <c r="M72" s="80"/>
      <c r="N72" s="80"/>
      <c r="O72" s="80"/>
      <c r="P72" s="80"/>
      <c r="Q72" s="80"/>
      <c r="R72" s="80"/>
      <c r="S72" s="80"/>
      <c r="T72" s="80"/>
    </row>
    <row r="73" spans="1:41" ht="15.75" outlineLevel="1" x14ac:dyDescent="0.25">
      <c r="A73" s="81">
        <f ca="1">INDIRECT($V73&amp;"!"&amp;W73)</f>
        <v>0</v>
      </c>
      <c r="B73" s="82" t="s">
        <v>24</v>
      </c>
      <c r="C73" s="624">
        <f ca="1">INDIRECT($V73&amp;"!"&amp;X73)</f>
        <v>0</v>
      </c>
      <c r="D73" s="83">
        <f t="shared" ref="D73:D81" ca="1" si="44">INDIRECT($V73&amp;"!"&amp;Y73)</f>
        <v>0</v>
      </c>
      <c r="E73" s="84">
        <f t="shared" ref="E73:E81" ca="1" si="45">SUM(F73:T73)</f>
        <v>0</v>
      </c>
      <c r="F73" s="240">
        <f ca="1">ROUND(INDIRECT($V73&amp;"!"&amp;AA73)/215*12,2)</f>
        <v>0</v>
      </c>
      <c r="G73" s="240">
        <f t="shared" ref="G73:T81" ca="1" si="46">ROUND(INDIRECT($V73&amp;"!"&amp;AB73)/215*12,2)</f>
        <v>0</v>
      </c>
      <c r="H73" s="240">
        <f t="shared" ca="1" si="46"/>
        <v>0</v>
      </c>
      <c r="I73" s="240">
        <f t="shared" ca="1" si="46"/>
        <v>0</v>
      </c>
      <c r="J73" s="240">
        <f t="shared" ca="1" si="46"/>
        <v>0</v>
      </c>
      <c r="K73" s="240">
        <f t="shared" ca="1" si="46"/>
        <v>0</v>
      </c>
      <c r="L73" s="240">
        <f t="shared" ca="1" si="46"/>
        <v>0</v>
      </c>
      <c r="M73" s="240">
        <f t="shared" ca="1" si="46"/>
        <v>0</v>
      </c>
      <c r="N73" s="240">
        <f t="shared" ca="1" si="46"/>
        <v>0</v>
      </c>
      <c r="O73" s="240">
        <f t="shared" ca="1" si="46"/>
        <v>0</v>
      </c>
      <c r="P73" s="240">
        <f t="shared" ca="1" si="46"/>
        <v>0</v>
      </c>
      <c r="Q73" s="240">
        <f t="shared" ca="1" si="46"/>
        <v>0</v>
      </c>
      <c r="R73" s="240">
        <f t="shared" ca="1" si="46"/>
        <v>0</v>
      </c>
      <c r="S73" s="240">
        <f t="shared" ca="1" si="46"/>
        <v>0</v>
      </c>
      <c r="T73" s="240">
        <f t="shared" ca="1" si="46"/>
        <v>0</v>
      </c>
      <c r="V73" t="str">
        <f>A72</f>
        <v>Name_7</v>
      </c>
      <c r="W73" t="s">
        <v>59</v>
      </c>
      <c r="X73" t="s">
        <v>60</v>
      </c>
      <c r="Y73" s="62" t="s">
        <v>61</v>
      </c>
      <c r="Z73" s="62" t="s">
        <v>62</v>
      </c>
      <c r="AA73" t="s">
        <v>28</v>
      </c>
      <c r="AB73" t="s">
        <v>63</v>
      </c>
      <c r="AC73" t="s">
        <v>64</v>
      </c>
      <c r="AD73" t="s">
        <v>65</v>
      </c>
      <c r="AE73" t="s">
        <v>66</v>
      </c>
      <c r="AF73" t="s">
        <v>67</v>
      </c>
      <c r="AG73" t="s">
        <v>68</v>
      </c>
      <c r="AH73" t="s">
        <v>69</v>
      </c>
      <c r="AI73" t="s">
        <v>70</v>
      </c>
      <c r="AJ73" t="s">
        <v>71</v>
      </c>
      <c r="AK73" t="s">
        <v>72</v>
      </c>
      <c r="AL73" t="s">
        <v>73</v>
      </c>
      <c r="AM73" t="s">
        <v>74</v>
      </c>
      <c r="AN73" t="s">
        <v>75</v>
      </c>
      <c r="AO73" t="s">
        <v>76</v>
      </c>
    </row>
    <row r="74" spans="1:41" ht="15.75" outlineLevel="1" x14ac:dyDescent="0.25">
      <c r="A74" s="81">
        <f t="shared" ref="A74:A82" ca="1" si="47">INDIRECT($V73&amp;"!"&amp;W73)</f>
        <v>0</v>
      </c>
      <c r="B74" s="85" t="s">
        <v>77</v>
      </c>
      <c r="C74" s="625"/>
      <c r="D74" s="83">
        <f t="shared" ca="1" si="44"/>
        <v>0</v>
      </c>
      <c r="E74" s="84">
        <f t="shared" ca="1" si="45"/>
        <v>0</v>
      </c>
      <c r="F74" s="240">
        <f t="shared" ref="F74:F81" ca="1" si="48">ROUND(INDIRECT($V74&amp;"!"&amp;AA74)/215*12,2)</f>
        <v>0</v>
      </c>
      <c r="G74" s="240">
        <f t="shared" ca="1" si="46"/>
        <v>0</v>
      </c>
      <c r="H74" s="240">
        <f t="shared" ca="1" si="46"/>
        <v>0</v>
      </c>
      <c r="I74" s="240">
        <f t="shared" ca="1" si="46"/>
        <v>0</v>
      </c>
      <c r="J74" s="240">
        <f t="shared" ca="1" si="46"/>
        <v>0</v>
      </c>
      <c r="K74" s="240">
        <f t="shared" ca="1" si="46"/>
        <v>0</v>
      </c>
      <c r="L74" s="240">
        <f t="shared" ca="1" si="46"/>
        <v>0</v>
      </c>
      <c r="M74" s="240">
        <f t="shared" ca="1" si="46"/>
        <v>0</v>
      </c>
      <c r="N74" s="240">
        <f t="shared" ca="1" si="46"/>
        <v>0</v>
      </c>
      <c r="O74" s="240">
        <f t="shared" ca="1" si="46"/>
        <v>0</v>
      </c>
      <c r="P74" s="240">
        <f t="shared" ca="1" si="46"/>
        <v>0</v>
      </c>
      <c r="Q74" s="240">
        <f t="shared" ca="1" si="46"/>
        <v>0</v>
      </c>
      <c r="R74" s="240">
        <f t="shared" ca="1" si="46"/>
        <v>0</v>
      </c>
      <c r="S74" s="240">
        <f t="shared" ca="1" si="46"/>
        <v>0</v>
      </c>
      <c r="T74" s="240">
        <f t="shared" ca="1" si="46"/>
        <v>0</v>
      </c>
      <c r="V74" t="str">
        <f t="shared" ref="V74:V81" si="49">V73</f>
        <v>Name_7</v>
      </c>
      <c r="W74" t="s">
        <v>59</v>
      </c>
      <c r="Y74" s="62" t="s">
        <v>78</v>
      </c>
      <c r="Z74" s="62" t="s">
        <v>79</v>
      </c>
      <c r="AA74" t="s">
        <v>80</v>
      </c>
      <c r="AB74" t="s">
        <v>81</v>
      </c>
      <c r="AC74" t="s">
        <v>82</v>
      </c>
      <c r="AD74" t="s">
        <v>83</v>
      </c>
      <c r="AE74" t="s">
        <v>84</v>
      </c>
      <c r="AF74" t="s">
        <v>85</v>
      </c>
      <c r="AG74" t="s">
        <v>86</v>
      </c>
      <c r="AH74" t="s">
        <v>87</v>
      </c>
      <c r="AI74" t="s">
        <v>88</v>
      </c>
      <c r="AJ74" t="s">
        <v>89</v>
      </c>
      <c r="AK74" t="s">
        <v>90</v>
      </c>
      <c r="AL74" t="s">
        <v>91</v>
      </c>
      <c r="AM74" t="s">
        <v>92</v>
      </c>
      <c r="AN74" t="s">
        <v>93</v>
      </c>
      <c r="AO74" t="s">
        <v>94</v>
      </c>
    </row>
    <row r="75" spans="1:41" ht="15.75" outlineLevel="1" x14ac:dyDescent="0.25">
      <c r="A75" s="81">
        <f t="shared" ca="1" si="47"/>
        <v>0</v>
      </c>
      <c r="B75" s="86" t="s">
        <v>25</v>
      </c>
      <c r="C75" s="624">
        <f ca="1">INDIRECT($V75&amp;"!"&amp;X75)</f>
        <v>0</v>
      </c>
      <c r="D75" s="83">
        <f t="shared" ca="1" si="44"/>
        <v>0</v>
      </c>
      <c r="E75" s="84">
        <f t="shared" ca="1" si="45"/>
        <v>0</v>
      </c>
      <c r="F75" s="240">
        <f t="shared" ca="1" si="48"/>
        <v>0</v>
      </c>
      <c r="G75" s="240">
        <f t="shared" ca="1" si="46"/>
        <v>0</v>
      </c>
      <c r="H75" s="240">
        <f t="shared" ca="1" si="46"/>
        <v>0</v>
      </c>
      <c r="I75" s="240">
        <f t="shared" ca="1" si="46"/>
        <v>0</v>
      </c>
      <c r="J75" s="240">
        <f t="shared" ca="1" si="46"/>
        <v>0</v>
      </c>
      <c r="K75" s="240">
        <f t="shared" ca="1" si="46"/>
        <v>0</v>
      </c>
      <c r="L75" s="240">
        <f t="shared" ca="1" si="46"/>
        <v>0</v>
      </c>
      <c r="M75" s="240">
        <f t="shared" ca="1" si="46"/>
        <v>0</v>
      </c>
      <c r="N75" s="240">
        <f t="shared" ca="1" si="46"/>
        <v>0</v>
      </c>
      <c r="O75" s="240">
        <f t="shared" ca="1" si="46"/>
        <v>0</v>
      </c>
      <c r="P75" s="240">
        <f t="shared" ca="1" si="46"/>
        <v>0</v>
      </c>
      <c r="Q75" s="240">
        <f t="shared" ca="1" si="46"/>
        <v>0</v>
      </c>
      <c r="R75" s="240">
        <f t="shared" ca="1" si="46"/>
        <v>0</v>
      </c>
      <c r="S75" s="240">
        <f t="shared" ca="1" si="46"/>
        <v>0</v>
      </c>
      <c r="T75" s="240">
        <f t="shared" ca="1" si="46"/>
        <v>0</v>
      </c>
      <c r="V75" t="str">
        <f t="shared" si="49"/>
        <v>Name_7</v>
      </c>
      <c r="W75" t="s">
        <v>59</v>
      </c>
      <c r="X75" t="s">
        <v>95</v>
      </c>
      <c r="Y75" s="62" t="s">
        <v>96</v>
      </c>
      <c r="Z75" s="62" t="s">
        <v>97</v>
      </c>
      <c r="AA75" t="s">
        <v>98</v>
      </c>
      <c r="AB75" t="s">
        <v>99</v>
      </c>
      <c r="AC75" t="s">
        <v>100</v>
      </c>
      <c r="AD75" t="s">
        <v>101</v>
      </c>
      <c r="AE75" t="s">
        <v>102</v>
      </c>
      <c r="AF75" t="s">
        <v>103</v>
      </c>
      <c r="AG75" t="s">
        <v>104</v>
      </c>
      <c r="AH75" t="s">
        <v>105</v>
      </c>
      <c r="AI75" t="s">
        <v>106</v>
      </c>
      <c r="AJ75" t="s">
        <v>107</v>
      </c>
      <c r="AK75" t="s">
        <v>108</v>
      </c>
      <c r="AL75" t="s">
        <v>109</v>
      </c>
      <c r="AM75" t="s">
        <v>110</v>
      </c>
      <c r="AN75" t="s">
        <v>111</v>
      </c>
      <c r="AO75" t="s">
        <v>112</v>
      </c>
    </row>
    <row r="76" spans="1:41" ht="15.75" outlineLevel="1" x14ac:dyDescent="0.25">
      <c r="A76" s="81">
        <f t="shared" ca="1" si="47"/>
        <v>0</v>
      </c>
      <c r="B76" s="87" t="s">
        <v>113</v>
      </c>
      <c r="C76" s="625"/>
      <c r="D76" s="83">
        <f t="shared" ca="1" si="44"/>
        <v>0</v>
      </c>
      <c r="E76" s="84">
        <f t="shared" ca="1" si="45"/>
        <v>0</v>
      </c>
      <c r="F76" s="240">
        <f t="shared" ca="1" si="48"/>
        <v>0</v>
      </c>
      <c r="G76" s="240">
        <f t="shared" ca="1" si="46"/>
        <v>0</v>
      </c>
      <c r="H76" s="240">
        <f t="shared" ca="1" si="46"/>
        <v>0</v>
      </c>
      <c r="I76" s="240">
        <f t="shared" ca="1" si="46"/>
        <v>0</v>
      </c>
      <c r="J76" s="240">
        <f t="shared" ca="1" si="46"/>
        <v>0</v>
      </c>
      <c r="K76" s="240">
        <f t="shared" ca="1" si="46"/>
        <v>0</v>
      </c>
      <c r="L76" s="240">
        <f t="shared" ca="1" si="46"/>
        <v>0</v>
      </c>
      <c r="M76" s="240">
        <f t="shared" ca="1" si="46"/>
        <v>0</v>
      </c>
      <c r="N76" s="240">
        <f t="shared" ca="1" si="46"/>
        <v>0</v>
      </c>
      <c r="O76" s="240">
        <f t="shared" ca="1" si="46"/>
        <v>0</v>
      </c>
      <c r="P76" s="240">
        <f t="shared" ca="1" si="46"/>
        <v>0</v>
      </c>
      <c r="Q76" s="240">
        <f t="shared" ca="1" si="46"/>
        <v>0</v>
      </c>
      <c r="R76" s="240">
        <f t="shared" ca="1" si="46"/>
        <v>0</v>
      </c>
      <c r="S76" s="240">
        <f t="shared" ca="1" si="46"/>
        <v>0</v>
      </c>
      <c r="T76" s="240">
        <f t="shared" ca="1" si="46"/>
        <v>0</v>
      </c>
      <c r="V76" t="str">
        <f t="shared" si="49"/>
        <v>Name_7</v>
      </c>
      <c r="W76" t="s">
        <v>59</v>
      </c>
      <c r="Y76" s="62" t="s">
        <v>114</v>
      </c>
      <c r="Z76" s="62" t="s">
        <v>115</v>
      </c>
      <c r="AA76" t="s">
        <v>116</v>
      </c>
      <c r="AB76" t="s">
        <v>117</v>
      </c>
      <c r="AC76" t="s">
        <v>118</v>
      </c>
      <c r="AD76" t="s">
        <v>119</v>
      </c>
      <c r="AE76" t="s">
        <v>120</v>
      </c>
      <c r="AF76" t="s">
        <v>121</v>
      </c>
      <c r="AG76" t="s">
        <v>122</v>
      </c>
      <c r="AH76" t="s">
        <v>123</v>
      </c>
      <c r="AI76" t="s">
        <v>124</v>
      </c>
      <c r="AJ76" t="s">
        <v>125</v>
      </c>
      <c r="AK76" t="s">
        <v>126</v>
      </c>
      <c r="AL76" t="s">
        <v>127</v>
      </c>
      <c r="AM76" t="s">
        <v>128</v>
      </c>
      <c r="AN76" t="s">
        <v>129</v>
      </c>
      <c r="AO76" t="s">
        <v>130</v>
      </c>
    </row>
    <row r="77" spans="1:41" ht="15.75" outlineLevel="1" x14ac:dyDescent="0.25">
      <c r="A77" s="81">
        <f t="shared" ca="1" si="47"/>
        <v>0</v>
      </c>
      <c r="B77" s="88" t="s">
        <v>26</v>
      </c>
      <c r="C77" s="624">
        <f ca="1">INDIRECT($V77&amp;"!"&amp;X77)</f>
        <v>0</v>
      </c>
      <c r="D77" s="83">
        <f t="shared" ca="1" si="44"/>
        <v>0</v>
      </c>
      <c r="E77" s="84">
        <f t="shared" ca="1" si="45"/>
        <v>0</v>
      </c>
      <c r="F77" s="240">
        <f t="shared" ca="1" si="48"/>
        <v>0</v>
      </c>
      <c r="G77" s="240">
        <f t="shared" ca="1" si="46"/>
        <v>0</v>
      </c>
      <c r="H77" s="240">
        <f t="shared" ca="1" si="46"/>
        <v>0</v>
      </c>
      <c r="I77" s="240">
        <f t="shared" ca="1" si="46"/>
        <v>0</v>
      </c>
      <c r="J77" s="240">
        <f t="shared" ca="1" si="46"/>
        <v>0</v>
      </c>
      <c r="K77" s="240">
        <f t="shared" ca="1" si="46"/>
        <v>0</v>
      </c>
      <c r="L77" s="240">
        <f t="shared" ca="1" si="46"/>
        <v>0</v>
      </c>
      <c r="M77" s="240">
        <f t="shared" ca="1" si="46"/>
        <v>0</v>
      </c>
      <c r="N77" s="240">
        <f t="shared" ca="1" si="46"/>
        <v>0</v>
      </c>
      <c r="O77" s="240">
        <f t="shared" ca="1" si="46"/>
        <v>0</v>
      </c>
      <c r="P77" s="240">
        <f t="shared" ca="1" si="46"/>
        <v>0</v>
      </c>
      <c r="Q77" s="240">
        <f t="shared" ca="1" si="46"/>
        <v>0</v>
      </c>
      <c r="R77" s="240">
        <f t="shared" ca="1" si="46"/>
        <v>0</v>
      </c>
      <c r="S77" s="240">
        <f t="shared" ca="1" si="46"/>
        <v>0</v>
      </c>
      <c r="T77" s="240">
        <f t="shared" ca="1" si="46"/>
        <v>0</v>
      </c>
      <c r="V77" t="str">
        <f t="shared" si="49"/>
        <v>Name_7</v>
      </c>
      <c r="W77" t="s">
        <v>59</v>
      </c>
      <c r="X77" t="s">
        <v>131</v>
      </c>
      <c r="Y77" s="62" t="s">
        <v>132</v>
      </c>
      <c r="Z77" s="62" t="s">
        <v>133</v>
      </c>
      <c r="AA77" t="s">
        <v>134</v>
      </c>
      <c r="AB77" t="s">
        <v>135</v>
      </c>
      <c r="AC77" t="s">
        <v>136</v>
      </c>
      <c r="AD77" t="s">
        <v>137</v>
      </c>
      <c r="AE77" t="s">
        <v>138</v>
      </c>
      <c r="AF77" t="s">
        <v>139</v>
      </c>
      <c r="AG77" t="s">
        <v>140</v>
      </c>
      <c r="AH77" t="s">
        <v>141</v>
      </c>
      <c r="AI77" t="s">
        <v>142</v>
      </c>
      <c r="AJ77" t="s">
        <v>143</v>
      </c>
      <c r="AK77" t="s">
        <v>144</v>
      </c>
      <c r="AL77" t="s">
        <v>145</v>
      </c>
      <c r="AM77" t="s">
        <v>146</v>
      </c>
      <c r="AN77" t="s">
        <v>147</v>
      </c>
      <c r="AO77" t="s">
        <v>148</v>
      </c>
    </row>
    <row r="78" spans="1:41" ht="15.75" outlineLevel="1" x14ac:dyDescent="0.25">
      <c r="A78" s="81">
        <f t="shared" ca="1" si="47"/>
        <v>0</v>
      </c>
      <c r="B78" s="89" t="s">
        <v>149</v>
      </c>
      <c r="C78" s="625"/>
      <c r="D78" s="83">
        <f t="shared" ca="1" si="44"/>
        <v>0</v>
      </c>
      <c r="E78" s="84">
        <f t="shared" ca="1" si="45"/>
        <v>0</v>
      </c>
      <c r="F78" s="240">
        <f t="shared" ca="1" si="48"/>
        <v>0</v>
      </c>
      <c r="G78" s="240">
        <f t="shared" ca="1" si="46"/>
        <v>0</v>
      </c>
      <c r="H78" s="240">
        <f t="shared" ca="1" si="46"/>
        <v>0</v>
      </c>
      <c r="I78" s="240">
        <f t="shared" ca="1" si="46"/>
        <v>0</v>
      </c>
      <c r="J78" s="240">
        <f t="shared" ca="1" si="46"/>
        <v>0</v>
      </c>
      <c r="K78" s="240">
        <f t="shared" ca="1" si="46"/>
        <v>0</v>
      </c>
      <c r="L78" s="240">
        <f t="shared" ca="1" si="46"/>
        <v>0</v>
      </c>
      <c r="M78" s="240">
        <f t="shared" ca="1" si="46"/>
        <v>0</v>
      </c>
      <c r="N78" s="240">
        <f t="shared" ca="1" si="46"/>
        <v>0</v>
      </c>
      <c r="O78" s="240">
        <f t="shared" ca="1" si="46"/>
        <v>0</v>
      </c>
      <c r="P78" s="240">
        <f t="shared" ca="1" si="46"/>
        <v>0</v>
      </c>
      <c r="Q78" s="240">
        <f t="shared" ca="1" si="46"/>
        <v>0</v>
      </c>
      <c r="R78" s="240">
        <f t="shared" ca="1" si="46"/>
        <v>0</v>
      </c>
      <c r="S78" s="240">
        <f t="shared" ca="1" si="46"/>
        <v>0</v>
      </c>
      <c r="T78" s="240">
        <f t="shared" ca="1" si="46"/>
        <v>0</v>
      </c>
      <c r="V78" t="str">
        <f t="shared" si="49"/>
        <v>Name_7</v>
      </c>
      <c r="W78" t="s">
        <v>59</v>
      </c>
      <c r="Y78" s="62" t="s">
        <v>150</v>
      </c>
      <c r="Z78" s="62" t="s">
        <v>151</v>
      </c>
      <c r="AA78" t="s">
        <v>152</v>
      </c>
      <c r="AB78" t="s">
        <v>153</v>
      </c>
      <c r="AC78" t="s">
        <v>154</v>
      </c>
      <c r="AD78" t="s">
        <v>155</v>
      </c>
      <c r="AE78" t="s">
        <v>156</v>
      </c>
      <c r="AF78" t="s">
        <v>157</v>
      </c>
      <c r="AG78" t="s">
        <v>158</v>
      </c>
      <c r="AH78" t="s">
        <v>159</v>
      </c>
      <c r="AI78" t="s">
        <v>160</v>
      </c>
      <c r="AJ78" t="s">
        <v>161</v>
      </c>
      <c r="AK78" t="s">
        <v>162</v>
      </c>
      <c r="AL78" t="s">
        <v>163</v>
      </c>
      <c r="AM78" t="s">
        <v>164</v>
      </c>
      <c r="AN78" t="s">
        <v>165</v>
      </c>
      <c r="AO78" t="s">
        <v>166</v>
      </c>
    </row>
    <row r="79" spans="1:41" ht="15.75" outlineLevel="1" x14ac:dyDescent="0.25">
      <c r="A79" s="81">
        <f t="shared" ca="1" si="47"/>
        <v>0</v>
      </c>
      <c r="B79" s="90" t="s">
        <v>27</v>
      </c>
      <c r="C79" s="624">
        <f ca="1">INDIRECT($V79&amp;"!"&amp;X79)</f>
        <v>0</v>
      </c>
      <c r="D79" s="83">
        <f t="shared" ca="1" si="44"/>
        <v>0</v>
      </c>
      <c r="E79" s="84">
        <f t="shared" ca="1" si="45"/>
        <v>0</v>
      </c>
      <c r="F79" s="240">
        <f t="shared" ca="1" si="48"/>
        <v>0</v>
      </c>
      <c r="G79" s="240">
        <f t="shared" ca="1" si="46"/>
        <v>0</v>
      </c>
      <c r="H79" s="240">
        <f t="shared" ca="1" si="46"/>
        <v>0</v>
      </c>
      <c r="I79" s="240">
        <f t="shared" ca="1" si="46"/>
        <v>0</v>
      </c>
      <c r="J79" s="240">
        <f t="shared" ca="1" si="46"/>
        <v>0</v>
      </c>
      <c r="K79" s="240">
        <f t="shared" ca="1" si="46"/>
        <v>0</v>
      </c>
      <c r="L79" s="240">
        <f t="shared" ca="1" si="46"/>
        <v>0</v>
      </c>
      <c r="M79" s="240">
        <f t="shared" ca="1" si="46"/>
        <v>0</v>
      </c>
      <c r="N79" s="240">
        <f t="shared" ca="1" si="46"/>
        <v>0</v>
      </c>
      <c r="O79" s="240">
        <f t="shared" ca="1" si="46"/>
        <v>0</v>
      </c>
      <c r="P79" s="240">
        <f t="shared" ca="1" si="46"/>
        <v>0</v>
      </c>
      <c r="Q79" s="240">
        <f t="shared" ca="1" si="46"/>
        <v>0</v>
      </c>
      <c r="R79" s="240">
        <f t="shared" ca="1" si="46"/>
        <v>0</v>
      </c>
      <c r="S79" s="240">
        <f t="shared" ca="1" si="46"/>
        <v>0</v>
      </c>
      <c r="T79" s="240">
        <f t="shared" ca="1" si="46"/>
        <v>0</v>
      </c>
      <c r="V79" t="str">
        <f t="shared" si="49"/>
        <v>Name_7</v>
      </c>
      <c r="W79" t="s">
        <v>59</v>
      </c>
      <c r="X79" t="s">
        <v>167</v>
      </c>
      <c r="Y79" s="62" t="s">
        <v>168</v>
      </c>
      <c r="Z79" s="62" t="s">
        <v>169</v>
      </c>
      <c r="AA79" t="s">
        <v>170</v>
      </c>
      <c r="AB79" t="s">
        <v>171</v>
      </c>
      <c r="AC79" t="s">
        <v>172</v>
      </c>
      <c r="AD79" t="s">
        <v>173</v>
      </c>
      <c r="AE79" t="s">
        <v>174</v>
      </c>
      <c r="AF79" t="s">
        <v>175</v>
      </c>
      <c r="AG79" t="s">
        <v>176</v>
      </c>
      <c r="AH79" t="s">
        <v>177</v>
      </c>
      <c r="AI79" t="s">
        <v>178</v>
      </c>
      <c r="AJ79" t="s">
        <v>179</v>
      </c>
      <c r="AK79" t="s">
        <v>180</v>
      </c>
      <c r="AL79" t="s">
        <v>181</v>
      </c>
      <c r="AM79" t="s">
        <v>182</v>
      </c>
      <c r="AN79" t="s">
        <v>183</v>
      </c>
      <c r="AO79" t="s">
        <v>184</v>
      </c>
    </row>
    <row r="80" spans="1:41" ht="15.75" outlineLevel="1" x14ac:dyDescent="0.25">
      <c r="A80" s="81">
        <f t="shared" ca="1" si="47"/>
        <v>0</v>
      </c>
      <c r="B80" s="90" t="s">
        <v>185</v>
      </c>
      <c r="C80" s="625"/>
      <c r="D80" s="83">
        <f t="shared" ca="1" si="44"/>
        <v>0</v>
      </c>
      <c r="E80" s="84">
        <f t="shared" ca="1" si="45"/>
        <v>0</v>
      </c>
      <c r="F80" s="240">
        <f t="shared" ca="1" si="48"/>
        <v>0</v>
      </c>
      <c r="G80" s="240">
        <f t="shared" ca="1" si="46"/>
        <v>0</v>
      </c>
      <c r="H80" s="240">
        <f t="shared" ca="1" si="46"/>
        <v>0</v>
      </c>
      <c r="I80" s="240">
        <f t="shared" ca="1" si="46"/>
        <v>0</v>
      </c>
      <c r="J80" s="240">
        <f t="shared" ca="1" si="46"/>
        <v>0</v>
      </c>
      <c r="K80" s="240">
        <f t="shared" ca="1" si="46"/>
        <v>0</v>
      </c>
      <c r="L80" s="240">
        <f t="shared" ca="1" si="46"/>
        <v>0</v>
      </c>
      <c r="M80" s="240">
        <f t="shared" ca="1" si="46"/>
        <v>0</v>
      </c>
      <c r="N80" s="240">
        <f t="shared" ca="1" si="46"/>
        <v>0</v>
      </c>
      <c r="O80" s="240">
        <f t="shared" ca="1" si="46"/>
        <v>0</v>
      </c>
      <c r="P80" s="240">
        <f t="shared" ca="1" si="46"/>
        <v>0</v>
      </c>
      <c r="Q80" s="240">
        <f t="shared" ca="1" si="46"/>
        <v>0</v>
      </c>
      <c r="R80" s="240">
        <f t="shared" ca="1" si="46"/>
        <v>0</v>
      </c>
      <c r="S80" s="240">
        <f t="shared" ca="1" si="46"/>
        <v>0</v>
      </c>
      <c r="T80" s="240">
        <f t="shared" ca="1" si="46"/>
        <v>0</v>
      </c>
      <c r="V80" t="str">
        <f t="shared" si="49"/>
        <v>Name_7</v>
      </c>
      <c r="W80" t="s">
        <v>59</v>
      </c>
      <c r="Y80" s="62" t="s">
        <v>186</v>
      </c>
      <c r="Z80" s="62" t="s">
        <v>187</v>
      </c>
      <c r="AA80" t="s">
        <v>188</v>
      </c>
      <c r="AB80" t="s">
        <v>189</v>
      </c>
      <c r="AC80" t="s">
        <v>190</v>
      </c>
      <c r="AD80" t="s">
        <v>191</v>
      </c>
      <c r="AE80" t="s">
        <v>192</v>
      </c>
      <c r="AF80" t="s">
        <v>193</v>
      </c>
      <c r="AG80" t="s">
        <v>194</v>
      </c>
      <c r="AH80" t="s">
        <v>195</v>
      </c>
      <c r="AI80" t="s">
        <v>196</v>
      </c>
      <c r="AJ80" t="s">
        <v>197</v>
      </c>
      <c r="AK80" t="s">
        <v>198</v>
      </c>
      <c r="AL80" t="s">
        <v>199</v>
      </c>
      <c r="AM80" t="s">
        <v>200</v>
      </c>
      <c r="AN80" t="s">
        <v>201</v>
      </c>
      <c r="AO80" t="s">
        <v>202</v>
      </c>
    </row>
    <row r="81" spans="1:41" ht="15.75" outlineLevel="1" x14ac:dyDescent="0.25">
      <c r="A81" s="81">
        <f t="shared" ca="1" si="47"/>
        <v>0</v>
      </c>
      <c r="B81" s="91" t="s">
        <v>28</v>
      </c>
      <c r="C81" s="92">
        <f ca="1">INDIRECT($V81&amp;"!"&amp;X81)</f>
        <v>0</v>
      </c>
      <c r="D81" s="83">
        <f t="shared" ca="1" si="44"/>
        <v>0</v>
      </c>
      <c r="E81" s="84">
        <f t="shared" ca="1" si="45"/>
        <v>0</v>
      </c>
      <c r="F81" s="240">
        <f t="shared" ca="1" si="48"/>
        <v>0</v>
      </c>
      <c r="G81" s="240">
        <f t="shared" ca="1" si="46"/>
        <v>0</v>
      </c>
      <c r="H81" s="240">
        <f t="shared" ca="1" si="46"/>
        <v>0</v>
      </c>
      <c r="I81" s="240">
        <f t="shared" ca="1" si="46"/>
        <v>0</v>
      </c>
      <c r="J81" s="240">
        <f t="shared" ca="1" si="46"/>
        <v>0</v>
      </c>
      <c r="K81" s="240">
        <f t="shared" ca="1" si="46"/>
        <v>0</v>
      </c>
      <c r="L81" s="240">
        <f t="shared" ca="1" si="46"/>
        <v>0</v>
      </c>
      <c r="M81" s="240">
        <f t="shared" ca="1" si="46"/>
        <v>0</v>
      </c>
      <c r="N81" s="240">
        <f t="shared" ca="1" si="46"/>
        <v>0</v>
      </c>
      <c r="O81" s="240">
        <f t="shared" ca="1" si="46"/>
        <v>0</v>
      </c>
      <c r="P81" s="240">
        <f t="shared" ca="1" si="46"/>
        <v>0</v>
      </c>
      <c r="Q81" s="240">
        <f t="shared" ca="1" si="46"/>
        <v>0</v>
      </c>
      <c r="R81" s="240">
        <f t="shared" ca="1" si="46"/>
        <v>0</v>
      </c>
      <c r="S81" s="240">
        <f t="shared" ca="1" si="46"/>
        <v>0</v>
      </c>
      <c r="T81" s="240">
        <f t="shared" ca="1" si="46"/>
        <v>0</v>
      </c>
      <c r="V81" t="str">
        <f t="shared" si="49"/>
        <v>Name_7</v>
      </c>
      <c r="W81" t="s">
        <v>59</v>
      </c>
      <c r="X81" t="s">
        <v>203</v>
      </c>
      <c r="Y81" s="62" t="s">
        <v>204</v>
      </c>
      <c r="Z81" s="62" t="s">
        <v>205</v>
      </c>
      <c r="AA81" t="s">
        <v>206</v>
      </c>
      <c r="AB81" t="s">
        <v>207</v>
      </c>
      <c r="AC81" t="s">
        <v>208</v>
      </c>
      <c r="AD81" t="s">
        <v>209</v>
      </c>
      <c r="AE81" t="s">
        <v>210</v>
      </c>
      <c r="AF81" t="s">
        <v>211</v>
      </c>
      <c r="AG81" t="s">
        <v>212</v>
      </c>
      <c r="AH81" t="s">
        <v>213</v>
      </c>
      <c r="AI81" t="s">
        <v>214</v>
      </c>
      <c r="AJ81" t="s">
        <v>215</v>
      </c>
      <c r="AK81" t="s">
        <v>216</v>
      </c>
      <c r="AL81" t="s">
        <v>217</v>
      </c>
      <c r="AM81" t="s">
        <v>218</v>
      </c>
      <c r="AN81" t="s">
        <v>219</v>
      </c>
      <c r="AO81" t="s">
        <v>220</v>
      </c>
    </row>
    <row r="82" spans="1:41" s="93" customFormat="1" ht="15.75" outlineLevel="1" x14ac:dyDescent="0.25">
      <c r="A82" s="81">
        <f t="shared" ca="1" si="47"/>
        <v>0</v>
      </c>
      <c r="B82" s="94" t="s">
        <v>37</v>
      </c>
      <c r="C82" s="95">
        <f ca="1">SUM(C73:C81)</f>
        <v>0</v>
      </c>
      <c r="D82" s="96">
        <f ca="1">SUM(D73:D81)</f>
        <v>0</v>
      </c>
      <c r="E82" s="97">
        <f ca="1">SUM(E73:E81)</f>
        <v>0</v>
      </c>
      <c r="F82" s="97">
        <f t="shared" ref="F82:T82" ca="1" si="50">SUM(F73:F81)</f>
        <v>0</v>
      </c>
      <c r="G82" s="97">
        <f t="shared" ca="1" si="50"/>
        <v>0</v>
      </c>
      <c r="H82" s="97">
        <f t="shared" ca="1" si="50"/>
        <v>0</v>
      </c>
      <c r="I82" s="97">
        <f t="shared" ca="1" si="50"/>
        <v>0</v>
      </c>
      <c r="J82" s="97">
        <f t="shared" ca="1" si="50"/>
        <v>0</v>
      </c>
      <c r="K82" s="97">
        <f t="shared" ca="1" si="50"/>
        <v>0</v>
      </c>
      <c r="L82" s="97">
        <f t="shared" ca="1" si="50"/>
        <v>0</v>
      </c>
      <c r="M82" s="97">
        <f t="shared" ca="1" si="50"/>
        <v>0</v>
      </c>
      <c r="N82" s="97">
        <f t="shared" ca="1" si="50"/>
        <v>0</v>
      </c>
      <c r="O82" s="97">
        <f t="shared" ca="1" si="50"/>
        <v>0</v>
      </c>
      <c r="P82" s="97">
        <f t="shared" ca="1" si="50"/>
        <v>0</v>
      </c>
      <c r="Q82" s="97">
        <f t="shared" ca="1" si="50"/>
        <v>0</v>
      </c>
      <c r="R82" s="97">
        <f t="shared" ca="1" si="50"/>
        <v>0</v>
      </c>
      <c r="S82" s="97">
        <f t="shared" ca="1" si="50"/>
        <v>0</v>
      </c>
      <c r="T82" s="97">
        <f t="shared" ca="1" si="50"/>
        <v>0</v>
      </c>
      <c r="U82"/>
      <c r="Y82" s="98"/>
      <c r="Z82" s="98"/>
    </row>
    <row r="83" spans="1:41" ht="15.75" x14ac:dyDescent="0.25">
      <c r="A83" s="78" t="s">
        <v>227</v>
      </c>
      <c r="B83" s="80"/>
      <c r="C83" s="99"/>
      <c r="D83" s="80"/>
      <c r="E83" s="100"/>
      <c r="F83" s="80"/>
      <c r="G83" s="80"/>
      <c r="H83" s="80"/>
      <c r="I83" s="80"/>
      <c r="J83" s="80"/>
      <c r="K83" s="80"/>
      <c r="L83" s="80"/>
      <c r="M83" s="80"/>
      <c r="N83" s="80"/>
      <c r="O83" s="80"/>
      <c r="P83" s="80"/>
      <c r="Q83" s="80"/>
      <c r="R83" s="80"/>
      <c r="S83" s="80"/>
      <c r="T83" s="80"/>
    </row>
    <row r="84" spans="1:41" ht="15.75" outlineLevel="1" x14ac:dyDescent="0.25">
      <c r="A84" s="81">
        <f ca="1">INDIRECT($V84&amp;"!"&amp;W84)</f>
        <v>0</v>
      </c>
      <c r="B84" s="82" t="s">
        <v>24</v>
      </c>
      <c r="C84" s="624">
        <f ca="1">INDIRECT($V84&amp;"!"&amp;X84)</f>
        <v>0</v>
      </c>
      <c r="D84" s="83">
        <f t="shared" ref="D84:D92" ca="1" si="51">INDIRECT($V84&amp;"!"&amp;Y84)</f>
        <v>0</v>
      </c>
      <c r="E84" s="84">
        <f t="shared" ref="E84:E92" ca="1" si="52">SUM(F84:T84)</f>
        <v>0</v>
      </c>
      <c r="F84" s="240">
        <f ca="1">ROUND(INDIRECT($V84&amp;"!"&amp;AA84)/215*12,2)</f>
        <v>0</v>
      </c>
      <c r="G84" s="240">
        <f t="shared" ref="G84:T92" ca="1" si="53">ROUND(INDIRECT($V84&amp;"!"&amp;AB84)/215*12,2)</f>
        <v>0</v>
      </c>
      <c r="H84" s="240">
        <f t="shared" ca="1" si="53"/>
        <v>0</v>
      </c>
      <c r="I84" s="240">
        <f t="shared" ca="1" si="53"/>
        <v>0</v>
      </c>
      <c r="J84" s="240">
        <f t="shared" ca="1" si="53"/>
        <v>0</v>
      </c>
      <c r="K84" s="240">
        <f t="shared" ca="1" si="53"/>
        <v>0</v>
      </c>
      <c r="L84" s="240">
        <f t="shared" ca="1" si="53"/>
        <v>0</v>
      </c>
      <c r="M84" s="240">
        <f t="shared" ca="1" si="53"/>
        <v>0</v>
      </c>
      <c r="N84" s="240">
        <f t="shared" ca="1" si="53"/>
        <v>0</v>
      </c>
      <c r="O84" s="240">
        <f t="shared" ca="1" si="53"/>
        <v>0</v>
      </c>
      <c r="P84" s="240">
        <f t="shared" ca="1" si="53"/>
        <v>0</v>
      </c>
      <c r="Q84" s="240">
        <f t="shared" ca="1" si="53"/>
        <v>0</v>
      </c>
      <c r="R84" s="240">
        <f t="shared" ca="1" si="53"/>
        <v>0</v>
      </c>
      <c r="S84" s="240">
        <f t="shared" ca="1" si="53"/>
        <v>0</v>
      </c>
      <c r="T84" s="240">
        <f t="shared" ca="1" si="53"/>
        <v>0</v>
      </c>
      <c r="V84" t="str">
        <f>A83</f>
        <v>Name_8</v>
      </c>
      <c r="W84" t="s">
        <v>59</v>
      </c>
      <c r="X84" t="s">
        <v>60</v>
      </c>
      <c r="Y84" s="62" t="s">
        <v>61</v>
      </c>
      <c r="Z84" s="62" t="s">
        <v>62</v>
      </c>
      <c r="AA84" t="s">
        <v>28</v>
      </c>
      <c r="AB84" t="s">
        <v>63</v>
      </c>
      <c r="AC84" t="s">
        <v>64</v>
      </c>
      <c r="AD84" t="s">
        <v>65</v>
      </c>
      <c r="AE84" t="s">
        <v>66</v>
      </c>
      <c r="AF84" t="s">
        <v>67</v>
      </c>
      <c r="AG84" t="s">
        <v>68</v>
      </c>
      <c r="AH84" t="s">
        <v>69</v>
      </c>
      <c r="AI84" t="s">
        <v>70</v>
      </c>
      <c r="AJ84" t="s">
        <v>71</v>
      </c>
      <c r="AK84" t="s">
        <v>72</v>
      </c>
      <c r="AL84" t="s">
        <v>73</v>
      </c>
      <c r="AM84" t="s">
        <v>74</v>
      </c>
      <c r="AN84" t="s">
        <v>75</v>
      </c>
      <c r="AO84" t="s">
        <v>76</v>
      </c>
    </row>
    <row r="85" spans="1:41" ht="15.75" outlineLevel="1" x14ac:dyDescent="0.25">
      <c r="A85" s="81">
        <f t="shared" ref="A85:A93" ca="1" si="54">INDIRECT($V84&amp;"!"&amp;W84)</f>
        <v>0</v>
      </c>
      <c r="B85" s="85" t="s">
        <v>77</v>
      </c>
      <c r="C85" s="625"/>
      <c r="D85" s="83">
        <f t="shared" ca="1" si="51"/>
        <v>0</v>
      </c>
      <c r="E85" s="84">
        <f t="shared" ca="1" si="52"/>
        <v>0</v>
      </c>
      <c r="F85" s="240">
        <f t="shared" ref="F85:F92" ca="1" si="55">ROUND(INDIRECT($V85&amp;"!"&amp;AA85)/215*12,2)</f>
        <v>0</v>
      </c>
      <c r="G85" s="240">
        <f t="shared" ca="1" si="53"/>
        <v>0</v>
      </c>
      <c r="H85" s="240">
        <f t="shared" ca="1" si="53"/>
        <v>0</v>
      </c>
      <c r="I85" s="240">
        <f t="shared" ca="1" si="53"/>
        <v>0</v>
      </c>
      <c r="J85" s="240">
        <f t="shared" ca="1" si="53"/>
        <v>0</v>
      </c>
      <c r="K85" s="240">
        <f t="shared" ca="1" si="53"/>
        <v>0</v>
      </c>
      <c r="L85" s="240">
        <f t="shared" ca="1" si="53"/>
        <v>0</v>
      </c>
      <c r="M85" s="240">
        <f t="shared" ca="1" si="53"/>
        <v>0</v>
      </c>
      <c r="N85" s="240">
        <f t="shared" ca="1" si="53"/>
        <v>0</v>
      </c>
      <c r="O85" s="240">
        <f t="shared" ca="1" si="53"/>
        <v>0</v>
      </c>
      <c r="P85" s="240">
        <f t="shared" ca="1" si="53"/>
        <v>0</v>
      </c>
      <c r="Q85" s="240">
        <f t="shared" ca="1" si="53"/>
        <v>0</v>
      </c>
      <c r="R85" s="240">
        <f t="shared" ca="1" si="53"/>
        <v>0</v>
      </c>
      <c r="S85" s="240">
        <f t="shared" ca="1" si="53"/>
        <v>0</v>
      </c>
      <c r="T85" s="240">
        <f t="shared" ca="1" si="53"/>
        <v>0</v>
      </c>
      <c r="V85" t="str">
        <f t="shared" ref="V85:V92" si="56">V84</f>
        <v>Name_8</v>
      </c>
      <c r="W85" t="s">
        <v>59</v>
      </c>
      <c r="Y85" s="62" t="s">
        <v>78</v>
      </c>
      <c r="Z85" s="62" t="s">
        <v>79</v>
      </c>
      <c r="AA85" t="s">
        <v>80</v>
      </c>
      <c r="AB85" t="s">
        <v>81</v>
      </c>
      <c r="AC85" t="s">
        <v>82</v>
      </c>
      <c r="AD85" t="s">
        <v>83</v>
      </c>
      <c r="AE85" t="s">
        <v>84</v>
      </c>
      <c r="AF85" t="s">
        <v>85</v>
      </c>
      <c r="AG85" t="s">
        <v>86</v>
      </c>
      <c r="AH85" t="s">
        <v>87</v>
      </c>
      <c r="AI85" t="s">
        <v>88</v>
      </c>
      <c r="AJ85" t="s">
        <v>89</v>
      </c>
      <c r="AK85" t="s">
        <v>90</v>
      </c>
      <c r="AL85" t="s">
        <v>91</v>
      </c>
      <c r="AM85" t="s">
        <v>92</v>
      </c>
      <c r="AN85" t="s">
        <v>93</v>
      </c>
      <c r="AO85" t="s">
        <v>94</v>
      </c>
    </row>
    <row r="86" spans="1:41" ht="15.75" outlineLevel="1" x14ac:dyDescent="0.25">
      <c r="A86" s="81">
        <f t="shared" ca="1" si="54"/>
        <v>0</v>
      </c>
      <c r="B86" s="86" t="s">
        <v>25</v>
      </c>
      <c r="C86" s="624">
        <f ca="1">INDIRECT($V86&amp;"!"&amp;X86)</f>
        <v>0</v>
      </c>
      <c r="D86" s="83">
        <f t="shared" ca="1" si="51"/>
        <v>0</v>
      </c>
      <c r="E86" s="84">
        <f t="shared" ca="1" si="52"/>
        <v>0</v>
      </c>
      <c r="F86" s="240">
        <f t="shared" ca="1" si="55"/>
        <v>0</v>
      </c>
      <c r="G86" s="240">
        <f t="shared" ca="1" si="53"/>
        <v>0</v>
      </c>
      <c r="H86" s="240">
        <f t="shared" ca="1" si="53"/>
        <v>0</v>
      </c>
      <c r="I86" s="240">
        <f t="shared" ca="1" si="53"/>
        <v>0</v>
      </c>
      <c r="J86" s="240">
        <f t="shared" ca="1" si="53"/>
        <v>0</v>
      </c>
      <c r="K86" s="240">
        <f t="shared" ca="1" si="53"/>
        <v>0</v>
      </c>
      <c r="L86" s="240">
        <f t="shared" ca="1" si="53"/>
        <v>0</v>
      </c>
      <c r="M86" s="240">
        <f t="shared" ca="1" si="53"/>
        <v>0</v>
      </c>
      <c r="N86" s="240">
        <f t="shared" ca="1" si="53"/>
        <v>0</v>
      </c>
      <c r="O86" s="240">
        <f t="shared" ca="1" si="53"/>
        <v>0</v>
      </c>
      <c r="P86" s="240">
        <f t="shared" ca="1" si="53"/>
        <v>0</v>
      </c>
      <c r="Q86" s="240">
        <f t="shared" ca="1" si="53"/>
        <v>0</v>
      </c>
      <c r="R86" s="240">
        <f t="shared" ca="1" si="53"/>
        <v>0</v>
      </c>
      <c r="S86" s="240">
        <f t="shared" ca="1" si="53"/>
        <v>0</v>
      </c>
      <c r="T86" s="240">
        <f t="shared" ca="1" si="53"/>
        <v>0</v>
      </c>
      <c r="V86" t="str">
        <f t="shared" si="56"/>
        <v>Name_8</v>
      </c>
      <c r="W86" t="s">
        <v>59</v>
      </c>
      <c r="X86" t="s">
        <v>95</v>
      </c>
      <c r="Y86" s="62" t="s">
        <v>96</v>
      </c>
      <c r="Z86" s="62" t="s">
        <v>97</v>
      </c>
      <c r="AA86" t="s">
        <v>98</v>
      </c>
      <c r="AB86" t="s">
        <v>99</v>
      </c>
      <c r="AC86" t="s">
        <v>100</v>
      </c>
      <c r="AD86" t="s">
        <v>101</v>
      </c>
      <c r="AE86" t="s">
        <v>102</v>
      </c>
      <c r="AF86" t="s">
        <v>103</v>
      </c>
      <c r="AG86" t="s">
        <v>104</v>
      </c>
      <c r="AH86" t="s">
        <v>105</v>
      </c>
      <c r="AI86" t="s">
        <v>106</v>
      </c>
      <c r="AJ86" t="s">
        <v>107</v>
      </c>
      <c r="AK86" t="s">
        <v>108</v>
      </c>
      <c r="AL86" t="s">
        <v>109</v>
      </c>
      <c r="AM86" t="s">
        <v>110</v>
      </c>
      <c r="AN86" t="s">
        <v>111</v>
      </c>
      <c r="AO86" t="s">
        <v>112</v>
      </c>
    </row>
    <row r="87" spans="1:41" ht="15.75" outlineLevel="1" x14ac:dyDescent="0.25">
      <c r="A87" s="81">
        <f t="shared" ca="1" si="54"/>
        <v>0</v>
      </c>
      <c r="B87" s="87" t="s">
        <v>113</v>
      </c>
      <c r="C87" s="625"/>
      <c r="D87" s="83">
        <f t="shared" ca="1" si="51"/>
        <v>0</v>
      </c>
      <c r="E87" s="84">
        <f t="shared" ca="1" si="52"/>
        <v>0</v>
      </c>
      <c r="F87" s="240">
        <f t="shared" ca="1" si="55"/>
        <v>0</v>
      </c>
      <c r="G87" s="240">
        <f t="shared" ca="1" si="53"/>
        <v>0</v>
      </c>
      <c r="H87" s="240">
        <f t="shared" ca="1" si="53"/>
        <v>0</v>
      </c>
      <c r="I87" s="240">
        <f t="shared" ca="1" si="53"/>
        <v>0</v>
      </c>
      <c r="J87" s="240">
        <f t="shared" ca="1" si="53"/>
        <v>0</v>
      </c>
      <c r="K87" s="240">
        <f t="shared" ca="1" si="53"/>
        <v>0</v>
      </c>
      <c r="L87" s="240">
        <f t="shared" ca="1" si="53"/>
        <v>0</v>
      </c>
      <c r="M87" s="240">
        <f t="shared" ca="1" si="53"/>
        <v>0</v>
      </c>
      <c r="N87" s="240">
        <f t="shared" ca="1" si="53"/>
        <v>0</v>
      </c>
      <c r="O87" s="240">
        <f t="shared" ca="1" si="53"/>
        <v>0</v>
      </c>
      <c r="P87" s="240">
        <f t="shared" ca="1" si="53"/>
        <v>0</v>
      </c>
      <c r="Q87" s="240">
        <f t="shared" ca="1" si="53"/>
        <v>0</v>
      </c>
      <c r="R87" s="240">
        <f t="shared" ca="1" si="53"/>
        <v>0</v>
      </c>
      <c r="S87" s="240">
        <f t="shared" ca="1" si="53"/>
        <v>0</v>
      </c>
      <c r="T87" s="240">
        <f t="shared" ca="1" si="53"/>
        <v>0</v>
      </c>
      <c r="V87" t="str">
        <f t="shared" si="56"/>
        <v>Name_8</v>
      </c>
      <c r="W87" t="s">
        <v>59</v>
      </c>
      <c r="Y87" s="62" t="s">
        <v>114</v>
      </c>
      <c r="Z87" s="62" t="s">
        <v>115</v>
      </c>
      <c r="AA87" t="s">
        <v>116</v>
      </c>
      <c r="AB87" t="s">
        <v>117</v>
      </c>
      <c r="AC87" t="s">
        <v>118</v>
      </c>
      <c r="AD87" t="s">
        <v>119</v>
      </c>
      <c r="AE87" t="s">
        <v>120</v>
      </c>
      <c r="AF87" t="s">
        <v>121</v>
      </c>
      <c r="AG87" t="s">
        <v>122</v>
      </c>
      <c r="AH87" t="s">
        <v>123</v>
      </c>
      <c r="AI87" t="s">
        <v>124</v>
      </c>
      <c r="AJ87" t="s">
        <v>125</v>
      </c>
      <c r="AK87" t="s">
        <v>126</v>
      </c>
      <c r="AL87" t="s">
        <v>127</v>
      </c>
      <c r="AM87" t="s">
        <v>128</v>
      </c>
      <c r="AN87" t="s">
        <v>129</v>
      </c>
      <c r="AO87" t="s">
        <v>130</v>
      </c>
    </row>
    <row r="88" spans="1:41" ht="15.75" outlineLevel="1" x14ac:dyDescent="0.25">
      <c r="A88" s="81">
        <f t="shared" ca="1" si="54"/>
        <v>0</v>
      </c>
      <c r="B88" s="88" t="s">
        <v>26</v>
      </c>
      <c r="C88" s="624">
        <f ca="1">INDIRECT($V88&amp;"!"&amp;X88)</f>
        <v>0</v>
      </c>
      <c r="D88" s="83">
        <f t="shared" ca="1" si="51"/>
        <v>0</v>
      </c>
      <c r="E88" s="84">
        <f t="shared" ca="1" si="52"/>
        <v>0</v>
      </c>
      <c r="F88" s="240">
        <f t="shared" ca="1" si="55"/>
        <v>0</v>
      </c>
      <c r="G88" s="240">
        <f t="shared" ca="1" si="53"/>
        <v>0</v>
      </c>
      <c r="H88" s="240">
        <f t="shared" ca="1" si="53"/>
        <v>0</v>
      </c>
      <c r="I88" s="240">
        <f t="shared" ca="1" si="53"/>
        <v>0</v>
      </c>
      <c r="J88" s="240">
        <f t="shared" ca="1" si="53"/>
        <v>0</v>
      </c>
      <c r="K88" s="240">
        <f t="shared" ca="1" si="53"/>
        <v>0</v>
      </c>
      <c r="L88" s="240">
        <f t="shared" ca="1" si="53"/>
        <v>0</v>
      </c>
      <c r="M88" s="240">
        <f t="shared" ca="1" si="53"/>
        <v>0</v>
      </c>
      <c r="N88" s="240">
        <f t="shared" ca="1" si="53"/>
        <v>0</v>
      </c>
      <c r="O88" s="240">
        <f t="shared" ca="1" si="53"/>
        <v>0</v>
      </c>
      <c r="P88" s="240">
        <f t="shared" ca="1" si="53"/>
        <v>0</v>
      </c>
      <c r="Q88" s="240">
        <f t="shared" ca="1" si="53"/>
        <v>0</v>
      </c>
      <c r="R88" s="240">
        <f t="shared" ca="1" si="53"/>
        <v>0</v>
      </c>
      <c r="S88" s="240">
        <f t="shared" ca="1" si="53"/>
        <v>0</v>
      </c>
      <c r="T88" s="240">
        <f t="shared" ca="1" si="53"/>
        <v>0</v>
      </c>
      <c r="V88" t="str">
        <f t="shared" si="56"/>
        <v>Name_8</v>
      </c>
      <c r="W88" t="s">
        <v>59</v>
      </c>
      <c r="X88" t="s">
        <v>131</v>
      </c>
      <c r="Y88" s="62" t="s">
        <v>132</v>
      </c>
      <c r="Z88" s="62" t="s">
        <v>133</v>
      </c>
      <c r="AA88" t="s">
        <v>134</v>
      </c>
      <c r="AB88" t="s">
        <v>135</v>
      </c>
      <c r="AC88" t="s">
        <v>136</v>
      </c>
      <c r="AD88" t="s">
        <v>137</v>
      </c>
      <c r="AE88" t="s">
        <v>138</v>
      </c>
      <c r="AF88" t="s">
        <v>139</v>
      </c>
      <c r="AG88" t="s">
        <v>140</v>
      </c>
      <c r="AH88" t="s">
        <v>141</v>
      </c>
      <c r="AI88" t="s">
        <v>142</v>
      </c>
      <c r="AJ88" t="s">
        <v>143</v>
      </c>
      <c r="AK88" t="s">
        <v>144</v>
      </c>
      <c r="AL88" t="s">
        <v>145</v>
      </c>
      <c r="AM88" t="s">
        <v>146</v>
      </c>
      <c r="AN88" t="s">
        <v>147</v>
      </c>
      <c r="AO88" t="s">
        <v>148</v>
      </c>
    </row>
    <row r="89" spans="1:41" ht="15.75" outlineLevel="1" x14ac:dyDescent="0.25">
      <c r="A89" s="81">
        <f t="shared" ca="1" si="54"/>
        <v>0</v>
      </c>
      <c r="B89" s="89" t="s">
        <v>149</v>
      </c>
      <c r="C89" s="625"/>
      <c r="D89" s="83">
        <f t="shared" ca="1" si="51"/>
        <v>0</v>
      </c>
      <c r="E89" s="84">
        <f t="shared" ca="1" si="52"/>
        <v>0</v>
      </c>
      <c r="F89" s="240">
        <f t="shared" ca="1" si="55"/>
        <v>0</v>
      </c>
      <c r="G89" s="240">
        <f t="shared" ca="1" si="53"/>
        <v>0</v>
      </c>
      <c r="H89" s="240">
        <f t="shared" ca="1" si="53"/>
        <v>0</v>
      </c>
      <c r="I89" s="240">
        <f t="shared" ca="1" si="53"/>
        <v>0</v>
      </c>
      <c r="J89" s="240">
        <f t="shared" ca="1" si="53"/>
        <v>0</v>
      </c>
      <c r="K89" s="240">
        <f t="shared" ca="1" si="53"/>
        <v>0</v>
      </c>
      <c r="L89" s="240">
        <f t="shared" ca="1" si="53"/>
        <v>0</v>
      </c>
      <c r="M89" s="240">
        <f t="shared" ca="1" si="53"/>
        <v>0</v>
      </c>
      <c r="N89" s="240">
        <f t="shared" ca="1" si="53"/>
        <v>0</v>
      </c>
      <c r="O89" s="240">
        <f t="shared" ca="1" si="53"/>
        <v>0</v>
      </c>
      <c r="P89" s="240">
        <f t="shared" ca="1" si="53"/>
        <v>0</v>
      </c>
      <c r="Q89" s="240">
        <f t="shared" ca="1" si="53"/>
        <v>0</v>
      </c>
      <c r="R89" s="240">
        <f t="shared" ca="1" si="53"/>
        <v>0</v>
      </c>
      <c r="S89" s="240">
        <f t="shared" ca="1" si="53"/>
        <v>0</v>
      </c>
      <c r="T89" s="240">
        <f t="shared" ca="1" si="53"/>
        <v>0</v>
      </c>
      <c r="V89" t="str">
        <f t="shared" si="56"/>
        <v>Name_8</v>
      </c>
      <c r="W89" t="s">
        <v>59</v>
      </c>
      <c r="Y89" s="62" t="s">
        <v>150</v>
      </c>
      <c r="Z89" s="62" t="s">
        <v>151</v>
      </c>
      <c r="AA89" t="s">
        <v>152</v>
      </c>
      <c r="AB89" t="s">
        <v>153</v>
      </c>
      <c r="AC89" t="s">
        <v>154</v>
      </c>
      <c r="AD89" t="s">
        <v>155</v>
      </c>
      <c r="AE89" t="s">
        <v>156</v>
      </c>
      <c r="AF89" t="s">
        <v>157</v>
      </c>
      <c r="AG89" t="s">
        <v>158</v>
      </c>
      <c r="AH89" t="s">
        <v>159</v>
      </c>
      <c r="AI89" t="s">
        <v>160</v>
      </c>
      <c r="AJ89" t="s">
        <v>161</v>
      </c>
      <c r="AK89" t="s">
        <v>162</v>
      </c>
      <c r="AL89" t="s">
        <v>163</v>
      </c>
      <c r="AM89" t="s">
        <v>164</v>
      </c>
      <c r="AN89" t="s">
        <v>165</v>
      </c>
      <c r="AO89" t="s">
        <v>166</v>
      </c>
    </row>
    <row r="90" spans="1:41" ht="15.75" outlineLevel="1" x14ac:dyDescent="0.25">
      <c r="A90" s="81">
        <f t="shared" ca="1" si="54"/>
        <v>0</v>
      </c>
      <c r="B90" s="90" t="s">
        <v>27</v>
      </c>
      <c r="C90" s="624">
        <f ca="1">INDIRECT($V90&amp;"!"&amp;X90)</f>
        <v>0</v>
      </c>
      <c r="D90" s="83">
        <f t="shared" ca="1" si="51"/>
        <v>0</v>
      </c>
      <c r="E90" s="84">
        <f t="shared" ca="1" si="52"/>
        <v>0</v>
      </c>
      <c r="F90" s="240">
        <f t="shared" ca="1" si="55"/>
        <v>0</v>
      </c>
      <c r="G90" s="240">
        <f t="shared" ca="1" si="53"/>
        <v>0</v>
      </c>
      <c r="H90" s="240">
        <f t="shared" ca="1" si="53"/>
        <v>0</v>
      </c>
      <c r="I90" s="240">
        <f t="shared" ca="1" si="53"/>
        <v>0</v>
      </c>
      <c r="J90" s="240">
        <f t="shared" ca="1" si="53"/>
        <v>0</v>
      </c>
      <c r="K90" s="240">
        <f t="shared" ca="1" si="53"/>
        <v>0</v>
      </c>
      <c r="L90" s="240">
        <f t="shared" ca="1" si="53"/>
        <v>0</v>
      </c>
      <c r="M90" s="240">
        <f t="shared" ca="1" si="53"/>
        <v>0</v>
      </c>
      <c r="N90" s="240">
        <f t="shared" ca="1" si="53"/>
        <v>0</v>
      </c>
      <c r="O90" s="240">
        <f t="shared" ca="1" si="53"/>
        <v>0</v>
      </c>
      <c r="P90" s="240">
        <f t="shared" ca="1" si="53"/>
        <v>0</v>
      </c>
      <c r="Q90" s="240">
        <f t="shared" ca="1" si="53"/>
        <v>0</v>
      </c>
      <c r="R90" s="240">
        <f t="shared" ca="1" si="53"/>
        <v>0</v>
      </c>
      <c r="S90" s="240">
        <f t="shared" ca="1" si="53"/>
        <v>0</v>
      </c>
      <c r="T90" s="240">
        <f t="shared" ca="1" si="53"/>
        <v>0</v>
      </c>
      <c r="V90" t="str">
        <f t="shared" si="56"/>
        <v>Name_8</v>
      </c>
      <c r="W90" t="s">
        <v>59</v>
      </c>
      <c r="X90" t="s">
        <v>167</v>
      </c>
      <c r="Y90" s="62" t="s">
        <v>168</v>
      </c>
      <c r="Z90" s="62" t="s">
        <v>169</v>
      </c>
      <c r="AA90" t="s">
        <v>170</v>
      </c>
      <c r="AB90" t="s">
        <v>171</v>
      </c>
      <c r="AC90" t="s">
        <v>172</v>
      </c>
      <c r="AD90" t="s">
        <v>173</v>
      </c>
      <c r="AE90" t="s">
        <v>174</v>
      </c>
      <c r="AF90" t="s">
        <v>175</v>
      </c>
      <c r="AG90" t="s">
        <v>176</v>
      </c>
      <c r="AH90" t="s">
        <v>177</v>
      </c>
      <c r="AI90" t="s">
        <v>178</v>
      </c>
      <c r="AJ90" t="s">
        <v>179</v>
      </c>
      <c r="AK90" t="s">
        <v>180</v>
      </c>
      <c r="AL90" t="s">
        <v>181</v>
      </c>
      <c r="AM90" t="s">
        <v>182</v>
      </c>
      <c r="AN90" t="s">
        <v>183</v>
      </c>
      <c r="AO90" t="s">
        <v>184</v>
      </c>
    </row>
    <row r="91" spans="1:41" ht="15.75" outlineLevel="1" x14ac:dyDescent="0.25">
      <c r="A91" s="81">
        <f t="shared" ca="1" si="54"/>
        <v>0</v>
      </c>
      <c r="B91" s="90" t="s">
        <v>185</v>
      </c>
      <c r="C91" s="625"/>
      <c r="D91" s="83">
        <f t="shared" ca="1" si="51"/>
        <v>0</v>
      </c>
      <c r="E91" s="84">
        <f t="shared" ca="1" si="52"/>
        <v>0</v>
      </c>
      <c r="F91" s="240">
        <f t="shared" ca="1" si="55"/>
        <v>0</v>
      </c>
      <c r="G91" s="240">
        <f t="shared" ca="1" si="53"/>
        <v>0</v>
      </c>
      <c r="H91" s="240">
        <f t="shared" ca="1" si="53"/>
        <v>0</v>
      </c>
      <c r="I91" s="240">
        <f t="shared" ca="1" si="53"/>
        <v>0</v>
      </c>
      <c r="J91" s="240">
        <f t="shared" ca="1" si="53"/>
        <v>0</v>
      </c>
      <c r="K91" s="240">
        <f t="shared" ca="1" si="53"/>
        <v>0</v>
      </c>
      <c r="L91" s="240">
        <f t="shared" ca="1" si="53"/>
        <v>0</v>
      </c>
      <c r="M91" s="240">
        <f t="shared" ca="1" si="53"/>
        <v>0</v>
      </c>
      <c r="N91" s="240">
        <f t="shared" ca="1" si="53"/>
        <v>0</v>
      </c>
      <c r="O91" s="240">
        <f t="shared" ca="1" si="53"/>
        <v>0</v>
      </c>
      <c r="P91" s="240">
        <f t="shared" ca="1" si="53"/>
        <v>0</v>
      </c>
      <c r="Q91" s="240">
        <f t="shared" ca="1" si="53"/>
        <v>0</v>
      </c>
      <c r="R91" s="240">
        <f t="shared" ca="1" si="53"/>
        <v>0</v>
      </c>
      <c r="S91" s="240">
        <f t="shared" ca="1" si="53"/>
        <v>0</v>
      </c>
      <c r="T91" s="240">
        <f t="shared" ca="1" si="53"/>
        <v>0</v>
      </c>
      <c r="V91" t="str">
        <f t="shared" si="56"/>
        <v>Name_8</v>
      </c>
      <c r="W91" t="s">
        <v>59</v>
      </c>
      <c r="Y91" s="62" t="s">
        <v>186</v>
      </c>
      <c r="Z91" s="62" t="s">
        <v>187</v>
      </c>
      <c r="AA91" t="s">
        <v>188</v>
      </c>
      <c r="AB91" t="s">
        <v>189</v>
      </c>
      <c r="AC91" t="s">
        <v>190</v>
      </c>
      <c r="AD91" t="s">
        <v>191</v>
      </c>
      <c r="AE91" t="s">
        <v>192</v>
      </c>
      <c r="AF91" t="s">
        <v>193</v>
      </c>
      <c r="AG91" t="s">
        <v>194</v>
      </c>
      <c r="AH91" t="s">
        <v>195</v>
      </c>
      <c r="AI91" t="s">
        <v>196</v>
      </c>
      <c r="AJ91" t="s">
        <v>197</v>
      </c>
      <c r="AK91" t="s">
        <v>198</v>
      </c>
      <c r="AL91" t="s">
        <v>199</v>
      </c>
      <c r="AM91" t="s">
        <v>200</v>
      </c>
      <c r="AN91" t="s">
        <v>201</v>
      </c>
      <c r="AO91" t="s">
        <v>202</v>
      </c>
    </row>
    <row r="92" spans="1:41" ht="15.75" outlineLevel="1" x14ac:dyDescent="0.25">
      <c r="A92" s="81">
        <f t="shared" ca="1" si="54"/>
        <v>0</v>
      </c>
      <c r="B92" s="91" t="s">
        <v>28</v>
      </c>
      <c r="C92" s="92">
        <f ca="1">INDIRECT($V92&amp;"!"&amp;X92)</f>
        <v>0</v>
      </c>
      <c r="D92" s="83">
        <f t="shared" ca="1" si="51"/>
        <v>0</v>
      </c>
      <c r="E92" s="84">
        <f t="shared" ca="1" si="52"/>
        <v>0</v>
      </c>
      <c r="F92" s="240">
        <f t="shared" ca="1" si="55"/>
        <v>0</v>
      </c>
      <c r="G92" s="240">
        <f t="shared" ca="1" si="53"/>
        <v>0</v>
      </c>
      <c r="H92" s="240">
        <f t="shared" ca="1" si="53"/>
        <v>0</v>
      </c>
      <c r="I92" s="240">
        <f t="shared" ca="1" si="53"/>
        <v>0</v>
      </c>
      <c r="J92" s="240">
        <f t="shared" ca="1" si="53"/>
        <v>0</v>
      </c>
      <c r="K92" s="240">
        <f t="shared" ca="1" si="53"/>
        <v>0</v>
      </c>
      <c r="L92" s="240">
        <f t="shared" ca="1" si="53"/>
        <v>0</v>
      </c>
      <c r="M92" s="240">
        <f t="shared" ca="1" si="53"/>
        <v>0</v>
      </c>
      <c r="N92" s="240">
        <f t="shared" ca="1" si="53"/>
        <v>0</v>
      </c>
      <c r="O92" s="240">
        <f t="shared" ca="1" si="53"/>
        <v>0</v>
      </c>
      <c r="P92" s="240">
        <f t="shared" ca="1" si="53"/>
        <v>0</v>
      </c>
      <c r="Q92" s="240">
        <f t="shared" ca="1" si="53"/>
        <v>0</v>
      </c>
      <c r="R92" s="240">
        <f t="shared" ca="1" si="53"/>
        <v>0</v>
      </c>
      <c r="S92" s="240">
        <f t="shared" ca="1" si="53"/>
        <v>0</v>
      </c>
      <c r="T92" s="240">
        <f t="shared" ca="1" si="53"/>
        <v>0</v>
      </c>
      <c r="V92" t="str">
        <f t="shared" si="56"/>
        <v>Name_8</v>
      </c>
      <c r="W92" t="s">
        <v>59</v>
      </c>
      <c r="X92" t="s">
        <v>203</v>
      </c>
      <c r="Y92" s="62" t="s">
        <v>204</v>
      </c>
      <c r="Z92" s="62" t="s">
        <v>205</v>
      </c>
      <c r="AA92" t="s">
        <v>206</v>
      </c>
      <c r="AB92" t="s">
        <v>207</v>
      </c>
      <c r="AC92" t="s">
        <v>208</v>
      </c>
      <c r="AD92" t="s">
        <v>209</v>
      </c>
      <c r="AE92" t="s">
        <v>210</v>
      </c>
      <c r="AF92" t="s">
        <v>211</v>
      </c>
      <c r="AG92" t="s">
        <v>212</v>
      </c>
      <c r="AH92" t="s">
        <v>213</v>
      </c>
      <c r="AI92" t="s">
        <v>214</v>
      </c>
      <c r="AJ92" t="s">
        <v>215</v>
      </c>
      <c r="AK92" t="s">
        <v>216</v>
      </c>
      <c r="AL92" t="s">
        <v>217</v>
      </c>
      <c r="AM92" t="s">
        <v>218</v>
      </c>
      <c r="AN92" t="s">
        <v>219</v>
      </c>
      <c r="AO92" t="s">
        <v>220</v>
      </c>
    </row>
    <row r="93" spans="1:41" s="93" customFormat="1" ht="15.75" outlineLevel="1" x14ac:dyDescent="0.25">
      <c r="A93" s="81">
        <f t="shared" ca="1" si="54"/>
        <v>0</v>
      </c>
      <c r="B93" s="94" t="s">
        <v>37</v>
      </c>
      <c r="C93" s="95">
        <f ca="1">SUM(C84:C92)</f>
        <v>0</v>
      </c>
      <c r="D93" s="96">
        <f ca="1">SUM(D84:D92)</f>
        <v>0</v>
      </c>
      <c r="E93" s="97">
        <f ca="1">SUM(E84:E92)</f>
        <v>0</v>
      </c>
      <c r="F93" s="97">
        <f t="shared" ref="F93:T93" ca="1" si="57">SUM(F84:F92)</f>
        <v>0</v>
      </c>
      <c r="G93" s="97">
        <f t="shared" ca="1" si="57"/>
        <v>0</v>
      </c>
      <c r="H93" s="97">
        <f t="shared" ca="1" si="57"/>
        <v>0</v>
      </c>
      <c r="I93" s="97">
        <f t="shared" ca="1" si="57"/>
        <v>0</v>
      </c>
      <c r="J93" s="97">
        <f t="shared" ca="1" si="57"/>
        <v>0</v>
      </c>
      <c r="K93" s="97">
        <f t="shared" ca="1" si="57"/>
        <v>0</v>
      </c>
      <c r="L93" s="97">
        <f t="shared" ca="1" si="57"/>
        <v>0</v>
      </c>
      <c r="M93" s="97">
        <f t="shared" ca="1" si="57"/>
        <v>0</v>
      </c>
      <c r="N93" s="97">
        <f t="shared" ca="1" si="57"/>
        <v>0</v>
      </c>
      <c r="O93" s="97">
        <f t="shared" ca="1" si="57"/>
        <v>0</v>
      </c>
      <c r="P93" s="97">
        <f t="shared" ca="1" si="57"/>
        <v>0</v>
      </c>
      <c r="Q93" s="97">
        <f t="shared" ca="1" si="57"/>
        <v>0</v>
      </c>
      <c r="R93" s="97">
        <f t="shared" ca="1" si="57"/>
        <v>0</v>
      </c>
      <c r="S93" s="97">
        <f t="shared" ca="1" si="57"/>
        <v>0</v>
      </c>
      <c r="T93" s="97">
        <f t="shared" ca="1" si="57"/>
        <v>0</v>
      </c>
      <c r="U93"/>
      <c r="Y93" s="98"/>
      <c r="Z93" s="98"/>
    </row>
    <row r="94" spans="1:41" ht="15.75" x14ac:dyDescent="0.25">
      <c r="A94" s="78" t="s">
        <v>228</v>
      </c>
      <c r="B94" s="80"/>
      <c r="C94" s="99"/>
      <c r="D94" s="80"/>
      <c r="E94" s="100"/>
      <c r="F94" s="80"/>
      <c r="G94" s="80"/>
      <c r="H94" s="80"/>
      <c r="I94" s="80"/>
      <c r="J94" s="80"/>
      <c r="K94" s="80"/>
      <c r="L94" s="80"/>
      <c r="M94" s="80"/>
      <c r="N94" s="80"/>
      <c r="O94" s="80"/>
      <c r="P94" s="80"/>
      <c r="Q94" s="80"/>
      <c r="R94" s="80"/>
      <c r="S94" s="80"/>
      <c r="T94" s="80"/>
    </row>
    <row r="95" spans="1:41" ht="15.75" outlineLevel="1" x14ac:dyDescent="0.25">
      <c r="A95" s="81">
        <f ca="1">INDIRECT($V95&amp;"!"&amp;W95)</f>
        <v>0</v>
      </c>
      <c r="B95" s="82" t="s">
        <v>24</v>
      </c>
      <c r="C95" s="624">
        <f ca="1">INDIRECT($V95&amp;"!"&amp;X95)</f>
        <v>0</v>
      </c>
      <c r="D95" s="83">
        <f t="shared" ref="D95:D103" ca="1" si="58">INDIRECT($V95&amp;"!"&amp;Y95)</f>
        <v>0</v>
      </c>
      <c r="E95" s="84">
        <f t="shared" ref="E95:E103" ca="1" si="59">SUM(F95:T95)</f>
        <v>0</v>
      </c>
      <c r="F95" s="240">
        <f ca="1">ROUND(INDIRECT($V95&amp;"!"&amp;AA95)/215*12,2)</f>
        <v>0</v>
      </c>
      <c r="G95" s="240">
        <f t="shared" ref="G95:T103" ca="1" si="60">ROUND(INDIRECT($V95&amp;"!"&amp;AB95)/215*12,2)</f>
        <v>0</v>
      </c>
      <c r="H95" s="240">
        <f t="shared" ca="1" si="60"/>
        <v>0</v>
      </c>
      <c r="I95" s="240">
        <f t="shared" ca="1" si="60"/>
        <v>0</v>
      </c>
      <c r="J95" s="240">
        <f t="shared" ca="1" si="60"/>
        <v>0</v>
      </c>
      <c r="K95" s="240">
        <f t="shared" ca="1" si="60"/>
        <v>0</v>
      </c>
      <c r="L95" s="240">
        <f t="shared" ca="1" si="60"/>
        <v>0</v>
      </c>
      <c r="M95" s="240">
        <f t="shared" ca="1" si="60"/>
        <v>0</v>
      </c>
      <c r="N95" s="240">
        <f t="shared" ca="1" si="60"/>
        <v>0</v>
      </c>
      <c r="O95" s="240">
        <f t="shared" ca="1" si="60"/>
        <v>0</v>
      </c>
      <c r="P95" s="240">
        <f t="shared" ca="1" si="60"/>
        <v>0</v>
      </c>
      <c r="Q95" s="240">
        <f t="shared" ca="1" si="60"/>
        <v>0</v>
      </c>
      <c r="R95" s="240">
        <f t="shared" ca="1" si="60"/>
        <v>0</v>
      </c>
      <c r="S95" s="240">
        <f t="shared" ca="1" si="60"/>
        <v>0</v>
      </c>
      <c r="T95" s="240">
        <f t="shared" ca="1" si="60"/>
        <v>0</v>
      </c>
      <c r="V95" t="str">
        <f>A94</f>
        <v>Name_9</v>
      </c>
      <c r="W95" t="s">
        <v>59</v>
      </c>
      <c r="X95" t="s">
        <v>60</v>
      </c>
      <c r="Y95" s="62" t="s">
        <v>61</v>
      </c>
      <c r="Z95" s="62" t="s">
        <v>62</v>
      </c>
      <c r="AA95" t="s">
        <v>28</v>
      </c>
      <c r="AB95" t="s">
        <v>63</v>
      </c>
      <c r="AC95" t="s">
        <v>64</v>
      </c>
      <c r="AD95" t="s">
        <v>65</v>
      </c>
      <c r="AE95" t="s">
        <v>66</v>
      </c>
      <c r="AF95" t="s">
        <v>67</v>
      </c>
      <c r="AG95" t="s">
        <v>68</v>
      </c>
      <c r="AH95" t="s">
        <v>69</v>
      </c>
      <c r="AI95" t="s">
        <v>70</v>
      </c>
      <c r="AJ95" t="s">
        <v>71</v>
      </c>
      <c r="AK95" t="s">
        <v>72</v>
      </c>
      <c r="AL95" t="s">
        <v>73</v>
      </c>
      <c r="AM95" t="s">
        <v>74</v>
      </c>
      <c r="AN95" t="s">
        <v>75</v>
      </c>
      <c r="AO95" t="s">
        <v>76</v>
      </c>
    </row>
    <row r="96" spans="1:41" ht="15.75" outlineLevel="1" x14ac:dyDescent="0.25">
      <c r="A96" s="81">
        <f t="shared" ref="A96:A104" ca="1" si="61">INDIRECT($V95&amp;"!"&amp;W95)</f>
        <v>0</v>
      </c>
      <c r="B96" s="85" t="s">
        <v>77</v>
      </c>
      <c r="C96" s="625"/>
      <c r="D96" s="83">
        <f t="shared" ca="1" si="58"/>
        <v>0</v>
      </c>
      <c r="E96" s="84">
        <f t="shared" ca="1" si="59"/>
        <v>0</v>
      </c>
      <c r="F96" s="240">
        <f t="shared" ref="F96:F103" ca="1" si="62">ROUND(INDIRECT($V96&amp;"!"&amp;AA96)/215*12,2)</f>
        <v>0</v>
      </c>
      <c r="G96" s="240">
        <f t="shared" ca="1" si="60"/>
        <v>0</v>
      </c>
      <c r="H96" s="240">
        <f t="shared" ca="1" si="60"/>
        <v>0</v>
      </c>
      <c r="I96" s="240">
        <f t="shared" ca="1" si="60"/>
        <v>0</v>
      </c>
      <c r="J96" s="240">
        <f t="shared" ca="1" si="60"/>
        <v>0</v>
      </c>
      <c r="K96" s="240">
        <f t="shared" ca="1" si="60"/>
        <v>0</v>
      </c>
      <c r="L96" s="240">
        <f t="shared" ca="1" si="60"/>
        <v>0</v>
      </c>
      <c r="M96" s="240">
        <f t="shared" ca="1" si="60"/>
        <v>0</v>
      </c>
      <c r="N96" s="240">
        <f t="shared" ca="1" si="60"/>
        <v>0</v>
      </c>
      <c r="O96" s="240">
        <f t="shared" ca="1" si="60"/>
        <v>0</v>
      </c>
      <c r="P96" s="240">
        <f t="shared" ca="1" si="60"/>
        <v>0</v>
      </c>
      <c r="Q96" s="240">
        <f t="shared" ca="1" si="60"/>
        <v>0</v>
      </c>
      <c r="R96" s="240">
        <f t="shared" ca="1" si="60"/>
        <v>0</v>
      </c>
      <c r="S96" s="240">
        <f t="shared" ca="1" si="60"/>
        <v>0</v>
      </c>
      <c r="T96" s="240">
        <f t="shared" ca="1" si="60"/>
        <v>0</v>
      </c>
      <c r="V96" t="str">
        <f t="shared" ref="V96:V102" si="63">V95</f>
        <v>Name_9</v>
      </c>
      <c r="W96" t="s">
        <v>59</v>
      </c>
      <c r="Y96" s="62" t="s">
        <v>78</v>
      </c>
      <c r="Z96" s="62" t="s">
        <v>79</v>
      </c>
      <c r="AA96" t="s">
        <v>80</v>
      </c>
      <c r="AB96" t="s">
        <v>81</v>
      </c>
      <c r="AC96" t="s">
        <v>82</v>
      </c>
      <c r="AD96" t="s">
        <v>83</v>
      </c>
      <c r="AE96" t="s">
        <v>84</v>
      </c>
      <c r="AF96" t="s">
        <v>85</v>
      </c>
      <c r="AG96" t="s">
        <v>86</v>
      </c>
      <c r="AH96" t="s">
        <v>87</v>
      </c>
      <c r="AI96" t="s">
        <v>88</v>
      </c>
      <c r="AJ96" t="s">
        <v>89</v>
      </c>
      <c r="AK96" t="s">
        <v>90</v>
      </c>
      <c r="AL96" t="s">
        <v>91</v>
      </c>
      <c r="AM96" t="s">
        <v>92</v>
      </c>
      <c r="AN96" t="s">
        <v>93</v>
      </c>
      <c r="AO96" t="s">
        <v>94</v>
      </c>
    </row>
    <row r="97" spans="1:41" ht="15.75" outlineLevel="1" x14ac:dyDescent="0.25">
      <c r="A97" s="81">
        <f t="shared" ca="1" si="61"/>
        <v>0</v>
      </c>
      <c r="B97" s="86" t="s">
        <v>25</v>
      </c>
      <c r="C97" s="624">
        <f ca="1">INDIRECT($V97&amp;"!"&amp;X97)</f>
        <v>0</v>
      </c>
      <c r="D97" s="83">
        <f t="shared" ca="1" si="58"/>
        <v>0</v>
      </c>
      <c r="E97" s="84">
        <f t="shared" ca="1" si="59"/>
        <v>0</v>
      </c>
      <c r="F97" s="240">
        <f t="shared" ca="1" si="62"/>
        <v>0</v>
      </c>
      <c r="G97" s="240">
        <f t="shared" ca="1" si="60"/>
        <v>0</v>
      </c>
      <c r="H97" s="240">
        <f t="shared" ca="1" si="60"/>
        <v>0</v>
      </c>
      <c r="I97" s="240">
        <f t="shared" ca="1" si="60"/>
        <v>0</v>
      </c>
      <c r="J97" s="240">
        <f t="shared" ca="1" si="60"/>
        <v>0</v>
      </c>
      <c r="K97" s="240">
        <f t="shared" ca="1" si="60"/>
        <v>0</v>
      </c>
      <c r="L97" s="240">
        <f t="shared" ca="1" si="60"/>
        <v>0</v>
      </c>
      <c r="M97" s="240">
        <f t="shared" ca="1" si="60"/>
        <v>0</v>
      </c>
      <c r="N97" s="240">
        <f t="shared" ca="1" si="60"/>
        <v>0</v>
      </c>
      <c r="O97" s="240">
        <f t="shared" ca="1" si="60"/>
        <v>0</v>
      </c>
      <c r="P97" s="240">
        <f t="shared" ca="1" si="60"/>
        <v>0</v>
      </c>
      <c r="Q97" s="240">
        <f t="shared" ca="1" si="60"/>
        <v>0</v>
      </c>
      <c r="R97" s="240">
        <f t="shared" ca="1" si="60"/>
        <v>0</v>
      </c>
      <c r="S97" s="240">
        <f t="shared" ca="1" si="60"/>
        <v>0</v>
      </c>
      <c r="T97" s="240">
        <f t="shared" ca="1" si="60"/>
        <v>0</v>
      </c>
      <c r="V97" t="str">
        <f t="shared" si="63"/>
        <v>Name_9</v>
      </c>
      <c r="W97" t="s">
        <v>59</v>
      </c>
      <c r="X97" t="s">
        <v>95</v>
      </c>
      <c r="Y97" s="62" t="s">
        <v>96</v>
      </c>
      <c r="Z97" s="62" t="s">
        <v>97</v>
      </c>
      <c r="AA97" t="s">
        <v>98</v>
      </c>
      <c r="AB97" t="s">
        <v>99</v>
      </c>
      <c r="AC97" t="s">
        <v>100</v>
      </c>
      <c r="AD97" t="s">
        <v>101</v>
      </c>
      <c r="AE97" t="s">
        <v>102</v>
      </c>
      <c r="AF97" t="s">
        <v>103</v>
      </c>
      <c r="AG97" t="s">
        <v>104</v>
      </c>
      <c r="AH97" t="s">
        <v>105</v>
      </c>
      <c r="AI97" t="s">
        <v>106</v>
      </c>
      <c r="AJ97" t="s">
        <v>107</v>
      </c>
      <c r="AK97" t="s">
        <v>108</v>
      </c>
      <c r="AL97" t="s">
        <v>109</v>
      </c>
      <c r="AM97" t="s">
        <v>110</v>
      </c>
      <c r="AN97" t="s">
        <v>111</v>
      </c>
      <c r="AO97" t="s">
        <v>112</v>
      </c>
    </row>
    <row r="98" spans="1:41" ht="15.75" outlineLevel="1" x14ac:dyDescent="0.25">
      <c r="A98" s="81">
        <f t="shared" ca="1" si="61"/>
        <v>0</v>
      </c>
      <c r="B98" s="87" t="s">
        <v>113</v>
      </c>
      <c r="C98" s="625"/>
      <c r="D98" s="83">
        <f t="shared" ca="1" si="58"/>
        <v>0</v>
      </c>
      <c r="E98" s="84">
        <f t="shared" ca="1" si="59"/>
        <v>0</v>
      </c>
      <c r="F98" s="240">
        <f t="shared" ca="1" si="62"/>
        <v>0</v>
      </c>
      <c r="G98" s="240">
        <f t="shared" ca="1" si="60"/>
        <v>0</v>
      </c>
      <c r="H98" s="240">
        <f t="shared" ca="1" si="60"/>
        <v>0</v>
      </c>
      <c r="I98" s="240">
        <f t="shared" ca="1" si="60"/>
        <v>0</v>
      </c>
      <c r="J98" s="240">
        <f t="shared" ca="1" si="60"/>
        <v>0</v>
      </c>
      <c r="K98" s="240">
        <f t="shared" ca="1" si="60"/>
        <v>0</v>
      </c>
      <c r="L98" s="240">
        <f t="shared" ca="1" si="60"/>
        <v>0</v>
      </c>
      <c r="M98" s="240">
        <f t="shared" ca="1" si="60"/>
        <v>0</v>
      </c>
      <c r="N98" s="240">
        <f t="shared" ca="1" si="60"/>
        <v>0</v>
      </c>
      <c r="O98" s="240">
        <f t="shared" ca="1" si="60"/>
        <v>0</v>
      </c>
      <c r="P98" s="240">
        <f t="shared" ca="1" si="60"/>
        <v>0</v>
      </c>
      <c r="Q98" s="240">
        <f t="shared" ca="1" si="60"/>
        <v>0</v>
      </c>
      <c r="R98" s="240">
        <f t="shared" ca="1" si="60"/>
        <v>0</v>
      </c>
      <c r="S98" s="240">
        <f t="shared" ca="1" si="60"/>
        <v>0</v>
      </c>
      <c r="T98" s="240">
        <f t="shared" ca="1" si="60"/>
        <v>0</v>
      </c>
      <c r="V98" t="str">
        <f t="shared" si="63"/>
        <v>Name_9</v>
      </c>
      <c r="W98" t="s">
        <v>59</v>
      </c>
      <c r="Y98" s="62" t="s">
        <v>114</v>
      </c>
      <c r="Z98" s="62" t="s">
        <v>115</v>
      </c>
      <c r="AA98" t="s">
        <v>116</v>
      </c>
      <c r="AB98" t="s">
        <v>117</v>
      </c>
      <c r="AC98" t="s">
        <v>118</v>
      </c>
      <c r="AD98" t="s">
        <v>119</v>
      </c>
      <c r="AE98" t="s">
        <v>120</v>
      </c>
      <c r="AF98" t="s">
        <v>121</v>
      </c>
      <c r="AG98" t="s">
        <v>122</v>
      </c>
      <c r="AH98" t="s">
        <v>123</v>
      </c>
      <c r="AI98" t="s">
        <v>124</v>
      </c>
      <c r="AJ98" t="s">
        <v>125</v>
      </c>
      <c r="AK98" t="s">
        <v>126</v>
      </c>
      <c r="AL98" t="s">
        <v>127</v>
      </c>
      <c r="AM98" t="s">
        <v>128</v>
      </c>
      <c r="AN98" t="s">
        <v>129</v>
      </c>
      <c r="AO98" t="s">
        <v>130</v>
      </c>
    </row>
    <row r="99" spans="1:41" ht="15.75" outlineLevel="1" x14ac:dyDescent="0.25">
      <c r="A99" s="81">
        <f t="shared" ca="1" si="61"/>
        <v>0</v>
      </c>
      <c r="B99" s="88" t="s">
        <v>26</v>
      </c>
      <c r="C99" s="624">
        <f ca="1">INDIRECT($V99&amp;"!"&amp;X99)</f>
        <v>0</v>
      </c>
      <c r="D99" s="83">
        <f t="shared" ca="1" si="58"/>
        <v>0</v>
      </c>
      <c r="E99" s="84">
        <f t="shared" ca="1" si="59"/>
        <v>0</v>
      </c>
      <c r="F99" s="240">
        <f t="shared" ca="1" si="62"/>
        <v>0</v>
      </c>
      <c r="G99" s="240">
        <f t="shared" ca="1" si="60"/>
        <v>0</v>
      </c>
      <c r="H99" s="240">
        <f t="shared" ca="1" si="60"/>
        <v>0</v>
      </c>
      <c r="I99" s="240">
        <f t="shared" ca="1" si="60"/>
        <v>0</v>
      </c>
      <c r="J99" s="240">
        <f t="shared" ca="1" si="60"/>
        <v>0</v>
      </c>
      <c r="K99" s="240">
        <f t="shared" ca="1" si="60"/>
        <v>0</v>
      </c>
      <c r="L99" s="240">
        <f t="shared" ca="1" si="60"/>
        <v>0</v>
      </c>
      <c r="M99" s="240">
        <f t="shared" ca="1" si="60"/>
        <v>0</v>
      </c>
      <c r="N99" s="240">
        <f t="shared" ca="1" si="60"/>
        <v>0</v>
      </c>
      <c r="O99" s="240">
        <f t="shared" ca="1" si="60"/>
        <v>0</v>
      </c>
      <c r="P99" s="240">
        <f t="shared" ca="1" si="60"/>
        <v>0</v>
      </c>
      <c r="Q99" s="240">
        <f t="shared" ca="1" si="60"/>
        <v>0</v>
      </c>
      <c r="R99" s="240">
        <f t="shared" ca="1" si="60"/>
        <v>0</v>
      </c>
      <c r="S99" s="240">
        <f t="shared" ca="1" si="60"/>
        <v>0</v>
      </c>
      <c r="T99" s="240">
        <f t="shared" ca="1" si="60"/>
        <v>0</v>
      </c>
      <c r="V99" t="str">
        <f t="shared" si="63"/>
        <v>Name_9</v>
      </c>
      <c r="W99" t="s">
        <v>59</v>
      </c>
      <c r="X99" t="s">
        <v>131</v>
      </c>
      <c r="Y99" s="62" t="s">
        <v>132</v>
      </c>
      <c r="Z99" s="62" t="s">
        <v>133</v>
      </c>
      <c r="AA99" t="s">
        <v>134</v>
      </c>
      <c r="AB99" t="s">
        <v>135</v>
      </c>
      <c r="AC99" t="s">
        <v>136</v>
      </c>
      <c r="AD99" t="s">
        <v>137</v>
      </c>
      <c r="AE99" t="s">
        <v>138</v>
      </c>
      <c r="AF99" t="s">
        <v>139</v>
      </c>
      <c r="AG99" t="s">
        <v>140</v>
      </c>
      <c r="AH99" t="s">
        <v>141</v>
      </c>
      <c r="AI99" t="s">
        <v>142</v>
      </c>
      <c r="AJ99" t="s">
        <v>143</v>
      </c>
      <c r="AK99" t="s">
        <v>144</v>
      </c>
      <c r="AL99" t="s">
        <v>145</v>
      </c>
      <c r="AM99" t="s">
        <v>146</v>
      </c>
      <c r="AN99" t="s">
        <v>147</v>
      </c>
      <c r="AO99" t="s">
        <v>148</v>
      </c>
    </row>
    <row r="100" spans="1:41" ht="15.75" outlineLevel="1" x14ac:dyDescent="0.25">
      <c r="A100" s="81">
        <f t="shared" ca="1" si="61"/>
        <v>0</v>
      </c>
      <c r="B100" s="89" t="s">
        <v>149</v>
      </c>
      <c r="C100" s="625"/>
      <c r="D100" s="83">
        <f t="shared" ca="1" si="58"/>
        <v>0</v>
      </c>
      <c r="E100" s="84">
        <f t="shared" ca="1" si="59"/>
        <v>0</v>
      </c>
      <c r="F100" s="240">
        <f t="shared" ca="1" si="62"/>
        <v>0</v>
      </c>
      <c r="G100" s="240">
        <f t="shared" ca="1" si="60"/>
        <v>0</v>
      </c>
      <c r="H100" s="240">
        <f t="shared" ca="1" si="60"/>
        <v>0</v>
      </c>
      <c r="I100" s="240">
        <f t="shared" ca="1" si="60"/>
        <v>0</v>
      </c>
      <c r="J100" s="240">
        <f t="shared" ca="1" si="60"/>
        <v>0</v>
      </c>
      <c r="K100" s="240">
        <f t="shared" ca="1" si="60"/>
        <v>0</v>
      </c>
      <c r="L100" s="240">
        <f t="shared" ca="1" si="60"/>
        <v>0</v>
      </c>
      <c r="M100" s="240">
        <f t="shared" ca="1" si="60"/>
        <v>0</v>
      </c>
      <c r="N100" s="240">
        <f t="shared" ca="1" si="60"/>
        <v>0</v>
      </c>
      <c r="O100" s="240">
        <f t="shared" ca="1" si="60"/>
        <v>0</v>
      </c>
      <c r="P100" s="240">
        <f t="shared" ca="1" si="60"/>
        <v>0</v>
      </c>
      <c r="Q100" s="240">
        <f t="shared" ca="1" si="60"/>
        <v>0</v>
      </c>
      <c r="R100" s="240">
        <f t="shared" ca="1" si="60"/>
        <v>0</v>
      </c>
      <c r="S100" s="240">
        <f t="shared" ca="1" si="60"/>
        <v>0</v>
      </c>
      <c r="T100" s="240">
        <f t="shared" ca="1" si="60"/>
        <v>0</v>
      </c>
      <c r="V100" t="str">
        <f t="shared" si="63"/>
        <v>Name_9</v>
      </c>
      <c r="W100" t="s">
        <v>59</v>
      </c>
      <c r="Y100" s="62" t="s">
        <v>150</v>
      </c>
      <c r="Z100" s="62" t="s">
        <v>151</v>
      </c>
      <c r="AA100" t="s">
        <v>152</v>
      </c>
      <c r="AB100" t="s">
        <v>153</v>
      </c>
      <c r="AC100" t="s">
        <v>154</v>
      </c>
      <c r="AD100" t="s">
        <v>155</v>
      </c>
      <c r="AE100" t="s">
        <v>156</v>
      </c>
      <c r="AF100" t="s">
        <v>157</v>
      </c>
      <c r="AG100" t="s">
        <v>158</v>
      </c>
      <c r="AH100" t="s">
        <v>159</v>
      </c>
      <c r="AI100" t="s">
        <v>160</v>
      </c>
      <c r="AJ100" t="s">
        <v>161</v>
      </c>
      <c r="AK100" t="s">
        <v>162</v>
      </c>
      <c r="AL100" t="s">
        <v>163</v>
      </c>
      <c r="AM100" t="s">
        <v>164</v>
      </c>
      <c r="AN100" t="s">
        <v>165</v>
      </c>
      <c r="AO100" t="s">
        <v>166</v>
      </c>
    </row>
    <row r="101" spans="1:41" ht="15.75" outlineLevel="1" x14ac:dyDescent="0.25">
      <c r="A101" s="81">
        <f t="shared" ca="1" si="61"/>
        <v>0</v>
      </c>
      <c r="B101" s="90" t="s">
        <v>27</v>
      </c>
      <c r="C101" s="624">
        <f ca="1">INDIRECT($V101&amp;"!"&amp;X101)</f>
        <v>0</v>
      </c>
      <c r="D101" s="83">
        <f t="shared" ca="1" si="58"/>
        <v>0</v>
      </c>
      <c r="E101" s="84">
        <f t="shared" ca="1" si="59"/>
        <v>0</v>
      </c>
      <c r="F101" s="240">
        <f t="shared" ca="1" si="62"/>
        <v>0</v>
      </c>
      <c r="G101" s="240">
        <f t="shared" ca="1" si="60"/>
        <v>0</v>
      </c>
      <c r="H101" s="240">
        <f t="shared" ca="1" si="60"/>
        <v>0</v>
      </c>
      <c r="I101" s="240">
        <f t="shared" ca="1" si="60"/>
        <v>0</v>
      </c>
      <c r="J101" s="240">
        <f t="shared" ca="1" si="60"/>
        <v>0</v>
      </c>
      <c r="K101" s="240">
        <f t="shared" ca="1" si="60"/>
        <v>0</v>
      </c>
      <c r="L101" s="240">
        <f t="shared" ca="1" si="60"/>
        <v>0</v>
      </c>
      <c r="M101" s="240">
        <f t="shared" ca="1" si="60"/>
        <v>0</v>
      </c>
      <c r="N101" s="240">
        <f t="shared" ca="1" si="60"/>
        <v>0</v>
      </c>
      <c r="O101" s="240">
        <f t="shared" ca="1" si="60"/>
        <v>0</v>
      </c>
      <c r="P101" s="240">
        <f t="shared" ca="1" si="60"/>
        <v>0</v>
      </c>
      <c r="Q101" s="240">
        <f t="shared" ca="1" si="60"/>
        <v>0</v>
      </c>
      <c r="R101" s="240">
        <f t="shared" ca="1" si="60"/>
        <v>0</v>
      </c>
      <c r="S101" s="240">
        <f t="shared" ca="1" si="60"/>
        <v>0</v>
      </c>
      <c r="T101" s="240">
        <f t="shared" ca="1" si="60"/>
        <v>0</v>
      </c>
      <c r="V101" t="str">
        <f t="shared" si="63"/>
        <v>Name_9</v>
      </c>
      <c r="W101" t="s">
        <v>59</v>
      </c>
      <c r="X101" t="s">
        <v>167</v>
      </c>
      <c r="Y101" s="62" t="s">
        <v>168</v>
      </c>
      <c r="Z101" s="62" t="s">
        <v>169</v>
      </c>
      <c r="AA101" t="s">
        <v>170</v>
      </c>
      <c r="AB101" t="s">
        <v>171</v>
      </c>
      <c r="AC101" t="s">
        <v>172</v>
      </c>
      <c r="AD101" t="s">
        <v>173</v>
      </c>
      <c r="AE101" t="s">
        <v>174</v>
      </c>
      <c r="AF101" t="s">
        <v>175</v>
      </c>
      <c r="AG101" t="s">
        <v>176</v>
      </c>
      <c r="AH101" t="s">
        <v>177</v>
      </c>
      <c r="AI101" t="s">
        <v>178</v>
      </c>
      <c r="AJ101" t="s">
        <v>179</v>
      </c>
      <c r="AK101" t="s">
        <v>180</v>
      </c>
      <c r="AL101" t="s">
        <v>181</v>
      </c>
      <c r="AM101" t="s">
        <v>182</v>
      </c>
      <c r="AN101" t="s">
        <v>183</v>
      </c>
      <c r="AO101" t="s">
        <v>184</v>
      </c>
    </row>
    <row r="102" spans="1:41" ht="15.75" outlineLevel="1" x14ac:dyDescent="0.25">
      <c r="A102" s="81">
        <f t="shared" ca="1" si="61"/>
        <v>0</v>
      </c>
      <c r="B102" s="90" t="s">
        <v>185</v>
      </c>
      <c r="C102" s="625"/>
      <c r="D102" s="83">
        <f t="shared" ca="1" si="58"/>
        <v>0</v>
      </c>
      <c r="E102" s="84">
        <f t="shared" ca="1" si="59"/>
        <v>0</v>
      </c>
      <c r="F102" s="240">
        <f t="shared" ca="1" si="62"/>
        <v>0</v>
      </c>
      <c r="G102" s="240">
        <f t="shared" ca="1" si="60"/>
        <v>0</v>
      </c>
      <c r="H102" s="240">
        <f t="shared" ca="1" si="60"/>
        <v>0</v>
      </c>
      <c r="I102" s="240">
        <f t="shared" ca="1" si="60"/>
        <v>0</v>
      </c>
      <c r="J102" s="240">
        <f t="shared" ca="1" si="60"/>
        <v>0</v>
      </c>
      <c r="K102" s="240">
        <f t="shared" ca="1" si="60"/>
        <v>0</v>
      </c>
      <c r="L102" s="240">
        <f t="shared" ca="1" si="60"/>
        <v>0</v>
      </c>
      <c r="M102" s="240">
        <f t="shared" ca="1" si="60"/>
        <v>0</v>
      </c>
      <c r="N102" s="240">
        <f t="shared" ca="1" si="60"/>
        <v>0</v>
      </c>
      <c r="O102" s="240">
        <f t="shared" ca="1" si="60"/>
        <v>0</v>
      </c>
      <c r="P102" s="240">
        <f t="shared" ca="1" si="60"/>
        <v>0</v>
      </c>
      <c r="Q102" s="240">
        <f t="shared" ca="1" si="60"/>
        <v>0</v>
      </c>
      <c r="R102" s="240">
        <f t="shared" ca="1" si="60"/>
        <v>0</v>
      </c>
      <c r="S102" s="240">
        <f t="shared" ca="1" si="60"/>
        <v>0</v>
      </c>
      <c r="T102" s="240">
        <f t="shared" ca="1" si="60"/>
        <v>0</v>
      </c>
      <c r="V102" t="str">
        <f t="shared" si="63"/>
        <v>Name_9</v>
      </c>
      <c r="W102" t="s">
        <v>59</v>
      </c>
      <c r="Y102" s="62" t="s">
        <v>186</v>
      </c>
      <c r="Z102" s="62" t="s">
        <v>187</v>
      </c>
      <c r="AA102" t="s">
        <v>188</v>
      </c>
      <c r="AB102" t="s">
        <v>189</v>
      </c>
      <c r="AC102" t="s">
        <v>190</v>
      </c>
      <c r="AD102" t="s">
        <v>191</v>
      </c>
      <c r="AE102" t="s">
        <v>192</v>
      </c>
      <c r="AF102" t="s">
        <v>193</v>
      </c>
      <c r="AG102" t="s">
        <v>194</v>
      </c>
      <c r="AH102" t="s">
        <v>195</v>
      </c>
      <c r="AI102" t="s">
        <v>196</v>
      </c>
      <c r="AJ102" t="s">
        <v>197</v>
      </c>
      <c r="AK102" t="s">
        <v>198</v>
      </c>
      <c r="AL102" t="s">
        <v>199</v>
      </c>
      <c r="AM102" t="s">
        <v>200</v>
      </c>
      <c r="AN102" t="s">
        <v>201</v>
      </c>
      <c r="AO102" t="s">
        <v>202</v>
      </c>
    </row>
    <row r="103" spans="1:41" ht="15.75" outlineLevel="1" x14ac:dyDescent="0.25">
      <c r="A103" s="81">
        <f t="shared" ca="1" si="61"/>
        <v>0</v>
      </c>
      <c r="B103" s="91" t="s">
        <v>28</v>
      </c>
      <c r="C103" s="92">
        <f ca="1">INDIRECT($V103&amp;"!"&amp;X103)</f>
        <v>0</v>
      </c>
      <c r="D103" s="83">
        <f t="shared" ca="1" si="58"/>
        <v>0</v>
      </c>
      <c r="E103" s="84">
        <f t="shared" ca="1" si="59"/>
        <v>0</v>
      </c>
      <c r="F103" s="240">
        <f t="shared" ca="1" si="62"/>
        <v>0</v>
      </c>
      <c r="G103" s="240">
        <f t="shared" ca="1" si="60"/>
        <v>0</v>
      </c>
      <c r="H103" s="240">
        <f t="shared" ca="1" si="60"/>
        <v>0</v>
      </c>
      <c r="I103" s="240">
        <f t="shared" ca="1" si="60"/>
        <v>0</v>
      </c>
      <c r="J103" s="240">
        <f t="shared" ca="1" si="60"/>
        <v>0</v>
      </c>
      <c r="K103" s="240">
        <f t="shared" ca="1" si="60"/>
        <v>0</v>
      </c>
      <c r="L103" s="240">
        <f t="shared" ca="1" si="60"/>
        <v>0</v>
      </c>
      <c r="M103" s="240">
        <f t="shared" ca="1" si="60"/>
        <v>0</v>
      </c>
      <c r="N103" s="240">
        <f t="shared" ca="1" si="60"/>
        <v>0</v>
      </c>
      <c r="O103" s="240">
        <f t="shared" ca="1" si="60"/>
        <v>0</v>
      </c>
      <c r="P103" s="240">
        <f t="shared" ca="1" si="60"/>
        <v>0</v>
      </c>
      <c r="Q103" s="240">
        <f t="shared" ca="1" si="60"/>
        <v>0</v>
      </c>
      <c r="R103" s="240">
        <f t="shared" ca="1" si="60"/>
        <v>0</v>
      </c>
      <c r="S103" s="240">
        <f t="shared" ca="1" si="60"/>
        <v>0</v>
      </c>
      <c r="T103" s="240">
        <f t="shared" ca="1" si="60"/>
        <v>0</v>
      </c>
      <c r="V103" t="str">
        <f>V102</f>
        <v>Name_9</v>
      </c>
      <c r="W103" t="s">
        <v>59</v>
      </c>
      <c r="X103" t="s">
        <v>203</v>
      </c>
      <c r="Y103" s="62" t="s">
        <v>204</v>
      </c>
      <c r="Z103" s="62" t="s">
        <v>205</v>
      </c>
      <c r="AA103" t="s">
        <v>206</v>
      </c>
      <c r="AB103" t="s">
        <v>207</v>
      </c>
      <c r="AC103" t="s">
        <v>208</v>
      </c>
      <c r="AD103" t="s">
        <v>209</v>
      </c>
      <c r="AE103" t="s">
        <v>210</v>
      </c>
      <c r="AF103" t="s">
        <v>211</v>
      </c>
      <c r="AG103" t="s">
        <v>212</v>
      </c>
      <c r="AH103" t="s">
        <v>213</v>
      </c>
      <c r="AI103" t="s">
        <v>214</v>
      </c>
      <c r="AJ103" t="s">
        <v>215</v>
      </c>
      <c r="AK103" t="s">
        <v>216</v>
      </c>
      <c r="AL103" t="s">
        <v>217</v>
      </c>
      <c r="AM103" t="s">
        <v>218</v>
      </c>
      <c r="AN103" t="s">
        <v>219</v>
      </c>
      <c r="AO103" t="s">
        <v>220</v>
      </c>
    </row>
    <row r="104" spans="1:41" s="93" customFormat="1" ht="15.75" outlineLevel="1" x14ac:dyDescent="0.25">
      <c r="A104" s="81">
        <f t="shared" ca="1" si="61"/>
        <v>0</v>
      </c>
      <c r="B104" s="94" t="s">
        <v>37</v>
      </c>
      <c r="C104" s="95">
        <f ca="1">SUM(C95:C103)</f>
        <v>0</v>
      </c>
      <c r="D104" s="96">
        <f ca="1">SUM(D95:D103)</f>
        <v>0</v>
      </c>
      <c r="E104" s="97">
        <f ca="1">SUM(E95:E103)</f>
        <v>0</v>
      </c>
      <c r="F104" s="97">
        <f t="shared" ref="F104:T104" ca="1" si="64">SUM(F95:F103)</f>
        <v>0</v>
      </c>
      <c r="G104" s="97">
        <f t="shared" ca="1" si="64"/>
        <v>0</v>
      </c>
      <c r="H104" s="97">
        <f t="shared" ca="1" si="64"/>
        <v>0</v>
      </c>
      <c r="I104" s="97">
        <f t="shared" ca="1" si="64"/>
        <v>0</v>
      </c>
      <c r="J104" s="97">
        <f t="shared" ca="1" si="64"/>
        <v>0</v>
      </c>
      <c r="K104" s="97">
        <f t="shared" ca="1" si="64"/>
        <v>0</v>
      </c>
      <c r="L104" s="97">
        <f t="shared" ca="1" si="64"/>
        <v>0</v>
      </c>
      <c r="M104" s="97">
        <f t="shared" ca="1" si="64"/>
        <v>0</v>
      </c>
      <c r="N104" s="97">
        <f t="shared" ca="1" si="64"/>
        <v>0</v>
      </c>
      <c r="O104" s="97">
        <f t="shared" ca="1" si="64"/>
        <v>0</v>
      </c>
      <c r="P104" s="97">
        <f t="shared" ca="1" si="64"/>
        <v>0</v>
      </c>
      <c r="Q104" s="97">
        <f t="shared" ca="1" si="64"/>
        <v>0</v>
      </c>
      <c r="R104" s="97">
        <f t="shared" ca="1" si="64"/>
        <v>0</v>
      </c>
      <c r="S104" s="97">
        <f t="shared" ca="1" si="64"/>
        <v>0</v>
      </c>
      <c r="T104" s="97">
        <f t="shared" ca="1" si="64"/>
        <v>0</v>
      </c>
      <c r="U104"/>
      <c r="Y104" s="98"/>
      <c r="Z104" s="98"/>
    </row>
    <row r="105" spans="1:41" ht="15.75" x14ac:dyDescent="0.25">
      <c r="A105" s="78" t="s">
        <v>229</v>
      </c>
      <c r="B105" s="80"/>
      <c r="C105" s="99"/>
      <c r="D105" s="80"/>
      <c r="E105" s="100"/>
      <c r="F105" s="80"/>
      <c r="G105" s="80"/>
      <c r="H105" s="80"/>
      <c r="I105" s="80"/>
      <c r="J105" s="80"/>
      <c r="K105" s="80"/>
      <c r="L105" s="80"/>
      <c r="M105" s="80"/>
      <c r="N105" s="80"/>
      <c r="O105" s="80"/>
      <c r="P105" s="80"/>
      <c r="Q105" s="80"/>
      <c r="R105" s="80"/>
      <c r="S105" s="80"/>
      <c r="T105" s="80"/>
    </row>
    <row r="106" spans="1:41" ht="15.75" outlineLevel="1" x14ac:dyDescent="0.25">
      <c r="A106" s="81">
        <f ca="1">INDIRECT($V106&amp;"!"&amp;W106)</f>
        <v>0</v>
      </c>
      <c r="B106" s="82" t="s">
        <v>24</v>
      </c>
      <c r="C106" s="624">
        <f ca="1">INDIRECT($V106&amp;"!"&amp;X106)</f>
        <v>0</v>
      </c>
      <c r="D106" s="83">
        <f t="shared" ref="D106:D114" ca="1" si="65">INDIRECT($V106&amp;"!"&amp;Y106)</f>
        <v>0</v>
      </c>
      <c r="E106" s="84">
        <f t="shared" ref="E106:E114" ca="1" si="66">SUM(F106:T106)</f>
        <v>0</v>
      </c>
      <c r="F106" s="240">
        <f ca="1">ROUND(INDIRECT($V106&amp;"!"&amp;AA106)/215*12,2)</f>
        <v>0</v>
      </c>
      <c r="G106" s="240">
        <f t="shared" ref="G106:T114" ca="1" si="67">ROUND(INDIRECT($V106&amp;"!"&amp;AB106)/215*12,2)</f>
        <v>0</v>
      </c>
      <c r="H106" s="240">
        <f t="shared" ca="1" si="67"/>
        <v>0</v>
      </c>
      <c r="I106" s="240">
        <f t="shared" ca="1" si="67"/>
        <v>0</v>
      </c>
      <c r="J106" s="240">
        <f t="shared" ca="1" si="67"/>
        <v>0</v>
      </c>
      <c r="K106" s="240">
        <f t="shared" ca="1" si="67"/>
        <v>0</v>
      </c>
      <c r="L106" s="240">
        <f t="shared" ca="1" si="67"/>
        <v>0</v>
      </c>
      <c r="M106" s="240">
        <f t="shared" ca="1" si="67"/>
        <v>0</v>
      </c>
      <c r="N106" s="240">
        <f t="shared" ca="1" si="67"/>
        <v>0</v>
      </c>
      <c r="O106" s="240">
        <f t="shared" ca="1" si="67"/>
        <v>0</v>
      </c>
      <c r="P106" s="240">
        <f t="shared" ca="1" si="67"/>
        <v>0</v>
      </c>
      <c r="Q106" s="240">
        <f t="shared" ca="1" si="67"/>
        <v>0</v>
      </c>
      <c r="R106" s="240">
        <f t="shared" ca="1" si="67"/>
        <v>0</v>
      </c>
      <c r="S106" s="240">
        <f t="shared" ca="1" si="67"/>
        <v>0</v>
      </c>
      <c r="T106" s="240">
        <f t="shared" ca="1" si="67"/>
        <v>0</v>
      </c>
      <c r="U106" s="101"/>
      <c r="V106" t="str">
        <f>A105</f>
        <v>Name_10</v>
      </c>
      <c r="W106" t="s">
        <v>59</v>
      </c>
      <c r="X106" t="s">
        <v>60</v>
      </c>
      <c r="Y106" s="62" t="s">
        <v>61</v>
      </c>
      <c r="Z106" s="62" t="s">
        <v>62</v>
      </c>
      <c r="AA106" t="s">
        <v>28</v>
      </c>
      <c r="AB106" t="s">
        <v>63</v>
      </c>
      <c r="AC106" t="s">
        <v>64</v>
      </c>
      <c r="AD106" t="s">
        <v>65</v>
      </c>
      <c r="AE106" t="s">
        <v>66</v>
      </c>
      <c r="AF106" t="s">
        <v>67</v>
      </c>
      <c r="AG106" t="s">
        <v>68</v>
      </c>
      <c r="AH106" t="s">
        <v>69</v>
      </c>
      <c r="AI106" t="s">
        <v>70</v>
      </c>
      <c r="AJ106" t="s">
        <v>71</v>
      </c>
      <c r="AK106" t="s">
        <v>72</v>
      </c>
      <c r="AL106" t="s">
        <v>73</v>
      </c>
      <c r="AM106" t="s">
        <v>74</v>
      </c>
      <c r="AN106" t="s">
        <v>75</v>
      </c>
      <c r="AO106" t="s">
        <v>76</v>
      </c>
    </row>
    <row r="107" spans="1:41" ht="15.75" outlineLevel="1" x14ac:dyDescent="0.25">
      <c r="A107" s="81">
        <f t="shared" ref="A107:A115" ca="1" si="68">INDIRECT($V106&amp;"!"&amp;W106)</f>
        <v>0</v>
      </c>
      <c r="B107" s="85" t="s">
        <v>77</v>
      </c>
      <c r="C107" s="625"/>
      <c r="D107" s="83">
        <f t="shared" ca="1" si="65"/>
        <v>0</v>
      </c>
      <c r="E107" s="84">
        <f t="shared" ca="1" si="66"/>
        <v>0</v>
      </c>
      <c r="F107" s="240">
        <f t="shared" ref="F107:F114" ca="1" si="69">ROUND(INDIRECT($V107&amp;"!"&amp;AA107)/215*12,2)</f>
        <v>0</v>
      </c>
      <c r="G107" s="240">
        <f t="shared" ca="1" si="67"/>
        <v>0</v>
      </c>
      <c r="H107" s="240">
        <f t="shared" ca="1" si="67"/>
        <v>0</v>
      </c>
      <c r="I107" s="240">
        <f t="shared" ca="1" si="67"/>
        <v>0</v>
      </c>
      <c r="J107" s="240">
        <f t="shared" ca="1" si="67"/>
        <v>0</v>
      </c>
      <c r="K107" s="240">
        <f t="shared" ca="1" si="67"/>
        <v>0</v>
      </c>
      <c r="L107" s="240">
        <f t="shared" ca="1" si="67"/>
        <v>0</v>
      </c>
      <c r="M107" s="240">
        <f t="shared" ca="1" si="67"/>
        <v>0</v>
      </c>
      <c r="N107" s="240">
        <f t="shared" ca="1" si="67"/>
        <v>0</v>
      </c>
      <c r="O107" s="240">
        <f t="shared" ca="1" si="67"/>
        <v>0</v>
      </c>
      <c r="P107" s="240">
        <f t="shared" ca="1" si="67"/>
        <v>0</v>
      </c>
      <c r="Q107" s="240">
        <f t="shared" ca="1" si="67"/>
        <v>0</v>
      </c>
      <c r="R107" s="240">
        <f t="shared" ca="1" si="67"/>
        <v>0</v>
      </c>
      <c r="S107" s="240">
        <f t="shared" ca="1" si="67"/>
        <v>0</v>
      </c>
      <c r="T107" s="240">
        <f t="shared" ca="1" si="67"/>
        <v>0</v>
      </c>
      <c r="U107" s="101"/>
      <c r="V107" t="str">
        <f t="shared" ref="V107:V114" si="70">V106</f>
        <v>Name_10</v>
      </c>
      <c r="W107" t="s">
        <v>59</v>
      </c>
      <c r="Y107" s="62" t="s">
        <v>78</v>
      </c>
      <c r="Z107" s="62" t="s">
        <v>79</v>
      </c>
      <c r="AA107" t="s">
        <v>80</v>
      </c>
      <c r="AB107" t="s">
        <v>81</v>
      </c>
      <c r="AC107" t="s">
        <v>82</v>
      </c>
      <c r="AD107" t="s">
        <v>83</v>
      </c>
      <c r="AE107" t="s">
        <v>84</v>
      </c>
      <c r="AF107" t="s">
        <v>85</v>
      </c>
      <c r="AG107" t="s">
        <v>86</v>
      </c>
      <c r="AH107" t="s">
        <v>87</v>
      </c>
      <c r="AI107" t="s">
        <v>88</v>
      </c>
      <c r="AJ107" t="s">
        <v>89</v>
      </c>
      <c r="AK107" t="s">
        <v>90</v>
      </c>
      <c r="AL107" t="s">
        <v>91</v>
      </c>
      <c r="AM107" t="s">
        <v>92</v>
      </c>
      <c r="AN107" t="s">
        <v>93</v>
      </c>
      <c r="AO107" t="s">
        <v>94</v>
      </c>
    </row>
    <row r="108" spans="1:41" ht="15.75" outlineLevel="1" x14ac:dyDescent="0.25">
      <c r="A108" s="81">
        <f t="shared" ca="1" si="68"/>
        <v>0</v>
      </c>
      <c r="B108" s="86" t="s">
        <v>25</v>
      </c>
      <c r="C108" s="624">
        <f ca="1">INDIRECT($V108&amp;"!"&amp;X108)</f>
        <v>0</v>
      </c>
      <c r="D108" s="83">
        <f t="shared" ca="1" si="65"/>
        <v>0</v>
      </c>
      <c r="E108" s="84">
        <f t="shared" ca="1" si="66"/>
        <v>0</v>
      </c>
      <c r="F108" s="240">
        <f t="shared" ca="1" si="69"/>
        <v>0</v>
      </c>
      <c r="G108" s="240">
        <f t="shared" ca="1" si="67"/>
        <v>0</v>
      </c>
      <c r="H108" s="240">
        <f t="shared" ca="1" si="67"/>
        <v>0</v>
      </c>
      <c r="I108" s="240">
        <f t="shared" ca="1" si="67"/>
        <v>0</v>
      </c>
      <c r="J108" s="240">
        <f t="shared" ca="1" si="67"/>
        <v>0</v>
      </c>
      <c r="K108" s="240">
        <f t="shared" ca="1" si="67"/>
        <v>0</v>
      </c>
      <c r="L108" s="240">
        <f t="shared" ca="1" si="67"/>
        <v>0</v>
      </c>
      <c r="M108" s="240">
        <f t="shared" ca="1" si="67"/>
        <v>0</v>
      </c>
      <c r="N108" s="240">
        <f t="shared" ca="1" si="67"/>
        <v>0</v>
      </c>
      <c r="O108" s="240">
        <f t="shared" ca="1" si="67"/>
        <v>0</v>
      </c>
      <c r="P108" s="240">
        <f t="shared" ca="1" si="67"/>
        <v>0</v>
      </c>
      <c r="Q108" s="240">
        <f t="shared" ca="1" si="67"/>
        <v>0</v>
      </c>
      <c r="R108" s="240">
        <f t="shared" ca="1" si="67"/>
        <v>0</v>
      </c>
      <c r="S108" s="240">
        <f t="shared" ca="1" si="67"/>
        <v>0</v>
      </c>
      <c r="T108" s="240">
        <f t="shared" ca="1" si="67"/>
        <v>0</v>
      </c>
      <c r="U108" s="101"/>
      <c r="V108" t="str">
        <f t="shared" si="70"/>
        <v>Name_10</v>
      </c>
      <c r="W108" t="s">
        <v>59</v>
      </c>
      <c r="X108" t="s">
        <v>95</v>
      </c>
      <c r="Y108" s="62" t="s">
        <v>96</v>
      </c>
      <c r="Z108" s="62" t="s">
        <v>97</v>
      </c>
      <c r="AA108" t="s">
        <v>98</v>
      </c>
      <c r="AB108" t="s">
        <v>99</v>
      </c>
      <c r="AC108" t="s">
        <v>100</v>
      </c>
      <c r="AD108" t="s">
        <v>101</v>
      </c>
      <c r="AE108" t="s">
        <v>102</v>
      </c>
      <c r="AF108" t="s">
        <v>103</v>
      </c>
      <c r="AG108" t="s">
        <v>104</v>
      </c>
      <c r="AH108" t="s">
        <v>105</v>
      </c>
      <c r="AI108" t="s">
        <v>106</v>
      </c>
      <c r="AJ108" t="s">
        <v>107</v>
      </c>
      <c r="AK108" t="s">
        <v>108</v>
      </c>
      <c r="AL108" t="s">
        <v>109</v>
      </c>
      <c r="AM108" t="s">
        <v>110</v>
      </c>
      <c r="AN108" t="s">
        <v>111</v>
      </c>
      <c r="AO108" t="s">
        <v>112</v>
      </c>
    </row>
    <row r="109" spans="1:41" ht="15.75" outlineLevel="1" x14ac:dyDescent="0.25">
      <c r="A109" s="81">
        <f t="shared" ca="1" si="68"/>
        <v>0</v>
      </c>
      <c r="B109" s="87" t="s">
        <v>113</v>
      </c>
      <c r="C109" s="625"/>
      <c r="D109" s="83">
        <f t="shared" ca="1" si="65"/>
        <v>0</v>
      </c>
      <c r="E109" s="84">
        <f t="shared" ca="1" si="66"/>
        <v>0</v>
      </c>
      <c r="F109" s="240">
        <f t="shared" ca="1" si="69"/>
        <v>0</v>
      </c>
      <c r="G109" s="240">
        <f t="shared" ca="1" si="67"/>
        <v>0</v>
      </c>
      <c r="H109" s="240">
        <f t="shared" ca="1" si="67"/>
        <v>0</v>
      </c>
      <c r="I109" s="240">
        <f t="shared" ca="1" si="67"/>
        <v>0</v>
      </c>
      <c r="J109" s="240">
        <f t="shared" ca="1" si="67"/>
        <v>0</v>
      </c>
      <c r="K109" s="240">
        <f t="shared" ca="1" si="67"/>
        <v>0</v>
      </c>
      <c r="L109" s="240">
        <f t="shared" ca="1" si="67"/>
        <v>0</v>
      </c>
      <c r="M109" s="240">
        <f t="shared" ca="1" si="67"/>
        <v>0</v>
      </c>
      <c r="N109" s="240">
        <f t="shared" ca="1" si="67"/>
        <v>0</v>
      </c>
      <c r="O109" s="240">
        <f t="shared" ca="1" si="67"/>
        <v>0</v>
      </c>
      <c r="P109" s="240">
        <f t="shared" ca="1" si="67"/>
        <v>0</v>
      </c>
      <c r="Q109" s="240">
        <f t="shared" ca="1" si="67"/>
        <v>0</v>
      </c>
      <c r="R109" s="240">
        <f t="shared" ca="1" si="67"/>
        <v>0</v>
      </c>
      <c r="S109" s="240">
        <f t="shared" ca="1" si="67"/>
        <v>0</v>
      </c>
      <c r="T109" s="240">
        <f t="shared" ca="1" si="67"/>
        <v>0</v>
      </c>
      <c r="U109" s="101"/>
      <c r="V109" t="str">
        <f t="shared" si="70"/>
        <v>Name_10</v>
      </c>
      <c r="W109" t="s">
        <v>59</v>
      </c>
      <c r="Y109" s="62" t="s">
        <v>114</v>
      </c>
      <c r="Z109" s="62" t="s">
        <v>115</v>
      </c>
      <c r="AA109" t="s">
        <v>116</v>
      </c>
      <c r="AB109" t="s">
        <v>117</v>
      </c>
      <c r="AC109" t="s">
        <v>118</v>
      </c>
      <c r="AD109" t="s">
        <v>119</v>
      </c>
      <c r="AE109" t="s">
        <v>120</v>
      </c>
      <c r="AF109" t="s">
        <v>121</v>
      </c>
      <c r="AG109" t="s">
        <v>122</v>
      </c>
      <c r="AH109" t="s">
        <v>123</v>
      </c>
      <c r="AI109" t="s">
        <v>124</v>
      </c>
      <c r="AJ109" t="s">
        <v>125</v>
      </c>
      <c r="AK109" t="s">
        <v>126</v>
      </c>
      <c r="AL109" t="s">
        <v>127</v>
      </c>
      <c r="AM109" t="s">
        <v>128</v>
      </c>
      <c r="AN109" t="s">
        <v>129</v>
      </c>
      <c r="AO109" t="s">
        <v>130</v>
      </c>
    </row>
    <row r="110" spans="1:41" ht="15.75" outlineLevel="1" x14ac:dyDescent="0.25">
      <c r="A110" s="81">
        <f t="shared" ca="1" si="68"/>
        <v>0</v>
      </c>
      <c r="B110" s="88" t="s">
        <v>26</v>
      </c>
      <c r="C110" s="624">
        <f ca="1">INDIRECT($V110&amp;"!"&amp;X110)</f>
        <v>0</v>
      </c>
      <c r="D110" s="83">
        <f t="shared" ca="1" si="65"/>
        <v>0</v>
      </c>
      <c r="E110" s="84">
        <f t="shared" ca="1" si="66"/>
        <v>0</v>
      </c>
      <c r="F110" s="240">
        <f t="shared" ca="1" si="69"/>
        <v>0</v>
      </c>
      <c r="G110" s="240">
        <f t="shared" ca="1" si="67"/>
        <v>0</v>
      </c>
      <c r="H110" s="240">
        <f t="shared" ca="1" si="67"/>
        <v>0</v>
      </c>
      <c r="I110" s="240">
        <f t="shared" ca="1" si="67"/>
        <v>0</v>
      </c>
      <c r="J110" s="240">
        <f t="shared" ca="1" si="67"/>
        <v>0</v>
      </c>
      <c r="K110" s="240">
        <f t="shared" ca="1" si="67"/>
        <v>0</v>
      </c>
      <c r="L110" s="240">
        <f t="shared" ca="1" si="67"/>
        <v>0</v>
      </c>
      <c r="M110" s="240">
        <f t="shared" ca="1" si="67"/>
        <v>0</v>
      </c>
      <c r="N110" s="240">
        <f t="shared" ca="1" si="67"/>
        <v>0</v>
      </c>
      <c r="O110" s="240">
        <f t="shared" ca="1" si="67"/>
        <v>0</v>
      </c>
      <c r="P110" s="240">
        <f t="shared" ca="1" si="67"/>
        <v>0</v>
      </c>
      <c r="Q110" s="240">
        <f t="shared" ca="1" si="67"/>
        <v>0</v>
      </c>
      <c r="R110" s="240">
        <f t="shared" ca="1" si="67"/>
        <v>0</v>
      </c>
      <c r="S110" s="240">
        <f t="shared" ca="1" si="67"/>
        <v>0</v>
      </c>
      <c r="T110" s="240">
        <f t="shared" ca="1" si="67"/>
        <v>0</v>
      </c>
      <c r="U110" s="101"/>
      <c r="V110" t="str">
        <f t="shared" si="70"/>
        <v>Name_10</v>
      </c>
      <c r="W110" t="s">
        <v>59</v>
      </c>
      <c r="X110" t="s">
        <v>131</v>
      </c>
      <c r="Y110" s="62" t="s">
        <v>132</v>
      </c>
      <c r="Z110" s="62" t="s">
        <v>133</v>
      </c>
      <c r="AA110" t="s">
        <v>134</v>
      </c>
      <c r="AB110" t="s">
        <v>135</v>
      </c>
      <c r="AC110" t="s">
        <v>136</v>
      </c>
      <c r="AD110" t="s">
        <v>137</v>
      </c>
      <c r="AE110" t="s">
        <v>138</v>
      </c>
      <c r="AF110" t="s">
        <v>139</v>
      </c>
      <c r="AG110" t="s">
        <v>140</v>
      </c>
      <c r="AH110" t="s">
        <v>141</v>
      </c>
      <c r="AI110" t="s">
        <v>142</v>
      </c>
      <c r="AJ110" t="s">
        <v>143</v>
      </c>
      <c r="AK110" t="s">
        <v>144</v>
      </c>
      <c r="AL110" t="s">
        <v>145</v>
      </c>
      <c r="AM110" t="s">
        <v>146</v>
      </c>
      <c r="AN110" t="s">
        <v>147</v>
      </c>
      <c r="AO110" t="s">
        <v>148</v>
      </c>
    </row>
    <row r="111" spans="1:41" ht="15.75" outlineLevel="1" x14ac:dyDescent="0.25">
      <c r="A111" s="81">
        <f t="shared" ca="1" si="68"/>
        <v>0</v>
      </c>
      <c r="B111" s="89" t="s">
        <v>149</v>
      </c>
      <c r="C111" s="625"/>
      <c r="D111" s="83">
        <f t="shared" ca="1" si="65"/>
        <v>0</v>
      </c>
      <c r="E111" s="84">
        <f t="shared" ca="1" si="66"/>
        <v>0</v>
      </c>
      <c r="F111" s="240">
        <f t="shared" ca="1" si="69"/>
        <v>0</v>
      </c>
      <c r="G111" s="240">
        <f t="shared" ca="1" si="67"/>
        <v>0</v>
      </c>
      <c r="H111" s="240">
        <f t="shared" ca="1" si="67"/>
        <v>0</v>
      </c>
      <c r="I111" s="240">
        <f t="shared" ca="1" si="67"/>
        <v>0</v>
      </c>
      <c r="J111" s="240">
        <f t="shared" ca="1" si="67"/>
        <v>0</v>
      </c>
      <c r="K111" s="240">
        <f t="shared" ca="1" si="67"/>
        <v>0</v>
      </c>
      <c r="L111" s="240">
        <f t="shared" ca="1" si="67"/>
        <v>0</v>
      </c>
      <c r="M111" s="240">
        <f t="shared" ca="1" si="67"/>
        <v>0</v>
      </c>
      <c r="N111" s="240">
        <f t="shared" ca="1" si="67"/>
        <v>0</v>
      </c>
      <c r="O111" s="240">
        <f t="shared" ca="1" si="67"/>
        <v>0</v>
      </c>
      <c r="P111" s="240">
        <f t="shared" ca="1" si="67"/>
        <v>0</v>
      </c>
      <c r="Q111" s="240">
        <f t="shared" ca="1" si="67"/>
        <v>0</v>
      </c>
      <c r="R111" s="240">
        <f t="shared" ca="1" si="67"/>
        <v>0</v>
      </c>
      <c r="S111" s="240">
        <f t="shared" ca="1" si="67"/>
        <v>0</v>
      </c>
      <c r="T111" s="240">
        <f t="shared" ca="1" si="67"/>
        <v>0</v>
      </c>
      <c r="U111" s="101"/>
      <c r="V111" t="str">
        <f t="shared" si="70"/>
        <v>Name_10</v>
      </c>
      <c r="W111" t="s">
        <v>59</v>
      </c>
      <c r="Y111" s="62" t="s">
        <v>150</v>
      </c>
      <c r="Z111" s="62" t="s">
        <v>151</v>
      </c>
      <c r="AA111" t="s">
        <v>152</v>
      </c>
      <c r="AB111" t="s">
        <v>153</v>
      </c>
      <c r="AC111" t="s">
        <v>154</v>
      </c>
      <c r="AD111" t="s">
        <v>155</v>
      </c>
      <c r="AE111" t="s">
        <v>156</v>
      </c>
      <c r="AF111" t="s">
        <v>157</v>
      </c>
      <c r="AG111" t="s">
        <v>158</v>
      </c>
      <c r="AH111" t="s">
        <v>159</v>
      </c>
      <c r="AI111" t="s">
        <v>160</v>
      </c>
      <c r="AJ111" t="s">
        <v>161</v>
      </c>
      <c r="AK111" t="s">
        <v>162</v>
      </c>
      <c r="AL111" t="s">
        <v>163</v>
      </c>
      <c r="AM111" t="s">
        <v>164</v>
      </c>
      <c r="AN111" t="s">
        <v>165</v>
      </c>
      <c r="AO111" t="s">
        <v>166</v>
      </c>
    </row>
    <row r="112" spans="1:41" ht="15.75" outlineLevel="1" x14ac:dyDescent="0.25">
      <c r="A112" s="81">
        <f t="shared" ca="1" si="68"/>
        <v>0</v>
      </c>
      <c r="B112" s="90" t="s">
        <v>27</v>
      </c>
      <c r="C112" s="624">
        <f ca="1">INDIRECT($V112&amp;"!"&amp;X112)</f>
        <v>0</v>
      </c>
      <c r="D112" s="83">
        <f t="shared" ca="1" si="65"/>
        <v>0</v>
      </c>
      <c r="E112" s="84">
        <f t="shared" ca="1" si="66"/>
        <v>0</v>
      </c>
      <c r="F112" s="240">
        <f t="shared" ca="1" si="69"/>
        <v>0</v>
      </c>
      <c r="G112" s="240">
        <f t="shared" ca="1" si="67"/>
        <v>0</v>
      </c>
      <c r="H112" s="240">
        <f t="shared" ca="1" si="67"/>
        <v>0</v>
      </c>
      <c r="I112" s="240">
        <f t="shared" ca="1" si="67"/>
        <v>0</v>
      </c>
      <c r="J112" s="240">
        <f t="shared" ca="1" si="67"/>
        <v>0</v>
      </c>
      <c r="K112" s="240">
        <f t="shared" ca="1" si="67"/>
        <v>0</v>
      </c>
      <c r="L112" s="240">
        <f t="shared" ca="1" si="67"/>
        <v>0</v>
      </c>
      <c r="M112" s="240">
        <f t="shared" ca="1" si="67"/>
        <v>0</v>
      </c>
      <c r="N112" s="240">
        <f t="shared" ca="1" si="67"/>
        <v>0</v>
      </c>
      <c r="O112" s="240">
        <f t="shared" ca="1" si="67"/>
        <v>0</v>
      </c>
      <c r="P112" s="240">
        <f t="shared" ca="1" si="67"/>
        <v>0</v>
      </c>
      <c r="Q112" s="240">
        <f t="shared" ca="1" si="67"/>
        <v>0</v>
      </c>
      <c r="R112" s="240">
        <f t="shared" ca="1" si="67"/>
        <v>0</v>
      </c>
      <c r="S112" s="240">
        <f t="shared" ca="1" si="67"/>
        <v>0</v>
      </c>
      <c r="T112" s="240">
        <f t="shared" ca="1" si="67"/>
        <v>0</v>
      </c>
      <c r="U112" s="101"/>
      <c r="V112" t="str">
        <f t="shared" si="70"/>
        <v>Name_10</v>
      </c>
      <c r="W112" t="s">
        <v>59</v>
      </c>
      <c r="X112" t="s">
        <v>167</v>
      </c>
      <c r="Y112" s="62" t="s">
        <v>168</v>
      </c>
      <c r="Z112" s="62" t="s">
        <v>169</v>
      </c>
      <c r="AA112" t="s">
        <v>170</v>
      </c>
      <c r="AB112" t="s">
        <v>171</v>
      </c>
      <c r="AC112" t="s">
        <v>172</v>
      </c>
      <c r="AD112" t="s">
        <v>173</v>
      </c>
      <c r="AE112" t="s">
        <v>174</v>
      </c>
      <c r="AF112" t="s">
        <v>175</v>
      </c>
      <c r="AG112" t="s">
        <v>176</v>
      </c>
      <c r="AH112" t="s">
        <v>177</v>
      </c>
      <c r="AI112" t="s">
        <v>178</v>
      </c>
      <c r="AJ112" t="s">
        <v>179</v>
      </c>
      <c r="AK112" t="s">
        <v>180</v>
      </c>
      <c r="AL112" t="s">
        <v>181</v>
      </c>
      <c r="AM112" t="s">
        <v>182</v>
      </c>
      <c r="AN112" t="s">
        <v>183</v>
      </c>
      <c r="AO112" t="s">
        <v>184</v>
      </c>
    </row>
    <row r="113" spans="1:41" ht="15.75" outlineLevel="1" x14ac:dyDescent="0.25">
      <c r="A113" s="81">
        <f t="shared" ca="1" si="68"/>
        <v>0</v>
      </c>
      <c r="B113" s="90" t="s">
        <v>185</v>
      </c>
      <c r="C113" s="625"/>
      <c r="D113" s="83">
        <f t="shared" ca="1" si="65"/>
        <v>0</v>
      </c>
      <c r="E113" s="84">
        <f t="shared" ca="1" si="66"/>
        <v>0</v>
      </c>
      <c r="F113" s="240">
        <f t="shared" ca="1" si="69"/>
        <v>0</v>
      </c>
      <c r="G113" s="240">
        <f t="shared" ca="1" si="67"/>
        <v>0</v>
      </c>
      <c r="H113" s="240">
        <f t="shared" ca="1" si="67"/>
        <v>0</v>
      </c>
      <c r="I113" s="240">
        <f t="shared" ca="1" si="67"/>
        <v>0</v>
      </c>
      <c r="J113" s="240">
        <f t="shared" ca="1" si="67"/>
        <v>0</v>
      </c>
      <c r="K113" s="240">
        <f t="shared" ca="1" si="67"/>
        <v>0</v>
      </c>
      <c r="L113" s="240">
        <f t="shared" ca="1" si="67"/>
        <v>0</v>
      </c>
      <c r="M113" s="240">
        <f t="shared" ca="1" si="67"/>
        <v>0</v>
      </c>
      <c r="N113" s="240">
        <f t="shared" ca="1" si="67"/>
        <v>0</v>
      </c>
      <c r="O113" s="240">
        <f t="shared" ca="1" si="67"/>
        <v>0</v>
      </c>
      <c r="P113" s="240">
        <f t="shared" ca="1" si="67"/>
        <v>0</v>
      </c>
      <c r="Q113" s="240">
        <f t="shared" ca="1" si="67"/>
        <v>0</v>
      </c>
      <c r="R113" s="240">
        <f t="shared" ca="1" si="67"/>
        <v>0</v>
      </c>
      <c r="S113" s="240">
        <f t="shared" ca="1" si="67"/>
        <v>0</v>
      </c>
      <c r="T113" s="240">
        <f t="shared" ca="1" si="67"/>
        <v>0</v>
      </c>
      <c r="U113" s="101"/>
      <c r="V113" t="str">
        <f t="shared" si="70"/>
        <v>Name_10</v>
      </c>
      <c r="W113" t="s">
        <v>59</v>
      </c>
      <c r="Y113" s="62" t="s">
        <v>186</v>
      </c>
      <c r="Z113" s="62" t="s">
        <v>187</v>
      </c>
      <c r="AA113" t="s">
        <v>188</v>
      </c>
      <c r="AB113" t="s">
        <v>189</v>
      </c>
      <c r="AC113" t="s">
        <v>190</v>
      </c>
      <c r="AD113" t="s">
        <v>191</v>
      </c>
      <c r="AE113" t="s">
        <v>192</v>
      </c>
      <c r="AF113" t="s">
        <v>193</v>
      </c>
      <c r="AG113" t="s">
        <v>194</v>
      </c>
      <c r="AH113" t="s">
        <v>195</v>
      </c>
      <c r="AI113" t="s">
        <v>196</v>
      </c>
      <c r="AJ113" t="s">
        <v>197</v>
      </c>
      <c r="AK113" t="s">
        <v>198</v>
      </c>
      <c r="AL113" t="s">
        <v>199</v>
      </c>
      <c r="AM113" t="s">
        <v>200</v>
      </c>
      <c r="AN113" t="s">
        <v>201</v>
      </c>
      <c r="AO113" t="s">
        <v>202</v>
      </c>
    </row>
    <row r="114" spans="1:41" ht="15.75" outlineLevel="1" x14ac:dyDescent="0.25">
      <c r="A114" s="81">
        <f t="shared" ca="1" si="68"/>
        <v>0</v>
      </c>
      <c r="B114" s="91" t="s">
        <v>28</v>
      </c>
      <c r="C114" s="92">
        <f ca="1">INDIRECT($V114&amp;"!"&amp;X114)</f>
        <v>0</v>
      </c>
      <c r="D114" s="83">
        <f t="shared" ca="1" si="65"/>
        <v>0</v>
      </c>
      <c r="E114" s="84">
        <f t="shared" ca="1" si="66"/>
        <v>0</v>
      </c>
      <c r="F114" s="240">
        <f t="shared" ca="1" si="69"/>
        <v>0</v>
      </c>
      <c r="G114" s="240">
        <f t="shared" ca="1" si="67"/>
        <v>0</v>
      </c>
      <c r="H114" s="240">
        <f t="shared" ca="1" si="67"/>
        <v>0</v>
      </c>
      <c r="I114" s="240">
        <f t="shared" ca="1" si="67"/>
        <v>0</v>
      </c>
      <c r="J114" s="240">
        <f t="shared" ca="1" si="67"/>
        <v>0</v>
      </c>
      <c r="K114" s="240">
        <f t="shared" ca="1" si="67"/>
        <v>0</v>
      </c>
      <c r="L114" s="240">
        <f t="shared" ca="1" si="67"/>
        <v>0</v>
      </c>
      <c r="M114" s="240">
        <f t="shared" ca="1" si="67"/>
        <v>0</v>
      </c>
      <c r="N114" s="240">
        <f t="shared" ca="1" si="67"/>
        <v>0</v>
      </c>
      <c r="O114" s="240">
        <f t="shared" ca="1" si="67"/>
        <v>0</v>
      </c>
      <c r="P114" s="240">
        <f t="shared" ca="1" si="67"/>
        <v>0</v>
      </c>
      <c r="Q114" s="240">
        <f t="shared" ca="1" si="67"/>
        <v>0</v>
      </c>
      <c r="R114" s="240">
        <f t="shared" ca="1" si="67"/>
        <v>0</v>
      </c>
      <c r="S114" s="240">
        <f t="shared" ca="1" si="67"/>
        <v>0</v>
      </c>
      <c r="T114" s="240">
        <f t="shared" ca="1" si="67"/>
        <v>0</v>
      </c>
      <c r="U114" s="101"/>
      <c r="V114" t="str">
        <f t="shared" si="70"/>
        <v>Name_10</v>
      </c>
      <c r="W114" t="s">
        <v>59</v>
      </c>
      <c r="X114" t="s">
        <v>203</v>
      </c>
      <c r="Y114" s="62" t="s">
        <v>204</v>
      </c>
      <c r="Z114" s="62" t="s">
        <v>205</v>
      </c>
      <c r="AA114" t="s">
        <v>206</v>
      </c>
      <c r="AB114" t="s">
        <v>207</v>
      </c>
      <c r="AC114" t="s">
        <v>208</v>
      </c>
      <c r="AD114" t="s">
        <v>209</v>
      </c>
      <c r="AE114" t="s">
        <v>210</v>
      </c>
      <c r="AF114" t="s">
        <v>211</v>
      </c>
      <c r="AG114" t="s">
        <v>212</v>
      </c>
      <c r="AH114" t="s">
        <v>213</v>
      </c>
      <c r="AI114" t="s">
        <v>214</v>
      </c>
      <c r="AJ114" t="s">
        <v>215</v>
      </c>
      <c r="AK114" t="s">
        <v>216</v>
      </c>
      <c r="AL114" t="s">
        <v>217</v>
      </c>
      <c r="AM114" t="s">
        <v>218</v>
      </c>
      <c r="AN114" t="s">
        <v>219</v>
      </c>
      <c r="AO114" t="s">
        <v>220</v>
      </c>
    </row>
    <row r="115" spans="1:41" s="93" customFormat="1" ht="15.75" outlineLevel="1" x14ac:dyDescent="0.25">
      <c r="A115" s="81">
        <f t="shared" ca="1" si="68"/>
        <v>0</v>
      </c>
      <c r="B115" s="94" t="s">
        <v>37</v>
      </c>
      <c r="C115" s="95">
        <f ca="1">SUM(C106:C114)</f>
        <v>0</v>
      </c>
      <c r="D115" s="96">
        <f ca="1">SUM(D106:D114)</f>
        <v>0</v>
      </c>
      <c r="E115" s="97">
        <f ca="1">SUM(E106:E114)</f>
        <v>0</v>
      </c>
      <c r="F115" s="97">
        <f t="shared" ref="F115:T115" ca="1" si="71">SUM(F106:F114)</f>
        <v>0</v>
      </c>
      <c r="G115" s="97">
        <f t="shared" ca="1" si="71"/>
        <v>0</v>
      </c>
      <c r="H115" s="97">
        <f t="shared" ca="1" si="71"/>
        <v>0</v>
      </c>
      <c r="I115" s="97">
        <f t="shared" ca="1" si="71"/>
        <v>0</v>
      </c>
      <c r="J115" s="97">
        <f t="shared" ca="1" si="71"/>
        <v>0</v>
      </c>
      <c r="K115" s="97">
        <f t="shared" ca="1" si="71"/>
        <v>0</v>
      </c>
      <c r="L115" s="97">
        <f t="shared" ca="1" si="71"/>
        <v>0</v>
      </c>
      <c r="M115" s="97">
        <f t="shared" ca="1" si="71"/>
        <v>0</v>
      </c>
      <c r="N115" s="97">
        <f t="shared" ca="1" si="71"/>
        <v>0</v>
      </c>
      <c r="O115" s="97">
        <f t="shared" ca="1" si="71"/>
        <v>0</v>
      </c>
      <c r="P115" s="97">
        <f t="shared" ca="1" si="71"/>
        <v>0</v>
      </c>
      <c r="Q115" s="97">
        <f t="shared" ca="1" si="71"/>
        <v>0</v>
      </c>
      <c r="R115" s="97">
        <f t="shared" ca="1" si="71"/>
        <v>0</v>
      </c>
      <c r="S115" s="97">
        <f t="shared" ca="1" si="71"/>
        <v>0</v>
      </c>
      <c r="T115" s="97">
        <f t="shared" ca="1" si="71"/>
        <v>0</v>
      </c>
      <c r="U115" s="102"/>
      <c r="Y115" s="98"/>
      <c r="Z115" s="98"/>
    </row>
  </sheetData>
  <mergeCells count="40">
    <mergeCell ref="C101:C102"/>
    <mergeCell ref="C106:C107"/>
    <mergeCell ref="C108:C109"/>
    <mergeCell ref="C110:C111"/>
    <mergeCell ref="C112:C113"/>
    <mergeCell ref="C88:C89"/>
    <mergeCell ref="C90:C91"/>
    <mergeCell ref="C95:C96"/>
    <mergeCell ref="C97:C98"/>
    <mergeCell ref="C99:C100"/>
    <mergeCell ref="C75:C76"/>
    <mergeCell ref="C77:C78"/>
    <mergeCell ref="C79:C80"/>
    <mergeCell ref="C84:C85"/>
    <mergeCell ref="C86:C87"/>
    <mergeCell ref="C62:C63"/>
    <mergeCell ref="C64:C65"/>
    <mergeCell ref="C66:C67"/>
    <mergeCell ref="C68:C69"/>
    <mergeCell ref="C73:C74"/>
    <mergeCell ref="C46:C47"/>
    <mergeCell ref="C51:C52"/>
    <mergeCell ref="C53:C54"/>
    <mergeCell ref="C55:C56"/>
    <mergeCell ref="C57:C58"/>
    <mergeCell ref="C33:C34"/>
    <mergeCell ref="C35:C36"/>
    <mergeCell ref="C40:C41"/>
    <mergeCell ref="C42:C43"/>
    <mergeCell ref="C44:C45"/>
    <mergeCell ref="C20:C21"/>
    <mergeCell ref="C22:C23"/>
    <mergeCell ref="C24:C25"/>
    <mergeCell ref="C29:C30"/>
    <mergeCell ref="C31:C32"/>
    <mergeCell ref="C7:C8"/>
    <mergeCell ref="C9:C10"/>
    <mergeCell ref="C11:C12"/>
    <mergeCell ref="C13:C14"/>
    <mergeCell ref="C18:C19"/>
  </mergeCells>
  <conditionalFormatting sqref="C7 C9 C11 C13 C15:C16">
    <cfRule type="cellIs" dxfId="2452" priority="402" operator="equal">
      <formula>0</formula>
    </cfRule>
  </conditionalFormatting>
  <conditionalFormatting sqref="C18 C20 C22 C24 C26:C27">
    <cfRule type="cellIs" dxfId="2451" priority="198" operator="equal">
      <formula>0</formula>
    </cfRule>
  </conditionalFormatting>
  <conditionalFormatting sqref="C29 C31 C33 C35 C37:C38">
    <cfRule type="cellIs" dxfId="2450" priority="177" operator="equal">
      <formula>0</formula>
    </cfRule>
  </conditionalFormatting>
  <conditionalFormatting sqref="C40 C42 C44 C46 C48:C49">
    <cfRule type="cellIs" dxfId="2449" priority="156" operator="equal">
      <formula>0</formula>
    </cfRule>
  </conditionalFormatting>
  <conditionalFormatting sqref="C51 C53 C55 C57 C59:C60">
    <cfRule type="cellIs" dxfId="2448" priority="135" operator="equal">
      <formula>0</formula>
    </cfRule>
  </conditionalFormatting>
  <conditionalFormatting sqref="C62 C64 C66 C68 C70:C71">
    <cfRule type="cellIs" dxfId="2447" priority="114" operator="equal">
      <formula>0</formula>
    </cfRule>
  </conditionalFormatting>
  <conditionalFormatting sqref="C73 C75 C77 C79 C81:C82">
    <cfRule type="cellIs" dxfId="2446" priority="93" operator="equal">
      <formula>0</formula>
    </cfRule>
  </conditionalFormatting>
  <conditionalFormatting sqref="C84 C86 C88 C90 C92:C93">
    <cfRule type="cellIs" dxfId="2445" priority="72" operator="equal">
      <formula>0</formula>
    </cfRule>
  </conditionalFormatting>
  <conditionalFormatting sqref="C95 C97 C99 C101 C103:C104">
    <cfRule type="cellIs" dxfId="2444" priority="51" operator="equal">
      <formula>0</formula>
    </cfRule>
  </conditionalFormatting>
  <conditionalFormatting sqref="C106 C108 C110 C112 C114:C115">
    <cfRule type="cellIs" dxfId="2443" priority="30" operator="equal">
      <formula>0</formula>
    </cfRule>
  </conditionalFormatting>
  <conditionalFormatting sqref="D7:E16">
    <cfRule type="cellIs" dxfId="2442" priority="619" operator="equal">
      <formula>0</formula>
    </cfRule>
  </conditionalFormatting>
  <conditionalFormatting sqref="D18:E27">
    <cfRule type="cellIs" dxfId="2441" priority="200" operator="equal">
      <formula>0</formula>
    </cfRule>
  </conditionalFormatting>
  <conditionalFormatting sqref="D29:E38">
    <cfRule type="cellIs" dxfId="2440" priority="179" operator="equal">
      <formula>0</formula>
    </cfRule>
  </conditionalFormatting>
  <conditionalFormatting sqref="D40:E49">
    <cfRule type="cellIs" dxfId="2439" priority="158" operator="equal">
      <formula>0</formula>
    </cfRule>
  </conditionalFormatting>
  <conditionalFormatting sqref="D51:E60">
    <cfRule type="cellIs" dxfId="2438" priority="137" operator="equal">
      <formula>0</formula>
    </cfRule>
  </conditionalFormatting>
  <conditionalFormatting sqref="D62:E71">
    <cfRule type="cellIs" dxfId="2437" priority="116" operator="equal">
      <formula>0</formula>
    </cfRule>
  </conditionalFormatting>
  <conditionalFormatting sqref="D73:E82">
    <cfRule type="cellIs" dxfId="2436" priority="95" operator="equal">
      <formula>0</formula>
    </cfRule>
  </conditionalFormatting>
  <conditionalFormatting sqref="D84:E93">
    <cfRule type="cellIs" dxfId="2435" priority="74" operator="equal">
      <formula>0</formula>
    </cfRule>
  </conditionalFormatting>
  <conditionalFormatting sqref="D95:E104">
    <cfRule type="cellIs" dxfId="2434" priority="53" operator="equal">
      <formula>0</formula>
    </cfRule>
  </conditionalFormatting>
  <conditionalFormatting sqref="D106:E115">
    <cfRule type="cellIs" dxfId="2433" priority="32" operator="equal">
      <formula>0</formula>
    </cfRule>
  </conditionalFormatting>
  <conditionalFormatting sqref="E16:T16">
    <cfRule type="cellIs" dxfId="2432" priority="364" operator="equal">
      <formula>0</formula>
    </cfRule>
  </conditionalFormatting>
  <conditionalFormatting sqref="E27:T27">
    <cfRule type="cellIs" dxfId="2431" priority="182" operator="equal">
      <formula>0</formula>
    </cfRule>
  </conditionalFormatting>
  <conditionalFormatting sqref="E38:T38">
    <cfRule type="cellIs" dxfId="2430" priority="161" operator="equal">
      <formula>0</formula>
    </cfRule>
  </conditionalFormatting>
  <conditionalFormatting sqref="E49:T49">
    <cfRule type="cellIs" dxfId="2429" priority="140" operator="equal">
      <formula>0</formula>
    </cfRule>
  </conditionalFormatting>
  <conditionalFormatting sqref="E60:T60">
    <cfRule type="cellIs" dxfId="2428" priority="119" operator="equal">
      <formula>0</formula>
    </cfRule>
  </conditionalFormatting>
  <conditionalFormatting sqref="E71:T71">
    <cfRule type="cellIs" dxfId="2427" priority="98" operator="equal">
      <formula>0</formula>
    </cfRule>
  </conditionalFormatting>
  <conditionalFormatting sqref="E82:T82">
    <cfRule type="cellIs" dxfId="2426" priority="77" operator="equal">
      <formula>0</formula>
    </cfRule>
  </conditionalFormatting>
  <conditionalFormatting sqref="E93:T93">
    <cfRule type="cellIs" dxfId="2425" priority="56" operator="equal">
      <formula>0</formula>
    </cfRule>
  </conditionalFormatting>
  <conditionalFormatting sqref="E104:T104">
    <cfRule type="cellIs" dxfId="2424" priority="35" operator="equal">
      <formula>0</formula>
    </cfRule>
  </conditionalFormatting>
  <conditionalFormatting sqref="E115:U115">
    <cfRule type="cellIs" dxfId="2423" priority="14" operator="equal">
      <formula>0</formula>
    </cfRule>
  </conditionalFormatting>
  <conditionalFormatting sqref="F4:T4">
    <cfRule type="cellIs" dxfId="2422" priority="12" operator="lessThan">
      <formula>0</formula>
    </cfRule>
    <cfRule type="cellIs" dxfId="2421" priority="13" operator="greaterThan">
      <formula>0</formula>
    </cfRule>
  </conditionalFormatting>
  <conditionalFormatting sqref="F7:T15">
    <cfRule type="cellIs" dxfId="2420" priority="10" operator="equal">
      <formula>0</formula>
    </cfRule>
  </conditionalFormatting>
  <conditionalFormatting sqref="F18:T26">
    <cfRule type="cellIs" dxfId="2419" priority="9" operator="equal">
      <formula>0</formula>
    </cfRule>
  </conditionalFormatting>
  <conditionalFormatting sqref="F29:T37">
    <cfRule type="cellIs" dxfId="2418" priority="8" operator="equal">
      <formula>0</formula>
    </cfRule>
  </conditionalFormatting>
  <conditionalFormatting sqref="F40:T48">
    <cfRule type="cellIs" dxfId="2417" priority="7" operator="equal">
      <formula>0</formula>
    </cfRule>
  </conditionalFormatting>
  <conditionalFormatting sqref="F51:T59">
    <cfRule type="cellIs" dxfId="2416" priority="6" operator="equal">
      <formula>0</formula>
    </cfRule>
  </conditionalFormatting>
  <conditionalFormatting sqref="F62:T70">
    <cfRule type="cellIs" dxfId="2415" priority="5" operator="equal">
      <formula>0</formula>
    </cfRule>
  </conditionalFormatting>
  <conditionalFormatting sqref="F73:T81">
    <cfRule type="cellIs" dxfId="2414" priority="4" operator="equal">
      <formula>0</formula>
    </cfRule>
  </conditionalFormatting>
  <conditionalFormatting sqref="F84:T92">
    <cfRule type="cellIs" dxfId="2413" priority="3" operator="equal">
      <formula>0</formula>
    </cfRule>
  </conditionalFormatting>
  <conditionalFormatting sqref="F95:T103">
    <cfRule type="cellIs" dxfId="2412" priority="2" operator="equal">
      <formula>0</formula>
    </cfRule>
  </conditionalFormatting>
  <conditionalFormatting sqref="F106:T114">
    <cfRule type="cellIs" dxfId="2411" priority="1" operator="equal">
      <formula>0</formula>
    </cfRule>
  </conditionalFormatting>
  <conditionalFormatting sqref="U106:U114">
    <cfRule type="cellIs" dxfId="2410" priority="29" operator="equal">
      <formula>0</formula>
    </cfRule>
  </conditionalFormatting>
  <pageMargins left="0.7" right="0.7" top="0.78740157500000008" bottom="0.78740157500000008" header="0.3" footer="0.3"/>
  <pageSetup paperSize="9" orientation="portrait" horizontalDpi="1200" verticalDpi="12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N179"/>
  <sheetViews>
    <sheetView showGridLines="0" zoomScale="80" zoomScaleNormal="80" workbookViewId="0">
      <selection activeCell="L54" sqref="L54"/>
    </sheetView>
  </sheetViews>
  <sheetFormatPr baseColWidth="10" defaultColWidth="11.5546875" defaultRowHeight="15" outlineLevelRow="1" outlineLevelCol="1" x14ac:dyDescent="0.25"/>
  <cols>
    <col min="1" max="2" width="11.109375" style="241" customWidth="1"/>
    <col min="3" max="3" width="12.77734375" style="241" customWidth="1"/>
    <col min="4" max="4" width="14.77734375" style="241" customWidth="1"/>
    <col min="5" max="5" width="20.77734375" style="241" customWidth="1"/>
    <col min="6" max="6" width="12.77734375" style="241" customWidth="1"/>
    <col min="7" max="7" width="15.5546875" style="241" customWidth="1"/>
    <col min="8" max="8" width="19.77734375" style="241" customWidth="1"/>
    <col min="9" max="9" width="16.44140625" style="241" customWidth="1"/>
    <col min="10" max="10" width="20.109375" style="241" customWidth="1"/>
    <col min="11" max="11" width="17" style="241" customWidth="1"/>
    <col min="12" max="12" width="18.21875" style="241" customWidth="1"/>
    <col min="13" max="13" width="20" style="241" customWidth="1"/>
    <col min="14" max="14" width="4.77734375" style="241" customWidth="1"/>
    <col min="15" max="15" width="9.5546875" style="241" customWidth="1"/>
    <col min="16" max="16" width="10" style="241" customWidth="1"/>
    <col min="17" max="17" width="10.5546875" style="241" customWidth="1"/>
    <col min="18" max="20" width="10.21875" style="241" customWidth="1"/>
    <col min="21" max="30" width="10.21875" style="241" customWidth="1" outlineLevel="1"/>
    <col min="31" max="31" width="10.21875" style="241" customWidth="1"/>
    <col min="32" max="32" width="19.5546875" style="241" customWidth="1"/>
    <col min="33" max="33" width="17" style="241" customWidth="1"/>
    <col min="34" max="36" width="11.5546875" style="241"/>
    <col min="37" max="37" width="14.44140625" style="241" customWidth="1"/>
    <col min="38" max="38" width="11.5546875" style="241"/>
    <col min="39" max="39" width="9.77734375" style="241" hidden="1" customWidth="1"/>
    <col min="40" max="16384" width="11.5546875" style="241"/>
  </cols>
  <sheetData>
    <row r="1" spans="2:40" ht="29.25" customHeight="1" x14ac:dyDescent="0.25">
      <c r="C1" s="242" t="s">
        <v>239</v>
      </c>
      <c r="D1" s="243"/>
      <c r="E1" s="244"/>
      <c r="F1" s="245"/>
      <c r="G1" s="246" t="s">
        <v>240</v>
      </c>
      <c r="H1" s="247"/>
    </row>
    <row r="2" spans="2:40" ht="29.25" customHeight="1" x14ac:dyDescent="0.25">
      <c r="C2" s="248" t="s">
        <v>241</v>
      </c>
      <c r="D2" s="640"/>
      <c r="E2" s="640"/>
      <c r="G2" s="246" t="s">
        <v>242</v>
      </c>
      <c r="H2" s="249"/>
    </row>
    <row r="3" spans="2:40" ht="60.75" customHeight="1" thickBot="1" x14ac:dyDescent="0.55000000000000004">
      <c r="B3" s="250" t="str">
        <f>INDEX(languages!B7:C7,1,MATCH('Liesmich Readme'!$A$5,languages!$B$2:$C$2,0))</f>
        <v>1. Basisdaten</v>
      </c>
      <c r="D3" s="251"/>
      <c r="E3" s="251"/>
      <c r="F3" s="251"/>
      <c r="G3" s="251"/>
      <c r="H3" s="251"/>
      <c r="J3" s="250" t="s">
        <v>243</v>
      </c>
      <c r="O3" s="250" t="str">
        <f>INDEX(languages!B13:C13,1,MATCH('Liesmich Readme'!$A$5,languages!$B$2:$C$2,0))</f>
        <v>6.    Berichtete Daten</v>
      </c>
      <c r="P3" s="250"/>
      <c r="Q3" s="250"/>
      <c r="R3" s="250"/>
      <c r="S3" s="250"/>
      <c r="T3" s="250"/>
      <c r="U3" s="250"/>
      <c r="V3" s="250"/>
      <c r="W3" s="250"/>
      <c r="X3" s="250"/>
      <c r="Y3" s="250"/>
      <c r="Z3" s="250"/>
      <c r="AA3" s="250"/>
      <c r="AB3" s="250"/>
      <c r="AC3" s="250"/>
      <c r="AD3" s="250"/>
      <c r="AE3" s="250"/>
      <c r="AF3" s="252"/>
      <c r="AG3" s="250"/>
      <c r="AH3" s="133"/>
      <c r="AI3" s="133"/>
      <c r="AJ3" s="133"/>
      <c r="AK3" s="133"/>
      <c r="AL3" s="133"/>
      <c r="AM3" s="133"/>
      <c r="AN3" s="133"/>
    </row>
    <row r="4" spans="2:40" ht="44.25" customHeight="1" x14ac:dyDescent="0.25">
      <c r="C4" s="641" t="s">
        <v>503</v>
      </c>
      <c r="D4" s="253" t="s">
        <v>32</v>
      </c>
      <c r="E4" s="253" t="s">
        <v>33</v>
      </c>
      <c r="F4" s="253" t="s">
        <v>244</v>
      </c>
      <c r="G4" s="253" t="s">
        <v>245</v>
      </c>
      <c r="H4" s="253" t="s">
        <v>246</v>
      </c>
      <c r="J4" s="254" t="s">
        <v>247</v>
      </c>
      <c r="K4" s="255">
        <f>C20+C22+C24+C26+C28</f>
        <v>0</v>
      </c>
      <c r="P4" s="256" t="s">
        <v>448</v>
      </c>
      <c r="Q4" s="256" t="s">
        <v>449</v>
      </c>
      <c r="R4" s="256" t="s">
        <v>450</v>
      </c>
      <c r="S4" s="256" t="s">
        <v>451</v>
      </c>
      <c r="T4" s="256" t="s">
        <v>452</v>
      </c>
      <c r="U4" s="256" t="s">
        <v>453</v>
      </c>
      <c r="V4" s="256" t="s">
        <v>454</v>
      </c>
      <c r="W4" s="256" t="s">
        <v>455</v>
      </c>
      <c r="X4" s="256" t="s">
        <v>456</v>
      </c>
      <c r="Y4" s="256" t="s">
        <v>457</v>
      </c>
      <c r="Z4" s="256" t="s">
        <v>458</v>
      </c>
      <c r="AA4" s="256" t="s">
        <v>459</v>
      </c>
      <c r="AB4" s="256" t="s">
        <v>460</v>
      </c>
      <c r="AC4" s="256" t="s">
        <v>461</v>
      </c>
      <c r="AD4" s="256" t="s">
        <v>462</v>
      </c>
      <c r="AE4" s="257" t="s">
        <v>463</v>
      </c>
      <c r="AF4" s="258" t="s">
        <v>464</v>
      </c>
      <c r="AG4" s="259" t="s">
        <v>248</v>
      </c>
    </row>
    <row r="5" spans="2:40" ht="17.25" customHeight="1" x14ac:dyDescent="0.25">
      <c r="C5" s="641"/>
      <c r="D5" s="260"/>
      <c r="E5" s="260"/>
      <c r="F5" s="261"/>
      <c r="G5" s="262"/>
      <c r="H5" s="262"/>
      <c r="J5" s="642" t="s">
        <v>499</v>
      </c>
      <c r="K5" s="644">
        <f>F20+F22+F24+F26+F28</f>
        <v>0</v>
      </c>
      <c r="O5" s="263" t="s">
        <v>24</v>
      </c>
      <c r="P5" s="264"/>
      <c r="Q5" s="264"/>
      <c r="R5" s="264"/>
      <c r="S5" s="264"/>
      <c r="T5" s="264"/>
      <c r="U5" s="264"/>
      <c r="V5" s="264"/>
      <c r="W5" s="264"/>
      <c r="X5" s="264"/>
      <c r="Y5" s="264"/>
      <c r="Z5" s="264"/>
      <c r="AA5" s="264"/>
      <c r="AB5" s="264"/>
      <c r="AC5" s="264"/>
      <c r="AD5" s="264"/>
      <c r="AE5" s="265">
        <f t="shared" ref="AE5:AE13" si="0">SUM(P5:AD5)</f>
        <v>0</v>
      </c>
      <c r="AF5" s="266"/>
      <c r="AG5" s="267"/>
      <c r="AM5" s="241" t="s">
        <v>249</v>
      </c>
    </row>
    <row r="6" spans="2:40" ht="18.75" x14ac:dyDescent="0.25">
      <c r="C6" s="641"/>
      <c r="D6" s="260"/>
      <c r="E6" s="260"/>
      <c r="F6" s="261"/>
      <c r="G6" s="262"/>
      <c r="H6" s="262"/>
      <c r="J6" s="643"/>
      <c r="K6" s="644"/>
      <c r="O6" s="268" t="s">
        <v>77</v>
      </c>
      <c r="P6" s="264"/>
      <c r="Q6" s="264"/>
      <c r="R6" s="264"/>
      <c r="S6" s="264"/>
      <c r="T6" s="264"/>
      <c r="U6" s="264"/>
      <c r="V6" s="264"/>
      <c r="W6" s="264"/>
      <c r="X6" s="264"/>
      <c r="Y6" s="264"/>
      <c r="Z6" s="264"/>
      <c r="AA6" s="264"/>
      <c r="AB6" s="264"/>
      <c r="AC6" s="264"/>
      <c r="AD6" s="264"/>
      <c r="AE6" s="265">
        <f t="shared" si="0"/>
        <v>0</v>
      </c>
      <c r="AF6" s="266"/>
      <c r="AG6" s="267"/>
      <c r="AM6" s="241" t="s">
        <v>250</v>
      </c>
    </row>
    <row r="7" spans="2:40" ht="17.25" customHeight="1" x14ac:dyDescent="0.25">
      <c r="C7" s="641"/>
      <c r="D7" s="260"/>
      <c r="E7" s="260"/>
      <c r="F7" s="261"/>
      <c r="G7" s="262"/>
      <c r="H7" s="262"/>
      <c r="J7" s="645" t="s">
        <v>251</v>
      </c>
      <c r="K7" s="646">
        <f>L20+L22+L24+L26+L28</f>
        <v>0</v>
      </c>
      <c r="O7" s="269" t="s">
        <v>25</v>
      </c>
      <c r="P7" s="264"/>
      <c r="Q7" s="264"/>
      <c r="R7" s="264"/>
      <c r="S7" s="264"/>
      <c r="T7" s="264"/>
      <c r="U7" s="264"/>
      <c r="V7" s="264"/>
      <c r="W7" s="264"/>
      <c r="X7" s="264"/>
      <c r="Y7" s="264"/>
      <c r="Z7" s="264"/>
      <c r="AA7" s="264"/>
      <c r="AB7" s="264"/>
      <c r="AC7" s="264"/>
      <c r="AD7" s="264"/>
      <c r="AE7" s="265">
        <f t="shared" si="0"/>
        <v>0</v>
      </c>
      <c r="AF7" s="266"/>
      <c r="AG7" s="267"/>
    </row>
    <row r="8" spans="2:40" ht="18.75" x14ac:dyDescent="0.25">
      <c r="C8" s="641"/>
      <c r="D8" s="262"/>
      <c r="E8" s="262"/>
      <c r="F8" s="261"/>
      <c r="G8" s="262"/>
      <c r="H8" s="262"/>
      <c r="J8" s="645"/>
      <c r="K8" s="646"/>
      <c r="O8" s="270" t="s">
        <v>113</v>
      </c>
      <c r="P8" s="264"/>
      <c r="Q8" s="264"/>
      <c r="R8" s="264"/>
      <c r="S8" s="264"/>
      <c r="T8" s="264"/>
      <c r="U8" s="264"/>
      <c r="V8" s="264"/>
      <c r="W8" s="264"/>
      <c r="X8" s="264"/>
      <c r="Y8" s="264"/>
      <c r="Z8" s="264"/>
      <c r="AA8" s="264"/>
      <c r="AB8" s="264"/>
      <c r="AC8" s="264"/>
      <c r="AD8" s="264"/>
      <c r="AE8" s="265">
        <f t="shared" si="0"/>
        <v>0</v>
      </c>
      <c r="AF8" s="266"/>
      <c r="AG8" s="267"/>
    </row>
    <row r="9" spans="2:40" ht="18.75" x14ac:dyDescent="0.25">
      <c r="C9" s="641"/>
      <c r="D9" s="262"/>
      <c r="E9" s="262"/>
      <c r="F9" s="261"/>
      <c r="G9" s="262"/>
      <c r="H9" s="262"/>
      <c r="J9" s="645" t="str">
        <f>IF($D$11="no","Difference total contract vs. calculated costs","Difference EU grant vs. calculated costs")</f>
        <v>Difference EU grant vs. calculated costs</v>
      </c>
      <c r="K9" s="644">
        <f>IF($D$11="no", K4-K7,K5-K7)</f>
        <v>0</v>
      </c>
      <c r="O9" s="271" t="s">
        <v>26</v>
      </c>
      <c r="P9" s="264"/>
      <c r="Q9" s="264"/>
      <c r="R9" s="264"/>
      <c r="S9" s="264"/>
      <c r="T9" s="264"/>
      <c r="U9" s="264"/>
      <c r="V9" s="264"/>
      <c r="W9" s="264"/>
      <c r="X9" s="264"/>
      <c r="Y9" s="264"/>
      <c r="Z9" s="264"/>
      <c r="AA9" s="264"/>
      <c r="AB9" s="264"/>
      <c r="AC9" s="264"/>
      <c r="AD9" s="264"/>
      <c r="AE9" s="265">
        <f t="shared" si="0"/>
        <v>0</v>
      </c>
      <c r="AF9" s="266"/>
      <c r="AG9" s="267"/>
    </row>
    <row r="10" spans="2:40" ht="18.75" x14ac:dyDescent="0.25">
      <c r="C10" s="641"/>
      <c r="D10" s="262"/>
      <c r="E10" s="262"/>
      <c r="F10" s="261"/>
      <c r="G10" s="262"/>
      <c r="H10" s="262"/>
      <c r="J10" s="645"/>
      <c r="K10" s="644"/>
      <c r="O10" s="272" t="s">
        <v>149</v>
      </c>
      <c r="P10" s="264"/>
      <c r="Q10" s="264"/>
      <c r="R10" s="264"/>
      <c r="S10" s="264"/>
      <c r="T10" s="264"/>
      <c r="U10" s="264"/>
      <c r="V10" s="264"/>
      <c r="W10" s="264"/>
      <c r="X10" s="264"/>
      <c r="Y10" s="264"/>
      <c r="Z10" s="264"/>
      <c r="AA10" s="264"/>
      <c r="AB10" s="264"/>
      <c r="AC10" s="264"/>
      <c r="AD10" s="264"/>
      <c r="AE10" s="265">
        <f t="shared" si="0"/>
        <v>0</v>
      </c>
      <c r="AF10" s="266"/>
      <c r="AG10" s="267"/>
    </row>
    <row r="11" spans="2:40" ht="17.25" customHeight="1" x14ac:dyDescent="0.25">
      <c r="C11" s="628" t="s">
        <v>500</v>
      </c>
      <c r="D11" s="629"/>
      <c r="E11" s="273"/>
      <c r="F11" s="273"/>
      <c r="G11" s="273"/>
      <c r="H11" s="273"/>
      <c r="O11" s="274" t="s">
        <v>27</v>
      </c>
      <c r="P11" s="264"/>
      <c r="Q11" s="264"/>
      <c r="R11" s="264"/>
      <c r="S11" s="264"/>
      <c r="T11" s="264"/>
      <c r="U11" s="264"/>
      <c r="V11" s="264"/>
      <c r="W11" s="264"/>
      <c r="X11" s="264"/>
      <c r="Y11" s="264"/>
      <c r="Z11" s="264"/>
      <c r="AA11" s="264"/>
      <c r="AB11" s="264"/>
      <c r="AC11" s="264"/>
      <c r="AD11" s="264"/>
      <c r="AE11" s="265">
        <f t="shared" si="0"/>
        <v>0</v>
      </c>
      <c r="AF11" s="266"/>
      <c r="AG11" s="267"/>
    </row>
    <row r="12" spans="2:40" ht="18.75" x14ac:dyDescent="0.25">
      <c r="C12" s="628"/>
      <c r="D12" s="630"/>
      <c r="E12" s="275"/>
      <c r="F12" s="252"/>
      <c r="G12" s="252"/>
      <c r="H12" s="252"/>
      <c r="I12" s="252"/>
      <c r="J12" s="276"/>
      <c r="K12" s="252"/>
      <c r="L12" s="252"/>
      <c r="O12" s="274" t="s">
        <v>185</v>
      </c>
      <c r="P12" s="264"/>
      <c r="Q12" s="264"/>
      <c r="R12" s="264"/>
      <c r="S12" s="264"/>
      <c r="T12" s="264"/>
      <c r="U12" s="264"/>
      <c r="V12" s="264"/>
      <c r="W12" s="264"/>
      <c r="X12" s="264"/>
      <c r="Y12" s="264"/>
      <c r="Z12" s="264"/>
      <c r="AA12" s="264"/>
      <c r="AB12" s="264"/>
      <c r="AC12" s="264"/>
      <c r="AD12" s="264"/>
      <c r="AE12" s="265">
        <f t="shared" si="0"/>
        <v>0</v>
      </c>
      <c r="AF12" s="266"/>
      <c r="AG12" s="267"/>
    </row>
    <row r="13" spans="2:40" ht="18.75" customHeight="1" x14ac:dyDescent="0.25">
      <c r="C13" s="631"/>
      <c r="D13" s="632"/>
      <c r="E13" s="633"/>
      <c r="G13" s="252"/>
      <c r="H13" s="252"/>
      <c r="I13" s="252"/>
      <c r="J13" s="252"/>
      <c r="K13" s="252"/>
      <c r="L13" s="252"/>
      <c r="M13" s="277"/>
      <c r="O13" s="278" t="s">
        <v>28</v>
      </c>
      <c r="P13" s="264"/>
      <c r="Q13" s="264"/>
      <c r="R13" s="264"/>
      <c r="S13" s="264"/>
      <c r="T13" s="264"/>
      <c r="U13" s="264"/>
      <c r="V13" s="264"/>
      <c r="W13" s="264"/>
      <c r="X13" s="264"/>
      <c r="Y13" s="264"/>
      <c r="Z13" s="264"/>
      <c r="AA13" s="264"/>
      <c r="AB13" s="264"/>
      <c r="AC13" s="264"/>
      <c r="AD13" s="264"/>
      <c r="AE13" s="265">
        <f t="shared" si="0"/>
        <v>0</v>
      </c>
      <c r="AF13" s="266"/>
      <c r="AG13" s="267"/>
    </row>
    <row r="14" spans="2:40" ht="22.5" customHeight="1" x14ac:dyDescent="0.25">
      <c r="C14" s="631"/>
      <c r="D14" s="632"/>
      <c r="E14" s="633"/>
      <c r="F14" s="252"/>
      <c r="G14" s="252"/>
      <c r="H14" s="252"/>
      <c r="I14" s="252"/>
      <c r="J14" s="252"/>
      <c r="K14" s="252"/>
      <c r="L14" s="252"/>
      <c r="M14" s="277"/>
    </row>
    <row r="15" spans="2:40" x14ac:dyDescent="0.25">
      <c r="E15" s="279"/>
      <c r="F15" s="252"/>
      <c r="G15" s="252"/>
      <c r="H15" s="252"/>
      <c r="I15" s="252"/>
      <c r="J15" s="252"/>
      <c r="K15" s="252"/>
      <c r="L15" s="252"/>
      <c r="M15" s="277"/>
      <c r="O15" s="280"/>
      <c r="P15" s="281"/>
      <c r="Q15" s="281"/>
      <c r="R15" s="281"/>
      <c r="S15" s="281"/>
      <c r="T15" s="281"/>
      <c r="U15" s="282"/>
      <c r="V15" s="282"/>
      <c r="W15" s="282"/>
      <c r="X15" s="282"/>
      <c r="Y15" s="282"/>
      <c r="Z15" s="282"/>
      <c r="AA15" s="282"/>
      <c r="AB15" s="282"/>
      <c r="AC15" s="282"/>
      <c r="AD15" s="282"/>
      <c r="AE15" s="283"/>
      <c r="AF15" s="284"/>
      <c r="AG15" s="285"/>
    </row>
    <row r="16" spans="2:40" ht="30" customHeight="1" x14ac:dyDescent="0.5">
      <c r="B16" s="286" t="str">
        <f>INDEX(languages!B11:C11,1,MATCH('Liesmich Readme'!$A$5,languages!$B$2:$C$2,0))</f>
        <v>4.    Abrechenbare Personalkosten pro Berichtsperiode</v>
      </c>
      <c r="C16" s="287"/>
      <c r="E16" s="286"/>
      <c r="F16" s="286"/>
      <c r="G16" s="286"/>
      <c r="H16" s="288"/>
      <c r="I16" s="286"/>
      <c r="J16" s="286"/>
      <c r="K16" s="286"/>
      <c r="O16" s="651" t="str">
        <f>INDEX(languages!B12:C12,1,MATCH('Liesmich Readme'!$A$5,languages!$B$2:$C$2,0))</f>
        <v>5.   Tagesäquivalente pro Arbeitspaket &amp; abrechenbare Personalkosten</v>
      </c>
      <c r="P16" s="651"/>
      <c r="Q16" s="651"/>
      <c r="R16" s="651"/>
      <c r="S16" s="651"/>
      <c r="T16" s="651"/>
      <c r="U16" s="651"/>
      <c r="V16" s="651"/>
      <c r="W16" s="651"/>
      <c r="X16" s="651"/>
      <c r="Y16" s="651"/>
      <c r="Z16" s="651"/>
      <c r="AA16" s="651"/>
      <c r="AB16" s="651"/>
      <c r="AC16" s="651"/>
      <c r="AD16" s="651"/>
      <c r="AE16" s="651"/>
      <c r="AF16" s="651"/>
      <c r="AG16" s="651"/>
    </row>
    <row r="17" spans="1:33" ht="11.25" customHeight="1" thickBot="1" x14ac:dyDescent="0.55000000000000004">
      <c r="B17" s="287"/>
      <c r="C17" s="286"/>
      <c r="D17" s="286"/>
      <c r="E17" s="286"/>
      <c r="F17" s="286"/>
      <c r="G17" s="286"/>
      <c r="H17" s="286"/>
      <c r="I17" s="286"/>
      <c r="J17" s="286"/>
      <c r="K17" s="286"/>
      <c r="O17" s="289"/>
      <c r="P17" s="289"/>
      <c r="Q17" s="289"/>
      <c r="R17" s="289"/>
      <c r="S17" s="289"/>
      <c r="T17" s="289"/>
      <c r="U17" s="289"/>
      <c r="V17" s="289"/>
      <c r="W17" s="289"/>
      <c r="X17" s="289"/>
      <c r="Y17" s="289"/>
      <c r="Z17" s="289"/>
      <c r="AA17" s="289"/>
      <c r="AB17" s="289"/>
      <c r="AC17" s="289"/>
      <c r="AD17" s="289"/>
      <c r="AE17" s="289"/>
      <c r="AF17" s="289"/>
      <c r="AG17" s="289"/>
    </row>
    <row r="18" spans="1:33" ht="15.75" customHeight="1" x14ac:dyDescent="0.25">
      <c r="C18" s="652" t="s">
        <v>252</v>
      </c>
      <c r="D18" s="652"/>
      <c r="E18" s="652"/>
      <c r="F18" s="652" t="s">
        <v>498</v>
      </c>
      <c r="G18" s="652"/>
      <c r="H18" s="652" t="s">
        <v>253</v>
      </c>
      <c r="I18" s="652"/>
      <c r="J18" s="652"/>
      <c r="K18" s="652"/>
      <c r="L18" s="653" t="s">
        <v>497</v>
      </c>
      <c r="M18" s="653"/>
      <c r="P18" s="290"/>
      <c r="U18" s="291"/>
    </row>
    <row r="19" spans="1:33" ht="75" customHeight="1" x14ac:dyDescent="0.25">
      <c r="A19" s="647" t="s">
        <v>465</v>
      </c>
      <c r="B19" s="647"/>
      <c r="C19" s="292" t="s">
        <v>495</v>
      </c>
      <c r="D19" s="256" t="s">
        <v>254</v>
      </c>
      <c r="E19" s="293" t="s">
        <v>255</v>
      </c>
      <c r="F19" s="292" t="s">
        <v>495</v>
      </c>
      <c r="G19" s="293" t="s">
        <v>254</v>
      </c>
      <c r="H19" s="294" t="s">
        <v>504</v>
      </c>
      <c r="I19" s="295" t="s">
        <v>256</v>
      </c>
      <c r="J19" s="296" t="s">
        <v>257</v>
      </c>
      <c r="K19" s="297" t="s">
        <v>258</v>
      </c>
      <c r="L19" s="298" t="s">
        <v>259</v>
      </c>
      <c r="M19" s="293" t="str">
        <f>IF($D$11="no","Check (costs total contract vs. calculated costs)","Check (costs EU grant vs. calculated costs)")</f>
        <v>Check (costs EU grant vs. calculated costs)</v>
      </c>
      <c r="P19" s="256" t="s">
        <v>448</v>
      </c>
      <c r="Q19" s="256" t="s">
        <v>449</v>
      </c>
      <c r="R19" s="256" t="s">
        <v>450</v>
      </c>
      <c r="S19" s="256" t="s">
        <v>451</v>
      </c>
      <c r="T19" s="256" t="s">
        <v>452</v>
      </c>
      <c r="U19" s="256" t="s">
        <v>453</v>
      </c>
      <c r="V19" s="256" t="s">
        <v>454</v>
      </c>
      <c r="W19" s="256" t="s">
        <v>455</v>
      </c>
      <c r="X19" s="256" t="s">
        <v>456</v>
      </c>
      <c r="Y19" s="256" t="s">
        <v>457</v>
      </c>
      <c r="Z19" s="256" t="s">
        <v>458</v>
      </c>
      <c r="AA19" s="256" t="s">
        <v>459</v>
      </c>
      <c r="AB19" s="256" t="s">
        <v>460</v>
      </c>
      <c r="AC19" s="256" t="s">
        <v>461</v>
      </c>
      <c r="AD19" s="256" t="s">
        <v>462</v>
      </c>
      <c r="AE19" s="257" t="s">
        <v>463</v>
      </c>
      <c r="AF19" s="256" t="s">
        <v>466</v>
      </c>
    </row>
    <row r="20" spans="1:33" ht="19.5" customHeight="1" x14ac:dyDescent="0.3">
      <c r="A20" s="648" t="str">
        <f>'Basic project data'!D12</f>
        <v/>
      </c>
      <c r="B20" s="649" t="str">
        <f>'Basic project data'!E12</f>
        <v/>
      </c>
      <c r="C20" s="650">
        <f>IFERROR(SUMIF(B:B,O20,G:G),0)</f>
        <v>0</v>
      </c>
      <c r="D20" s="637">
        <f>MROUND(SUMIF(B:B,O20,F:F),0.5)</f>
        <v>0</v>
      </c>
      <c r="E20" s="638">
        <f>IFERROR(C20/D20,0)</f>
        <v>0</v>
      </c>
      <c r="F20" s="650">
        <f>SUMIF(B:B,O20,J:J)</f>
        <v>0</v>
      </c>
      <c r="G20" s="654">
        <f>MROUND(SUMIF(B:B,O20,I:I),0.5)</f>
        <v>0</v>
      </c>
      <c r="H20" s="655">
        <f>IFERROR(((SUMIF(B:B,O20,AE:AE))/$H$2),0)</f>
        <v>0</v>
      </c>
      <c r="I20" s="656">
        <f>IF($D$11="no",IF((SUMIF($D$35:$D$41,O20,$G$35:$G$41)+SUMIF($I$35:$I$41,O20,$L$35:$L$41))&gt;D20,D20,(SUMIF($D$35:$D$41,O20,$G$35:$G$41)+SUMIF($I$35:$I$41,O20,$L$35:$L$41))),IF((SUMIF($D$35:$D$41,O20,$G$35:$G$41)+SUMIF($I$35:$I$41,O20,$L$35:$L$41))&gt;G20,G20,(SUMIF($D$35:$D$41,O20,$G$35:$G$41)+SUMIF($I$35:$I$41,O20,$L$35:$L$41))))</f>
        <v>0</v>
      </c>
      <c r="J20" s="634">
        <f>IFERROR(MROUND(IF(H20&gt;I20,I20,H20),0.5),"")</f>
        <v>0</v>
      </c>
      <c r="K20" s="635">
        <f>IF($D$11="no",(IF(M20&gt;=0,0,IFERROR(J20-D20,0))),IF(J20&gt;=G20,0,IFERROR(J20-G20,0)))</f>
        <v>0</v>
      </c>
      <c r="L20" s="636">
        <f>ROUND(IF($D$11="no",IF(E20*J20&gt;C20,C20,E20*J20),IF(E20*J20&gt;F20,F20,E20*J20)),2)</f>
        <v>0</v>
      </c>
      <c r="M20" s="639">
        <f>ROUND(IF($D$11="no",IFERROR(-(C20-L20),0),IFERROR(-(F20-L20),0)),2)</f>
        <v>0</v>
      </c>
      <c r="O20" s="263" t="s">
        <v>24</v>
      </c>
      <c r="P20" s="299">
        <f t="shared" ref="P20:AD20" si="1">IFERROR($J20*(SUMIF($B:$B,$O20,P:P)/$H$2)/$H20,0)</f>
        <v>0</v>
      </c>
      <c r="Q20" s="299">
        <f t="shared" si="1"/>
        <v>0</v>
      </c>
      <c r="R20" s="299">
        <f t="shared" si="1"/>
        <v>0</v>
      </c>
      <c r="S20" s="299">
        <f t="shared" si="1"/>
        <v>0</v>
      </c>
      <c r="T20" s="299">
        <f t="shared" si="1"/>
        <v>0</v>
      </c>
      <c r="U20" s="299">
        <f t="shared" si="1"/>
        <v>0</v>
      </c>
      <c r="V20" s="299">
        <f t="shared" si="1"/>
        <v>0</v>
      </c>
      <c r="W20" s="299">
        <f t="shared" si="1"/>
        <v>0</v>
      </c>
      <c r="X20" s="299">
        <f t="shared" si="1"/>
        <v>0</v>
      </c>
      <c r="Y20" s="299">
        <f t="shared" si="1"/>
        <v>0</v>
      </c>
      <c r="Z20" s="299">
        <f t="shared" si="1"/>
        <v>0</v>
      </c>
      <c r="AA20" s="299">
        <f t="shared" si="1"/>
        <v>0</v>
      </c>
      <c r="AB20" s="299">
        <f t="shared" si="1"/>
        <v>0</v>
      </c>
      <c r="AC20" s="299">
        <f t="shared" si="1"/>
        <v>0</v>
      </c>
      <c r="AD20" s="299">
        <f t="shared" si="1"/>
        <v>0</v>
      </c>
      <c r="AE20" s="300">
        <f>SUM(P20:AD20)</f>
        <v>0</v>
      </c>
      <c r="AF20" s="134">
        <f>ROUND(L20,2)</f>
        <v>0</v>
      </c>
      <c r="AG20" s="432" t="str">
        <f>IF((AF20)=AF5+AF6,"no adjustment needed",IF(ISBLANK(AF5),"no adjustment needed","adjustment needed"))</f>
        <v>no adjustment needed</v>
      </c>
    </row>
    <row r="21" spans="1:33" ht="19.5" customHeight="1" x14ac:dyDescent="0.3">
      <c r="A21" s="648"/>
      <c r="B21" s="649"/>
      <c r="C21" s="650"/>
      <c r="D21" s="637"/>
      <c r="E21" s="638"/>
      <c r="F21" s="650"/>
      <c r="G21" s="654"/>
      <c r="H21" s="655"/>
      <c r="I21" s="656"/>
      <c r="J21" s="634"/>
      <c r="K21" s="635"/>
      <c r="L21" s="636"/>
      <c r="M21" s="639"/>
      <c r="O21" s="268" t="s">
        <v>77</v>
      </c>
      <c r="P21" s="301">
        <f t="shared" ref="P21:AE21" si="2">IFERROR(IF(OR((P5+P6)=P20,P5=0),0,P20-P5-P6),"")</f>
        <v>0</v>
      </c>
      <c r="Q21" s="301">
        <f t="shared" si="2"/>
        <v>0</v>
      </c>
      <c r="R21" s="301">
        <f t="shared" si="2"/>
        <v>0</v>
      </c>
      <c r="S21" s="301">
        <f t="shared" si="2"/>
        <v>0</v>
      </c>
      <c r="T21" s="301">
        <f t="shared" si="2"/>
        <v>0</v>
      </c>
      <c r="U21" s="301">
        <f t="shared" si="2"/>
        <v>0</v>
      </c>
      <c r="V21" s="301">
        <f t="shared" si="2"/>
        <v>0</v>
      </c>
      <c r="W21" s="301">
        <f t="shared" si="2"/>
        <v>0</v>
      </c>
      <c r="X21" s="301">
        <f t="shared" si="2"/>
        <v>0</v>
      </c>
      <c r="Y21" s="301">
        <f t="shared" si="2"/>
        <v>0</v>
      </c>
      <c r="Z21" s="301">
        <f t="shared" si="2"/>
        <v>0</v>
      </c>
      <c r="AA21" s="301">
        <f t="shared" si="2"/>
        <v>0</v>
      </c>
      <c r="AB21" s="301">
        <f t="shared" si="2"/>
        <v>0</v>
      </c>
      <c r="AC21" s="301">
        <f t="shared" si="2"/>
        <v>0</v>
      </c>
      <c r="AD21" s="301">
        <f t="shared" si="2"/>
        <v>0</v>
      </c>
      <c r="AE21" s="300">
        <f t="shared" si="2"/>
        <v>0</v>
      </c>
      <c r="AF21" s="135">
        <f>IFERROR(IF(OR(ISBLANK(AF5),AF6&lt;&gt;""),0,IF(OR((AF5+AF6)=AF20,ISBLANK(AF5)),0,AF20-AF5-AF6)),"")</f>
        <v>0</v>
      </c>
      <c r="AG21" s="433" t="str">
        <f>IF(AND($AG$20="adjustment needed",AF21&lt;&gt;0),"Only copy this row in table above!","")</f>
        <v/>
      </c>
    </row>
    <row r="22" spans="1:33" ht="19.5" customHeight="1" x14ac:dyDescent="0.3">
      <c r="A22" s="657" t="str">
        <f>'Basic project data'!D13</f>
        <v/>
      </c>
      <c r="B22" s="658" t="str">
        <f>'Basic project data'!E13</f>
        <v/>
      </c>
      <c r="C22" s="650">
        <f>IFERROR(SUMIF(B:B,O22,G:G),0)</f>
        <v>0</v>
      </c>
      <c r="D22" s="637">
        <f>MROUND(SUMIF(B:B,O22,F:F),0.5)</f>
        <v>0</v>
      </c>
      <c r="E22" s="638">
        <f>IFERROR(C22/D22,0)</f>
        <v>0</v>
      </c>
      <c r="F22" s="650">
        <f>SUMIF(B:B,O22,J:J)</f>
        <v>0</v>
      </c>
      <c r="G22" s="654">
        <f>MROUND(SUMIF(B:B,O22,I:I),0.5)</f>
        <v>0</v>
      </c>
      <c r="H22" s="655">
        <f>IFERROR(((SUMIF(B:B,O22,AE:AE))/$H$2),0)</f>
        <v>0</v>
      </c>
      <c r="I22" s="656">
        <f>IF($D$11="no",IF((SUMIF($D$35:$D$41,O22,$G$35:$G$41)+SUMIF($I$35:$I$41,O22,$L$35:$L$41))&gt;D22,D22,(SUMIF($D$35:$D$41,O22,$G$35:$G$41)+SUMIF($I$35:$I$41,O22,$L$35:$L$41))),IF((SUMIF($D$35:$D$41,O22,$G$35:$G$41)+SUMIF($I$35:$I$41,O22,$L$35:$L$41))&gt;G22,G22,(SUMIF($D$35:$D$41,O22,$G$35:$G$41)+SUMIF($I$35:$I$41,O22,$L$35:$L$41))))</f>
        <v>0</v>
      </c>
      <c r="J22" s="634">
        <f>IFERROR(MROUND(IF(H22&gt;I22,I22,H22),0.5),"")</f>
        <v>0</v>
      </c>
      <c r="K22" s="635">
        <f>IF($D$11="no",(IF(M22&gt;=0,0,IFERROR(J22-D22,0))),IF(J22&gt;=G22,0,IFERROR(J22-G22,0)))</f>
        <v>0</v>
      </c>
      <c r="L22" s="636">
        <f>ROUND(IF($D$11="no",IF(E22*J22&gt;C22,C22,E22*J22),IF(E22*J22&gt;F22,F22,E22*J22)),2)</f>
        <v>0</v>
      </c>
      <c r="M22" s="639">
        <f>ROUND(IF($D$11="no",IFERROR(-(C22-L22),0),IFERROR(-(F22-L22),0)),2)</f>
        <v>0</v>
      </c>
      <c r="O22" s="269" t="s">
        <v>25</v>
      </c>
      <c r="P22" s="299">
        <f t="shared" ref="P22:AD22" si="3">IFERROR($J22*(SUMIF($B:$B,$O22,P:P)/$H$2)/$H22,0)</f>
        <v>0</v>
      </c>
      <c r="Q22" s="299">
        <f t="shared" si="3"/>
        <v>0</v>
      </c>
      <c r="R22" s="299">
        <f t="shared" si="3"/>
        <v>0</v>
      </c>
      <c r="S22" s="299">
        <f t="shared" si="3"/>
        <v>0</v>
      </c>
      <c r="T22" s="299">
        <f t="shared" si="3"/>
        <v>0</v>
      </c>
      <c r="U22" s="299">
        <f t="shared" si="3"/>
        <v>0</v>
      </c>
      <c r="V22" s="299">
        <f t="shared" si="3"/>
        <v>0</v>
      </c>
      <c r="W22" s="299">
        <f t="shared" si="3"/>
        <v>0</v>
      </c>
      <c r="X22" s="299">
        <f t="shared" si="3"/>
        <v>0</v>
      </c>
      <c r="Y22" s="299">
        <f t="shared" si="3"/>
        <v>0</v>
      </c>
      <c r="Z22" s="299">
        <f t="shared" si="3"/>
        <v>0</v>
      </c>
      <c r="AA22" s="299">
        <f t="shared" si="3"/>
        <v>0</v>
      </c>
      <c r="AB22" s="299">
        <f t="shared" si="3"/>
        <v>0</v>
      </c>
      <c r="AC22" s="299">
        <f t="shared" si="3"/>
        <v>0</v>
      </c>
      <c r="AD22" s="299">
        <f t="shared" si="3"/>
        <v>0</v>
      </c>
      <c r="AE22" s="300">
        <f>SUM(P22:AD22)</f>
        <v>0</v>
      </c>
      <c r="AF22" s="134">
        <f>ROUND(L22,2)</f>
        <v>0</v>
      </c>
      <c r="AG22" s="432" t="str">
        <f>IF((AF22)=AF7+AF8,"no adjustment needed",IF(ISBLANK(AF7),"no adjustment needed","adjustment needed"))</f>
        <v>no adjustment needed</v>
      </c>
    </row>
    <row r="23" spans="1:33" ht="19.5" customHeight="1" x14ac:dyDescent="0.3">
      <c r="A23" s="657"/>
      <c r="B23" s="658"/>
      <c r="C23" s="650"/>
      <c r="D23" s="637"/>
      <c r="E23" s="638"/>
      <c r="F23" s="650"/>
      <c r="G23" s="654"/>
      <c r="H23" s="655"/>
      <c r="I23" s="656"/>
      <c r="J23" s="634"/>
      <c r="K23" s="635"/>
      <c r="L23" s="636"/>
      <c r="M23" s="639"/>
      <c r="O23" s="270" t="s">
        <v>113</v>
      </c>
      <c r="P23" s="301">
        <f t="shared" ref="P23:AF23" si="4">IFERROR(IF(OR((P7+P8)=P22,P7=0),0,P22-P7-P8),"")</f>
        <v>0</v>
      </c>
      <c r="Q23" s="301">
        <f t="shared" si="4"/>
        <v>0</v>
      </c>
      <c r="R23" s="301">
        <f t="shared" si="4"/>
        <v>0</v>
      </c>
      <c r="S23" s="301">
        <f t="shared" si="4"/>
        <v>0</v>
      </c>
      <c r="T23" s="301">
        <f t="shared" si="4"/>
        <v>0</v>
      </c>
      <c r="U23" s="301">
        <f t="shared" si="4"/>
        <v>0</v>
      </c>
      <c r="V23" s="301">
        <f t="shared" si="4"/>
        <v>0</v>
      </c>
      <c r="W23" s="301">
        <f t="shared" si="4"/>
        <v>0</v>
      </c>
      <c r="X23" s="301">
        <f t="shared" si="4"/>
        <v>0</v>
      </c>
      <c r="Y23" s="301">
        <f t="shared" si="4"/>
        <v>0</v>
      </c>
      <c r="Z23" s="301">
        <f t="shared" si="4"/>
        <v>0</v>
      </c>
      <c r="AA23" s="301">
        <f t="shared" si="4"/>
        <v>0</v>
      </c>
      <c r="AB23" s="301">
        <f t="shared" si="4"/>
        <v>0</v>
      </c>
      <c r="AC23" s="301">
        <f t="shared" si="4"/>
        <v>0</v>
      </c>
      <c r="AD23" s="301">
        <f t="shared" si="4"/>
        <v>0</v>
      </c>
      <c r="AE23" s="300">
        <f t="shared" si="4"/>
        <v>0</v>
      </c>
      <c r="AF23" s="135">
        <f t="shared" si="4"/>
        <v>0</v>
      </c>
      <c r="AG23" s="433" t="str">
        <f>IF(AND($AG$22="adjustment needed",AF23&lt;&gt;0),"Only copy this row in table above!","")</f>
        <v/>
      </c>
    </row>
    <row r="24" spans="1:33" ht="19.5" customHeight="1" x14ac:dyDescent="0.3">
      <c r="A24" s="659" t="str">
        <f>'Basic project data'!D14</f>
        <v/>
      </c>
      <c r="B24" s="660" t="str">
        <f>'Basic project data'!E14</f>
        <v/>
      </c>
      <c r="C24" s="650">
        <f>IFERROR(SUMIF(B:B,O24,G:G),0)</f>
        <v>0</v>
      </c>
      <c r="D24" s="637">
        <f>MROUND(SUMIF(B:B,O24,F:F),0.5)</f>
        <v>0</v>
      </c>
      <c r="E24" s="638">
        <f>IFERROR(C24/D24,0)</f>
        <v>0</v>
      </c>
      <c r="F24" s="650">
        <f>SUMIF(B:B,O24,J:J)</f>
        <v>0</v>
      </c>
      <c r="G24" s="654">
        <f>MROUND(SUMIF(B:B,O24,I:I),0.5)</f>
        <v>0</v>
      </c>
      <c r="H24" s="655">
        <f>IFERROR(((SUMIF(B:B,O24,AE:AE))/$H$2),0)</f>
        <v>0</v>
      </c>
      <c r="I24" s="656">
        <f>IF($D$11="no",IF((SUMIF($D$35:$D$41,O24,$G$35:$G$41)+SUMIF($I$35:$I$41,O24,$L$35:$L$41))&gt;D24,D24,(SUMIF($D$35:$D$41,O24,$G$35:$G$41)+SUMIF($I$35:$I$41,O24,$L$35:$L$41))),IF((SUMIF($D$35:$D$41,O24,$G$35:$G$41)+SUMIF($I$35:$I$41,O24,$L$35:$L$41))&gt;G24,G24,(SUMIF($D$35:$D$41,O24,$G$35:$G$41)+SUMIF($I$35:$I$41,O24,$L$35:$L$41))))</f>
        <v>0</v>
      </c>
      <c r="J24" s="634">
        <f>IFERROR(MROUND(IF(H24&gt;I24,I24,H24),0.5),"")</f>
        <v>0</v>
      </c>
      <c r="K24" s="635">
        <f>IF($D$11="no",(IF(M24&gt;=0,0,IFERROR(J24-D24,0))),IF(J24&gt;=G24,0,IFERROR(J24-G24,0)))</f>
        <v>0</v>
      </c>
      <c r="L24" s="636">
        <f>ROUND(IF($D$11="no",IF(E24*J24&gt;C24,C24,E24*J24),IF(E24*J24&gt;F24,F24,E24*J24)),2)</f>
        <v>0</v>
      </c>
      <c r="M24" s="639">
        <f>ROUND(IF($D$11="no",IFERROR(-(C24-L24),0),IFERROR(-(F24-L24),0)),2)</f>
        <v>0</v>
      </c>
      <c r="O24" s="271" t="s">
        <v>26</v>
      </c>
      <c r="P24" s="299">
        <f t="shared" ref="P24:AD24" si="5">IFERROR($J24*(SUMIF($B:$B,$O24,P:P)/$H$2)/$H24,0)</f>
        <v>0</v>
      </c>
      <c r="Q24" s="299">
        <f t="shared" si="5"/>
        <v>0</v>
      </c>
      <c r="R24" s="299">
        <f t="shared" si="5"/>
        <v>0</v>
      </c>
      <c r="S24" s="299">
        <f t="shared" si="5"/>
        <v>0</v>
      </c>
      <c r="T24" s="299">
        <f t="shared" si="5"/>
        <v>0</v>
      </c>
      <c r="U24" s="299">
        <f t="shared" si="5"/>
        <v>0</v>
      </c>
      <c r="V24" s="299">
        <f t="shared" si="5"/>
        <v>0</v>
      </c>
      <c r="W24" s="299">
        <f t="shared" si="5"/>
        <v>0</v>
      </c>
      <c r="X24" s="299">
        <f t="shared" si="5"/>
        <v>0</v>
      </c>
      <c r="Y24" s="299">
        <f t="shared" si="5"/>
        <v>0</v>
      </c>
      <c r="Z24" s="299">
        <f t="shared" si="5"/>
        <v>0</v>
      </c>
      <c r="AA24" s="299">
        <f t="shared" si="5"/>
        <v>0</v>
      </c>
      <c r="AB24" s="299">
        <f t="shared" si="5"/>
        <v>0</v>
      </c>
      <c r="AC24" s="299">
        <f t="shared" si="5"/>
        <v>0</v>
      </c>
      <c r="AD24" s="299">
        <f t="shared" si="5"/>
        <v>0</v>
      </c>
      <c r="AE24" s="300">
        <f>SUM(P24:AD24)</f>
        <v>0</v>
      </c>
      <c r="AF24" s="134">
        <f>ROUND(L24,2)</f>
        <v>0</v>
      </c>
      <c r="AG24" s="432" t="str">
        <f>IF((AF24)=AF9+AF10,"no adjustment needed",IF(ISBLANK(AF9),"no adjustment needed","adjustment needed"))</f>
        <v>no adjustment needed</v>
      </c>
    </row>
    <row r="25" spans="1:33" ht="19.5" customHeight="1" x14ac:dyDescent="0.3">
      <c r="A25" s="659"/>
      <c r="B25" s="660"/>
      <c r="C25" s="650"/>
      <c r="D25" s="637"/>
      <c r="E25" s="638"/>
      <c r="F25" s="650"/>
      <c r="G25" s="654"/>
      <c r="H25" s="655"/>
      <c r="I25" s="656"/>
      <c r="J25" s="634"/>
      <c r="K25" s="635"/>
      <c r="L25" s="636"/>
      <c r="M25" s="639"/>
      <c r="O25" s="272" t="s">
        <v>149</v>
      </c>
      <c r="P25" s="301">
        <f t="shared" ref="P25:AF25" si="6">IFERROR(IF(OR((P9+P10)=P24,P9=0),0,P24-P9-P10),"")</f>
        <v>0</v>
      </c>
      <c r="Q25" s="301">
        <f t="shared" si="6"/>
        <v>0</v>
      </c>
      <c r="R25" s="301">
        <f t="shared" si="6"/>
        <v>0</v>
      </c>
      <c r="S25" s="301">
        <f t="shared" si="6"/>
        <v>0</v>
      </c>
      <c r="T25" s="301">
        <f t="shared" si="6"/>
        <v>0</v>
      </c>
      <c r="U25" s="301">
        <f t="shared" si="6"/>
        <v>0</v>
      </c>
      <c r="V25" s="301">
        <f t="shared" si="6"/>
        <v>0</v>
      </c>
      <c r="W25" s="301">
        <f t="shared" si="6"/>
        <v>0</v>
      </c>
      <c r="X25" s="301">
        <f t="shared" si="6"/>
        <v>0</v>
      </c>
      <c r="Y25" s="301">
        <f t="shared" si="6"/>
        <v>0</v>
      </c>
      <c r="Z25" s="301">
        <f t="shared" si="6"/>
        <v>0</v>
      </c>
      <c r="AA25" s="301">
        <f t="shared" si="6"/>
        <v>0</v>
      </c>
      <c r="AB25" s="301">
        <f t="shared" si="6"/>
        <v>0</v>
      </c>
      <c r="AC25" s="301">
        <f t="shared" si="6"/>
        <v>0</v>
      </c>
      <c r="AD25" s="301">
        <f t="shared" si="6"/>
        <v>0</v>
      </c>
      <c r="AE25" s="300">
        <f t="shared" si="6"/>
        <v>0</v>
      </c>
      <c r="AF25" s="135">
        <f t="shared" si="6"/>
        <v>0</v>
      </c>
      <c r="AG25" s="433" t="str">
        <f>IF(AND($AG$24="adjustment needed",AF25&lt;&gt;0),"Only copy this row in table above!","")</f>
        <v/>
      </c>
    </row>
    <row r="26" spans="1:33" ht="19.5" customHeight="1" x14ac:dyDescent="0.3">
      <c r="A26" s="672" t="str">
        <f>'Basic project data'!D15</f>
        <v/>
      </c>
      <c r="B26" s="673" t="str">
        <f>'Basic project data'!E15</f>
        <v/>
      </c>
      <c r="C26" s="650">
        <f>IFERROR(SUMIF(B:B,O26,G:G),0)</f>
        <v>0</v>
      </c>
      <c r="D26" s="637">
        <f>MROUND(SUMIF(B:B,O26,F:F),0.5)</f>
        <v>0</v>
      </c>
      <c r="E26" s="638">
        <f>IFERROR(C26/D26,0)</f>
        <v>0</v>
      </c>
      <c r="F26" s="650">
        <f>SUMIF(B:B,O26,J:J)</f>
        <v>0</v>
      </c>
      <c r="G26" s="654">
        <f>MROUND(SUMIF(B:B,O26,I:I),0.5)</f>
        <v>0</v>
      </c>
      <c r="H26" s="655">
        <f>IFERROR(((SUMIF(B:B,O26,AE:AE))/$H$2),0)</f>
        <v>0</v>
      </c>
      <c r="I26" s="656">
        <f>IF($D$11="no",IF((SUMIF($D$35:$D$41,O26,$G$35:$G$41)+SUMIF($I$35:$I$41,O26,$L$35:$L$41))&gt;D26,D26,(SUMIF($D$35:$D$41,O26,$G$35:$G$41)+SUMIF($I$35:$I$41,O26,$L$35:$L$41))),IF((SUMIF($D$35:$D$41,O26,$G$35:$G$41)+SUMIF($I$35:$I$41,O26,$L$35:$L$41))&gt;G26,G26,(SUMIF($D$35:$D$41,O26,$G$35:$G$41)+SUMIF($I$35:$I$41,O26,$L$35:$L$41))))</f>
        <v>0</v>
      </c>
      <c r="J26" s="634">
        <f>IFERROR(MROUND(IF(H26&gt;I26,I26,H26),0.5),"")</f>
        <v>0</v>
      </c>
      <c r="K26" s="635">
        <f>IF($D$11="no",(IF(M26&gt;=0,0,IFERROR(J26-D26,0))),IF(J26&gt;=G26,0,IFERROR(J26-G26,0)))</f>
        <v>0</v>
      </c>
      <c r="L26" s="636">
        <f>ROUND(IF($D$11="no",IF(E26*J26&gt;C26,C26,E26*J26),IF(E26*J26&gt;F26,F26,E26*J26)),2)</f>
        <v>0</v>
      </c>
      <c r="M26" s="639">
        <f>ROUND(IF($D$11="no",IFERROR(-(C26-L26),0),IFERROR(-(F26-L26),0)),2)</f>
        <v>0</v>
      </c>
      <c r="O26" s="274" t="s">
        <v>27</v>
      </c>
      <c r="P26" s="299">
        <f t="shared" ref="P26:AD26" si="7">IFERROR($J26*(SUMIF($B:$B,$O26,P:P)/$H$2)/$H26,0)</f>
        <v>0</v>
      </c>
      <c r="Q26" s="299">
        <f t="shared" si="7"/>
        <v>0</v>
      </c>
      <c r="R26" s="299">
        <f t="shared" si="7"/>
        <v>0</v>
      </c>
      <c r="S26" s="299">
        <f t="shared" si="7"/>
        <v>0</v>
      </c>
      <c r="T26" s="299">
        <f t="shared" si="7"/>
        <v>0</v>
      </c>
      <c r="U26" s="299">
        <f t="shared" si="7"/>
        <v>0</v>
      </c>
      <c r="V26" s="299">
        <f t="shared" si="7"/>
        <v>0</v>
      </c>
      <c r="W26" s="299">
        <f t="shared" si="7"/>
        <v>0</v>
      </c>
      <c r="X26" s="299">
        <f t="shared" si="7"/>
        <v>0</v>
      </c>
      <c r="Y26" s="299">
        <f t="shared" si="7"/>
        <v>0</v>
      </c>
      <c r="Z26" s="299">
        <f t="shared" si="7"/>
        <v>0</v>
      </c>
      <c r="AA26" s="299">
        <f t="shared" si="7"/>
        <v>0</v>
      </c>
      <c r="AB26" s="299">
        <f t="shared" si="7"/>
        <v>0</v>
      </c>
      <c r="AC26" s="299">
        <f t="shared" si="7"/>
        <v>0</v>
      </c>
      <c r="AD26" s="299">
        <f t="shared" si="7"/>
        <v>0</v>
      </c>
      <c r="AE26" s="300">
        <f>SUM(P26:AD26)</f>
        <v>0</v>
      </c>
      <c r="AF26" s="134">
        <f>ROUND(L26,2)</f>
        <v>0</v>
      </c>
      <c r="AG26" s="432" t="str">
        <f>IF((AF26)=AF11+AF12,"no adjustment needed",IF(ISBLANK(AF11),"no adjustment needed","adjustment needed"))</f>
        <v>no adjustment needed</v>
      </c>
    </row>
    <row r="27" spans="1:33" ht="19.5" customHeight="1" x14ac:dyDescent="0.3">
      <c r="A27" s="672"/>
      <c r="B27" s="673"/>
      <c r="C27" s="650"/>
      <c r="D27" s="637"/>
      <c r="E27" s="638"/>
      <c r="F27" s="650"/>
      <c r="G27" s="654"/>
      <c r="H27" s="655"/>
      <c r="I27" s="656"/>
      <c r="J27" s="634"/>
      <c r="K27" s="635"/>
      <c r="L27" s="636"/>
      <c r="M27" s="639"/>
      <c r="O27" s="274" t="s">
        <v>185</v>
      </c>
      <c r="P27" s="301">
        <f t="shared" ref="P27:AE27" si="8">IFERROR(IF(OR((P11+P12)=P26,P11=0),0,P26-P11-P12),"")</f>
        <v>0</v>
      </c>
      <c r="Q27" s="301">
        <f t="shared" si="8"/>
        <v>0</v>
      </c>
      <c r="R27" s="301">
        <f t="shared" si="8"/>
        <v>0</v>
      </c>
      <c r="S27" s="301">
        <f t="shared" si="8"/>
        <v>0</v>
      </c>
      <c r="T27" s="301">
        <f t="shared" si="8"/>
        <v>0</v>
      </c>
      <c r="U27" s="301">
        <f t="shared" si="8"/>
        <v>0</v>
      </c>
      <c r="V27" s="301">
        <f t="shared" si="8"/>
        <v>0</v>
      </c>
      <c r="W27" s="301">
        <f t="shared" si="8"/>
        <v>0</v>
      </c>
      <c r="X27" s="301">
        <f t="shared" si="8"/>
        <v>0</v>
      </c>
      <c r="Y27" s="301">
        <f t="shared" si="8"/>
        <v>0</v>
      </c>
      <c r="Z27" s="301">
        <f t="shared" si="8"/>
        <v>0</v>
      </c>
      <c r="AA27" s="301">
        <f t="shared" si="8"/>
        <v>0</v>
      </c>
      <c r="AB27" s="301">
        <f t="shared" si="8"/>
        <v>0</v>
      </c>
      <c r="AC27" s="301">
        <f t="shared" si="8"/>
        <v>0</v>
      </c>
      <c r="AD27" s="301">
        <f t="shared" si="8"/>
        <v>0</v>
      </c>
      <c r="AE27" s="300">
        <f t="shared" si="8"/>
        <v>0</v>
      </c>
      <c r="AF27" s="135">
        <f>IFERROR(IF(OR((AF11+AF13)=AF26,AF11=0),0,AF26-AF11-AF13),"")</f>
        <v>0</v>
      </c>
      <c r="AG27" s="302" t="str">
        <f>IF(AND($AG$26="adjustment needed",AF27&lt;&gt;0),"Only copy this row in table above!","")</f>
        <v/>
      </c>
    </row>
    <row r="28" spans="1:33" ht="19.5" customHeight="1" thickBot="1" x14ac:dyDescent="0.35">
      <c r="A28" s="661" t="str">
        <f>'Basic project data'!D16</f>
        <v/>
      </c>
      <c r="B28" s="662" t="str">
        <f>'Basic project data'!E16</f>
        <v/>
      </c>
      <c r="C28" s="663">
        <f>IFERROR(SUMIF(B:B,O28,G:G),0)</f>
        <v>0</v>
      </c>
      <c r="D28" s="664">
        <f>MROUND(SUMIF(B:B,O28,F:F),0.5)</f>
        <v>0</v>
      </c>
      <c r="E28" s="665">
        <f>IFERROR(C28/D28,0)</f>
        <v>0</v>
      </c>
      <c r="F28" s="663">
        <f>SUMIF(B:B,O28,J:J)</f>
        <v>0</v>
      </c>
      <c r="G28" s="666">
        <f>MROUND(SUMIF(B:B,O28,I:I),0.5)</f>
        <v>0</v>
      </c>
      <c r="H28" s="667">
        <f>IFERROR(((SUMIF(B:B,O28,AE:AE))/$H$2),0)</f>
        <v>0</v>
      </c>
      <c r="I28" s="668">
        <f>IF($D$11="no",IF((SUMIF($D$35:$D$41,O28,$G$35:$G$41)+SUMIF($I$35:$I$41,O28,$L$35:$L$41))&gt;D28,D28,(SUMIF($D$35:$D$41,O28,$G$35:$G$41)+SUMIF($I$35:$I$41,O28,$L$35:$L$41))),IF((SUMIF($D$35:$D$41,O28,$G$35:$G$41)+SUMIF($I$35:$I$41,O28,$L$35:$L$41))&gt;G28,G28,(SUMIF($D$35:$D$41,O28,$G$35:$G$41)+SUMIF($I$35:$I$41,O28,$L$35:$L$41))))</f>
        <v>0</v>
      </c>
      <c r="J28" s="669">
        <f>IFERROR(MROUND(IF(H28&gt;I28,I28,H28),0.5),"")</f>
        <v>0</v>
      </c>
      <c r="K28" s="670">
        <f>IF($D$11="no",(IF(M28&gt;=0,0,IFERROR(J28-D28,0))),IF(J28&gt;=G28,0,IFERROR(J28-G28,0)))</f>
        <v>0</v>
      </c>
      <c r="L28" s="671">
        <f>ROUND(IF($D$11="no",IF(E28*J28&gt;C28,C28,E28*J28),IF(E28*J28&gt;F28,F28,E28*J28)),2)</f>
        <v>0</v>
      </c>
      <c r="M28" s="639">
        <f>ROUND(IF($D$11="no",IFERROR(-(C28-L28),0),IFERROR(-(F28-L28),0)),2)</f>
        <v>0</v>
      </c>
      <c r="O28" s="303" t="s">
        <v>28</v>
      </c>
      <c r="P28" s="299">
        <f t="shared" ref="P28:AD28" si="9">IFERROR($J28*(SUMIF($B:$B,$O28,P:P)/$H$2)/$H28,0)</f>
        <v>0</v>
      </c>
      <c r="Q28" s="299">
        <f t="shared" si="9"/>
        <v>0</v>
      </c>
      <c r="R28" s="299">
        <f t="shared" si="9"/>
        <v>0</v>
      </c>
      <c r="S28" s="299">
        <f t="shared" si="9"/>
        <v>0</v>
      </c>
      <c r="T28" s="299">
        <f t="shared" si="9"/>
        <v>0</v>
      </c>
      <c r="U28" s="299">
        <f t="shared" si="9"/>
        <v>0</v>
      </c>
      <c r="V28" s="299">
        <f t="shared" si="9"/>
        <v>0</v>
      </c>
      <c r="W28" s="299">
        <f t="shared" si="9"/>
        <v>0</v>
      </c>
      <c r="X28" s="299">
        <f t="shared" si="9"/>
        <v>0</v>
      </c>
      <c r="Y28" s="299">
        <f t="shared" si="9"/>
        <v>0</v>
      </c>
      <c r="Z28" s="299">
        <f t="shared" si="9"/>
        <v>0</v>
      </c>
      <c r="AA28" s="299">
        <f t="shared" si="9"/>
        <v>0</v>
      </c>
      <c r="AB28" s="299">
        <f t="shared" si="9"/>
        <v>0</v>
      </c>
      <c r="AC28" s="299">
        <f t="shared" si="9"/>
        <v>0</v>
      </c>
      <c r="AD28" s="299">
        <f t="shared" si="9"/>
        <v>0</v>
      </c>
      <c r="AE28" s="300">
        <f>SUM(P28:AD28)</f>
        <v>0</v>
      </c>
      <c r="AF28" s="134">
        <f>ROUND(L28,2)</f>
        <v>0</v>
      </c>
      <c r="AG28" s="304"/>
    </row>
    <row r="29" spans="1:33" ht="19.5" customHeight="1" thickBot="1" x14ac:dyDescent="0.35">
      <c r="A29" s="661"/>
      <c r="B29" s="662"/>
      <c r="C29" s="663"/>
      <c r="D29" s="664"/>
      <c r="E29" s="665"/>
      <c r="F29" s="663"/>
      <c r="G29" s="666"/>
      <c r="H29" s="667"/>
      <c r="I29" s="668"/>
      <c r="J29" s="669"/>
      <c r="K29" s="670"/>
      <c r="L29" s="671"/>
      <c r="M29" s="639"/>
      <c r="O29" s="305"/>
      <c r="P29" s="282"/>
      <c r="Q29" s="282"/>
      <c r="R29" s="282"/>
      <c r="S29" s="282"/>
      <c r="T29" s="282"/>
      <c r="U29" s="282"/>
      <c r="V29" s="282"/>
      <c r="W29" s="282"/>
      <c r="X29" s="282"/>
      <c r="Y29" s="282"/>
      <c r="Z29" s="282"/>
      <c r="AA29" s="282"/>
      <c r="AB29" s="282"/>
      <c r="AC29" s="282"/>
      <c r="AD29" s="282"/>
      <c r="AE29" s="306"/>
      <c r="AF29" s="307"/>
    </row>
    <row r="30" spans="1:33" ht="17.25" customHeight="1" x14ac:dyDescent="0.25">
      <c r="A30" s="678" t="s">
        <v>37</v>
      </c>
      <c r="B30" s="678"/>
      <c r="C30" s="308">
        <f>SUM(C20:C28)</f>
        <v>0</v>
      </c>
      <c r="D30" s="309">
        <f>SUM(D20:D28)</f>
        <v>0</v>
      </c>
      <c r="E30" s="310"/>
      <c r="F30" s="311">
        <f>SUM(F20:F28)</f>
        <v>0</v>
      </c>
      <c r="G30" s="312">
        <f>SUM(G20:G28)</f>
        <v>0</v>
      </c>
      <c r="H30" s="313">
        <f>SUM(H20:H28)</f>
        <v>0</v>
      </c>
      <c r="I30" s="314"/>
      <c r="J30" s="315">
        <f>SUM(J20:J28)</f>
        <v>0</v>
      </c>
      <c r="K30" s="316"/>
      <c r="L30" s="317">
        <f>SUM(L20:L28)</f>
        <v>0</v>
      </c>
      <c r="M30" s="318">
        <f>SUM(M20:M28)</f>
        <v>0</v>
      </c>
      <c r="N30" s="319"/>
      <c r="O30" s="280"/>
      <c r="P30" s="280"/>
      <c r="Q30" s="280"/>
      <c r="R30" s="280"/>
      <c r="S30" s="280"/>
      <c r="T30" s="280"/>
      <c r="U30" s="280"/>
      <c r="V30" s="280"/>
      <c r="W30" s="280"/>
      <c r="X30" s="280"/>
      <c r="Y30" s="280"/>
      <c r="Z30" s="280"/>
      <c r="AA30" s="280"/>
      <c r="AB30" s="280"/>
      <c r="AC30" s="280"/>
      <c r="AD30" s="280"/>
      <c r="AE30" s="280"/>
      <c r="AF30" s="280"/>
    </row>
    <row r="31" spans="1:33" x14ac:dyDescent="0.25">
      <c r="A31" s="320"/>
      <c r="B31" s="320"/>
      <c r="C31" s="321"/>
      <c r="D31" s="322"/>
      <c r="E31" s="323"/>
      <c r="F31" s="324"/>
      <c r="G31" s="325"/>
      <c r="H31" s="284"/>
      <c r="J31" s="326"/>
      <c r="K31" s="327"/>
      <c r="O31" s="280"/>
      <c r="P31" s="280"/>
      <c r="Q31" s="280"/>
      <c r="R31" s="280"/>
      <c r="S31" s="280"/>
      <c r="T31" s="280"/>
      <c r="U31" s="280"/>
      <c r="V31" s="280"/>
      <c r="W31" s="280"/>
      <c r="X31" s="280"/>
      <c r="Y31" s="280"/>
      <c r="Z31" s="280"/>
      <c r="AA31" s="280"/>
      <c r="AB31" s="280"/>
      <c r="AC31" s="280"/>
      <c r="AD31" s="280"/>
      <c r="AE31" s="280"/>
      <c r="AF31" s="280"/>
    </row>
    <row r="32" spans="1:33" ht="31.5" x14ac:dyDescent="0.25">
      <c r="B32" s="651" t="str">
        <f>INDEX(languages!B10:C10,1,MATCH('Liesmich Readme'!$A$5,languages!$B$2:$C$2,0))</f>
        <v>3.    Horizontal Ceiling &amp; Kappung auf Kalenderjahr</v>
      </c>
      <c r="C32" s="651"/>
      <c r="D32" s="651"/>
      <c r="E32" s="651"/>
      <c r="F32" s="651"/>
      <c r="G32" s="651"/>
      <c r="H32" s="651"/>
      <c r="I32" s="651"/>
      <c r="J32" s="277"/>
      <c r="L32" s="328"/>
      <c r="M32" s="329"/>
      <c r="P32" s="679"/>
      <c r="Q32" s="679"/>
      <c r="R32" s="679"/>
      <c r="S32" s="679"/>
      <c r="T32" s="679"/>
      <c r="U32" s="679"/>
      <c r="V32" s="679"/>
      <c r="W32" s="679"/>
      <c r="X32" s="679"/>
      <c r="Y32" s="679"/>
      <c r="Z32" s="679"/>
      <c r="AA32" s="679"/>
      <c r="AB32" s="679"/>
      <c r="AC32" s="679"/>
      <c r="AD32" s="679"/>
      <c r="AE32" s="679"/>
      <c r="AF32" s="679"/>
    </row>
    <row r="33" spans="1:33" ht="15.75" thickBot="1" x14ac:dyDescent="0.3">
      <c r="L33" s="329"/>
      <c r="M33" s="329"/>
      <c r="O33" s="330"/>
      <c r="P33" s="331"/>
      <c r="Q33" s="331"/>
      <c r="R33" s="331"/>
      <c r="S33" s="331"/>
      <c r="T33" s="331"/>
      <c r="U33" s="331"/>
      <c r="V33" s="331"/>
      <c r="W33" s="331"/>
      <c r="X33" s="331"/>
      <c r="Y33" s="331"/>
      <c r="Z33" s="331"/>
      <c r="AA33" s="331"/>
      <c r="AB33" s="331"/>
      <c r="AC33" s="331"/>
      <c r="AD33" s="331"/>
      <c r="AE33" s="331"/>
      <c r="AF33" s="331"/>
    </row>
    <row r="34" spans="1:33" ht="90" customHeight="1" x14ac:dyDescent="0.25">
      <c r="B34" s="332" t="s">
        <v>260</v>
      </c>
      <c r="C34" s="256" t="s">
        <v>261</v>
      </c>
      <c r="D34" s="333" t="s">
        <v>262</v>
      </c>
      <c r="E34" s="334" t="s">
        <v>501</v>
      </c>
      <c r="F34" s="335" t="s">
        <v>502</v>
      </c>
      <c r="G34" s="335" t="s">
        <v>263</v>
      </c>
      <c r="H34" s="336" t="s">
        <v>265</v>
      </c>
      <c r="I34" s="333" t="s">
        <v>264</v>
      </c>
      <c r="J34" s="334" t="s">
        <v>501</v>
      </c>
      <c r="K34" s="335" t="s">
        <v>502</v>
      </c>
      <c r="L34" s="335" t="s">
        <v>263</v>
      </c>
      <c r="M34" s="336" t="s">
        <v>265</v>
      </c>
      <c r="O34" s="337"/>
      <c r="P34" s="680"/>
      <c r="Q34" s="680"/>
      <c r="R34" s="680"/>
      <c r="S34" s="680"/>
      <c r="T34" s="680"/>
      <c r="U34" s="680"/>
      <c r="V34" s="680"/>
      <c r="W34" s="680"/>
      <c r="X34" s="680"/>
      <c r="Y34" s="680"/>
      <c r="Z34" s="680"/>
      <c r="AA34" s="680"/>
      <c r="AB34" s="680"/>
      <c r="AC34" s="680"/>
      <c r="AD34" s="680"/>
      <c r="AE34" s="680"/>
      <c r="AF34" s="680"/>
    </row>
    <row r="35" spans="1:33" ht="15" customHeight="1" x14ac:dyDescent="0.25">
      <c r="B35" s="338"/>
      <c r="C35" s="339">
        <f>IF('Basic project data'!C5=0,0,DATE(YEAR('Basic project data'!C5),1,1))</f>
        <v>0</v>
      </c>
      <c r="D35" s="340" t="str">
        <f>IFERROR(INDEX(B47:B58,MATCH("P*",B47:B58,0)),"")</f>
        <v/>
      </c>
      <c r="E35" s="341">
        <f>IF(D35="",0,IF($D$11="no",SUMIF(B47:B58,D35,F47:F58),SUMIF(B47:B58,D35,I47:I58)))</f>
        <v>0</v>
      </c>
      <c r="F35" s="341">
        <f>IFERROR(SUMIF($B47:$B58,$D35,$AE47:$AE58)/$H$2,0)</f>
        <v>0</v>
      </c>
      <c r="G35" s="341" t="str">
        <f t="shared" ref="G35:G41" si="10">IFERROR(IF(D35="","",(IF(B35="yes",(IF(E35&lt;F35,E35,F35)),F35))),"")</f>
        <v/>
      </c>
      <c r="H35" s="342">
        <f t="shared" ref="H35:H41" si="11">ROUND(-IFERROR(E35-F35,""),2)</f>
        <v>0</v>
      </c>
      <c r="I35" s="340" t="str">
        <f>IF(IFERROR(INDEX(B47:B58,MATCH("P*",B47:B58,-1)),"")=D35,"",IFERROR(INDEX(B47:B58,MATCH("P*",B47:B58,-1)),""))</f>
        <v/>
      </c>
      <c r="J35" s="341">
        <f>IF(I35="",0,IF($D$11="no",MROUND(SUMIF(B47:B58,I35,F47:F58),0.5),MROUND(SUMIF(B47:B58,I35,I47:I58),0.5)))</f>
        <v>0</v>
      </c>
      <c r="K35" s="341">
        <f>IFERROR(SUMIF($B47:$B58,$I35,$AE47:$AE58)/$H$2,0)</f>
        <v>0</v>
      </c>
      <c r="L35" s="341" t="str">
        <f t="shared" ref="L35:L41" si="12">IFERROR(IF(I35="","",IF(B35="yes",(IF((E35+J35-G35)&gt;=K35,K35,(E35+J35-G35))),K35)),"")</f>
        <v/>
      </c>
      <c r="M35" s="342">
        <f t="shared" ref="M35:M41" si="13">ROUND(-IFERROR(J35-K35,""),2)</f>
        <v>0</v>
      </c>
      <c r="N35" s="343"/>
      <c r="O35" s="337"/>
    </row>
    <row r="36" spans="1:33" x14ac:dyDescent="0.25">
      <c r="B36" s="338"/>
      <c r="C36" s="339" t="str">
        <f>IFERROR(IF(EDATE(C35,12)&lt;=(DATE(YEAR('Basic project data'!$C$6),1,1)),EDATE(C35,12),""),"")</f>
        <v/>
      </c>
      <c r="D36" s="340" t="str">
        <f>IFERROR(INDEX(B62:B73,MATCH("P*",B62:B73,0)),"")</f>
        <v/>
      </c>
      <c r="E36" s="341">
        <f>IF(D36="",0,IF($D$11="no",SUMIF(B62:B73,D36,F62:F73),SUMIF(B62:B73,D36,I62:I73)))</f>
        <v>0</v>
      </c>
      <c r="F36" s="341">
        <f>IFERROR(SUMIF($B62:$B73,$D36,$AE62:$AE73)/$H$2,0)</f>
        <v>0</v>
      </c>
      <c r="G36" s="341" t="str">
        <f t="shared" si="10"/>
        <v/>
      </c>
      <c r="H36" s="342">
        <f t="shared" si="11"/>
        <v>0</v>
      </c>
      <c r="I36" s="340" t="str">
        <f>IF(IFERROR(INDEX(B62:B73,MATCH("P*",B62:B73,-1)),"")=D36,"",IFERROR(INDEX(B62:B73,MATCH("P*",B62:B73,-1)),""))</f>
        <v/>
      </c>
      <c r="J36" s="341">
        <f>IF(I36="",0,IF($D$11="no",MROUND(SUMIF(B62:B73,I36,F62:F73),0.5),MROUND(SUMIF(B62:B73,I36,I62:I73),0.5)))</f>
        <v>0</v>
      </c>
      <c r="K36" s="341">
        <f>IFERROR(SUMIF($B62:$B73,$I36,$AE62:$AE73)/$H$2,0)</f>
        <v>0</v>
      </c>
      <c r="L36" s="341" t="str">
        <f t="shared" si="12"/>
        <v/>
      </c>
      <c r="M36" s="342">
        <f t="shared" si="13"/>
        <v>0</v>
      </c>
      <c r="N36" s="344"/>
      <c r="O36" s="345"/>
    </row>
    <row r="37" spans="1:33" x14ac:dyDescent="0.25">
      <c r="B37" s="338"/>
      <c r="C37" s="339" t="str">
        <f>IFERROR(IF(EDATE(C36,12)&lt;=(DATE(YEAR('Basic project data'!$C$6),1,1)),EDATE(C36,12),""),"")</f>
        <v/>
      </c>
      <c r="D37" s="340" t="str">
        <f>IFERROR(INDEX(B77:B88,MATCH("P*",B77:B88,0)),"")</f>
        <v/>
      </c>
      <c r="E37" s="341">
        <f>IF(D37="",0,IF($D$11="no",SUMIF(B77:B88,D37,F77:F88),SUMIF(B77:B88,D37,I77:I88)))</f>
        <v>0</v>
      </c>
      <c r="F37" s="341">
        <f>IFERROR(SUMIF($B77:$B88,$D37,$AE77:$AE88)/$H$2,0)</f>
        <v>0</v>
      </c>
      <c r="G37" s="341" t="str">
        <f t="shared" si="10"/>
        <v/>
      </c>
      <c r="H37" s="342">
        <f t="shared" si="11"/>
        <v>0</v>
      </c>
      <c r="I37" s="340" t="str">
        <f>IF(IFERROR(INDEX(B77:B88,MATCH("P*",B77:B88,-1)),"")=D37,"",IFERROR(INDEX(B77:B88,MATCH("P*",B77:B88,-1)),""))</f>
        <v/>
      </c>
      <c r="J37" s="341">
        <f>IF(I37="",0,IF($D$11="no",MROUND(SUMIF(B77:B88,I37,F77:F88),0.5),MROUND(SUMIF(B77:B88,I37,I77:I88),0.5)))</f>
        <v>0</v>
      </c>
      <c r="K37" s="341">
        <f>IFERROR(SUMIF($B77:$B88,$I37,$AE77:$AE88)/$H$2,0)</f>
        <v>0</v>
      </c>
      <c r="L37" s="341" t="str">
        <f t="shared" si="12"/>
        <v/>
      </c>
      <c r="M37" s="342">
        <f t="shared" si="13"/>
        <v>0</v>
      </c>
      <c r="O37" s="345"/>
    </row>
    <row r="38" spans="1:33" x14ac:dyDescent="0.25">
      <c r="B38" s="338"/>
      <c r="C38" s="339" t="str">
        <f>IFERROR(IF(EDATE(C37,12)&lt;=(DATE(YEAR('Basic project data'!$C$6),1,1)),EDATE(C37,12),""),"")</f>
        <v/>
      </c>
      <c r="D38" s="340" t="str">
        <f>IFERROR(INDEX(B92:B103,MATCH("P*",B92:B103,0)),"")</f>
        <v/>
      </c>
      <c r="E38" s="341">
        <f>IF(D38="",0,IF($D$11="no",SUMIF(B92:B103,D38,F92:F103),SUMIF(B92:B103,D38,I92:I103)))</f>
        <v>0</v>
      </c>
      <c r="F38" s="341">
        <f>IFERROR(SUMIF($B92:$B103,$D38,$AE92:$AE103)/$H$2,0)</f>
        <v>0</v>
      </c>
      <c r="G38" s="341" t="str">
        <f t="shared" si="10"/>
        <v/>
      </c>
      <c r="H38" s="342">
        <f t="shared" si="11"/>
        <v>0</v>
      </c>
      <c r="I38" s="340" t="str">
        <f>IF(IFERROR(INDEX(B92:B103,MATCH("P*",B92:B103,-1)),"")=D38,"",IFERROR(INDEX(B92:B103,MATCH("P*",B92:B103,-1)),""))</f>
        <v/>
      </c>
      <c r="J38" s="341">
        <f>IF(I38="",0,IF($D$11="no",MROUND(SUMIF(B92:B103,I38,F92:F103),0.5),MROUND(SUMIF(B92:B103,I38,I92:I103),0.5)))</f>
        <v>0</v>
      </c>
      <c r="K38" s="341">
        <f>IFERROR(SUMIF($B92:$B103,$I38,$AE92:$AE103)/$H$2,0)</f>
        <v>0</v>
      </c>
      <c r="L38" s="341" t="str">
        <f t="shared" si="12"/>
        <v/>
      </c>
      <c r="M38" s="342">
        <f t="shared" si="13"/>
        <v>0</v>
      </c>
      <c r="O38" s="345"/>
    </row>
    <row r="39" spans="1:33" x14ac:dyDescent="0.25">
      <c r="B39" s="338"/>
      <c r="C39" s="339" t="str">
        <f>IFERROR(IF(EDATE(C38,12)&lt;=(DATE(YEAR('Basic project data'!$C$6),1,1)),EDATE(C38,12),""),"")</f>
        <v/>
      </c>
      <c r="D39" s="340" t="str">
        <f>IFERROR(INDEX(B107:B118,MATCH("P*",B107:B118,0)),"")</f>
        <v/>
      </c>
      <c r="E39" s="341">
        <f>IF(D39="",0,IF($D$11="no",SUMIF(B107:B118,D39,F107:F118),SUMIF(B107:B118,D39,I107:I118)))</f>
        <v>0</v>
      </c>
      <c r="F39" s="341">
        <f>IFERROR(SUMIF($B107:$B118,$D39,$AE107:$AE118)/$H$2,0)</f>
        <v>0</v>
      </c>
      <c r="G39" s="341" t="str">
        <f t="shared" si="10"/>
        <v/>
      </c>
      <c r="H39" s="342">
        <f t="shared" si="11"/>
        <v>0</v>
      </c>
      <c r="I39" s="340" t="str">
        <f>IF(IFERROR(INDEX(B107:B118,MATCH("P*",B107:B118,-1)),"")=D39,"",IFERROR(INDEX(B107:B118,MATCH("P*",B107:B118,-1)),""))</f>
        <v/>
      </c>
      <c r="J39" s="341">
        <f>IF(I39="",0,IF($D$11="no",MROUND(SUMIF(B107:B118,I39,F107:F118),0.5),MROUND(SUMIF(B107:B118,I39,I107:I118),0.5)))</f>
        <v>0</v>
      </c>
      <c r="K39" s="341">
        <f>IFERROR(SUMIF($B107:$B118,$I39,$AE107:$AE118)/$H$2,0)</f>
        <v>0</v>
      </c>
      <c r="L39" s="341" t="str">
        <f t="shared" si="12"/>
        <v/>
      </c>
      <c r="M39" s="342">
        <f t="shared" si="13"/>
        <v>0</v>
      </c>
      <c r="O39" s="345"/>
    </row>
    <row r="40" spans="1:33" x14ac:dyDescent="0.25">
      <c r="B40" s="338"/>
      <c r="C40" s="339" t="str">
        <f>IFERROR(IF(EDATE(C39,12)&lt;=(DATE(YEAR('Basic project data'!$C$6),1,1)),EDATE(C39,12),""),"")</f>
        <v/>
      </c>
      <c r="D40" s="340" t="str">
        <f>IFERROR(INDEX(B122:B133,MATCH("P*",B122:B133,0)),"")</f>
        <v/>
      </c>
      <c r="E40" s="341">
        <f>IF(D40="",0,IF($D$11="no",SUMIF(B122:B133,D40,F122:F133),SUMIF(B122:B133,D40,I122:I133)))</f>
        <v>0</v>
      </c>
      <c r="F40" s="341">
        <f>IFERROR(SUMIF($B122:$B133,$D40,$AE122:$AE133)/$H$2,0)</f>
        <v>0</v>
      </c>
      <c r="G40" s="341" t="str">
        <f t="shared" si="10"/>
        <v/>
      </c>
      <c r="H40" s="342">
        <f t="shared" si="11"/>
        <v>0</v>
      </c>
      <c r="I40" s="340" t="str">
        <f>IF(IFERROR(INDEX(B122:B133,MATCH("P*",B122:B133,-1)),"")=D40,"",IFERROR(INDEX(B122:B133,MATCH("P*",B122:B133,-1)),""))</f>
        <v/>
      </c>
      <c r="J40" s="341">
        <f>IF(I40="",0,IF($D$11="no",MROUND(SUMIF(B122:B133,I40,F122:F133),0.5),MROUND(SUMIF(B122:B133,I40,I122:I133),0.5)))</f>
        <v>0</v>
      </c>
      <c r="K40" s="341">
        <f>IFERROR(SUMIF($B122:$B133,$I40,$AE122:$AE133)/$H$2,0)</f>
        <v>0</v>
      </c>
      <c r="L40" s="341" t="str">
        <f t="shared" si="12"/>
        <v/>
      </c>
      <c r="M40" s="342">
        <f t="shared" si="13"/>
        <v>0</v>
      </c>
      <c r="O40" s="345"/>
    </row>
    <row r="41" spans="1:33" ht="15.75" thickBot="1" x14ac:dyDescent="0.3">
      <c r="B41" s="338"/>
      <c r="C41" s="339" t="str">
        <f>IFERROR(IF(EDATE(C40,12)&lt;=(DATE(YEAR('Basic project data'!$C$6),1,1)),EDATE(C40,12),""),"")</f>
        <v/>
      </c>
      <c r="D41" s="346" t="str">
        <f>IFERROR(INDEX(B148:B1137,MATCH("P*",B137:B148,0)),"")</f>
        <v/>
      </c>
      <c r="E41" s="347">
        <f>IF(D41="",0,IF($D$11="no",SUMIF(B137:B148,D41,F137:F148),SUMIF(B137:B148,D41,I137:I148)))</f>
        <v>0</v>
      </c>
      <c r="F41" s="347">
        <f>IFERROR(SUMIF($B137:$B148,$D41,$AE137:$AE148)/$H$2,0)</f>
        <v>0</v>
      </c>
      <c r="G41" s="347" t="str">
        <f t="shared" si="10"/>
        <v/>
      </c>
      <c r="H41" s="348">
        <f t="shared" si="11"/>
        <v>0</v>
      </c>
      <c r="I41" s="346" t="str">
        <f>IF(IFERROR(INDEX(B137:B148,MATCH("P*",B137:B148,-1)),"")=D41,"",IFERROR(INDEX(B137:B148,MATCH("P*",B137:B148,-1)),""))</f>
        <v/>
      </c>
      <c r="J41" s="347">
        <f>IF(I41="",0,IF($D$11="no",MROUND(SUMIF(B137:B148,I41,F137:F148),0.5),MROUND(SUMIF(B137:B148,I41,I137:I148),0.5)))</f>
        <v>0</v>
      </c>
      <c r="K41" s="347">
        <f>IFERROR(SUMIF($B137:$B148,$I41,$AE137:$AE148)/$H$2,0)</f>
        <v>0</v>
      </c>
      <c r="L41" s="347" t="str">
        <f t="shared" si="12"/>
        <v/>
      </c>
      <c r="M41" s="348">
        <f t="shared" si="13"/>
        <v>0</v>
      </c>
      <c r="O41" s="345"/>
      <c r="P41" s="291"/>
    </row>
    <row r="42" spans="1:33" ht="24.75" customHeight="1" x14ac:dyDescent="0.25">
      <c r="E42" s="349"/>
      <c r="F42" s="350"/>
      <c r="G42" s="283"/>
      <c r="H42" s="351"/>
      <c r="I42" s="352"/>
      <c r="J42" s="352"/>
      <c r="K42" s="353"/>
      <c r="Q42" s="291"/>
    </row>
    <row r="43" spans="1:33" ht="33.75" x14ac:dyDescent="0.5">
      <c r="B43" s="681" t="str">
        <f>INDEX(languages!B8:C8,1,MATCH('Liesmich Readme'!$A$5,languages!$B$2:$C$2,0))</f>
        <v>2a. Vollzeitäquivalente und Personalkosten Gesamt und Projekt</v>
      </c>
      <c r="C43" s="681"/>
      <c r="D43" s="681"/>
      <c r="E43" s="681"/>
      <c r="F43" s="681"/>
      <c r="G43" s="681"/>
      <c r="H43" s="681"/>
      <c r="I43" s="681"/>
      <c r="J43" s="681"/>
      <c r="K43" s="354"/>
      <c r="O43" s="682" t="str">
        <f>INDEX(languages!B9:C9,1,MATCH('Liesmich Readme'!$A$5,languages!$B$2:$C$2,0))</f>
        <v>2b. Projekt-Arbeitsstunden pro Arbeitspaket und Monat</v>
      </c>
      <c r="P43" s="682"/>
      <c r="Q43" s="682"/>
      <c r="R43" s="682"/>
      <c r="S43" s="682"/>
      <c r="T43" s="682"/>
      <c r="U43" s="682"/>
      <c r="V43" s="682"/>
      <c r="W43" s="682"/>
      <c r="X43" s="682"/>
      <c r="Y43" s="682"/>
      <c r="Z43" s="682"/>
      <c r="AA43" s="682"/>
      <c r="AB43" s="682"/>
      <c r="AC43" s="682"/>
      <c r="AD43" s="682"/>
      <c r="AE43" s="682"/>
      <c r="AF43" s="682"/>
      <c r="AG43" s="682"/>
    </row>
    <row r="44" spans="1:33" ht="15.75" thickBot="1" x14ac:dyDescent="0.3">
      <c r="A44" s="355"/>
      <c r="E44" s="355"/>
    </row>
    <row r="45" spans="1:33" ht="15.75" customHeight="1" outlineLevel="1" x14ac:dyDescent="0.25">
      <c r="B45" s="356"/>
      <c r="C45" s="356"/>
      <c r="D45" s="356"/>
      <c r="E45" s="674" t="s">
        <v>252</v>
      </c>
      <c r="F45" s="674"/>
      <c r="G45" s="674"/>
      <c r="H45" s="674" t="s">
        <v>498</v>
      </c>
      <c r="I45" s="674"/>
      <c r="J45" s="674"/>
      <c r="O45" s="357"/>
      <c r="P45" s="675" t="s">
        <v>505</v>
      </c>
      <c r="Q45" s="676"/>
      <c r="R45" s="676"/>
      <c r="S45" s="676"/>
      <c r="T45" s="676"/>
      <c r="U45" s="676"/>
      <c r="V45" s="676"/>
      <c r="W45" s="676"/>
      <c r="X45" s="676"/>
      <c r="Y45" s="676"/>
      <c r="Z45" s="676"/>
      <c r="AA45" s="676"/>
      <c r="AB45" s="676"/>
      <c r="AC45" s="676"/>
      <c r="AD45" s="676"/>
      <c r="AE45" s="677"/>
      <c r="AF45" s="357"/>
    </row>
    <row r="46" spans="1:33" ht="30" outlineLevel="1" x14ac:dyDescent="0.25">
      <c r="B46" s="358" t="s">
        <v>56</v>
      </c>
      <c r="C46" s="358" t="s">
        <v>18</v>
      </c>
      <c r="D46" s="359" t="s">
        <v>266</v>
      </c>
      <c r="E46" s="360" t="s">
        <v>267</v>
      </c>
      <c r="F46" s="361" t="s">
        <v>268</v>
      </c>
      <c r="G46" s="362" t="s">
        <v>269</v>
      </c>
      <c r="H46" s="363" t="s">
        <v>267</v>
      </c>
      <c r="I46" s="361" t="s">
        <v>268</v>
      </c>
      <c r="J46" s="362" t="s">
        <v>530</v>
      </c>
      <c r="O46" s="364" t="s">
        <v>266</v>
      </c>
      <c r="P46" s="365" t="s">
        <v>389</v>
      </c>
      <c r="Q46" s="365" t="s">
        <v>39</v>
      </c>
      <c r="R46" s="365" t="s">
        <v>40</v>
      </c>
      <c r="S46" s="365" t="s">
        <v>41</v>
      </c>
      <c r="T46" s="365" t="s">
        <v>42</v>
      </c>
      <c r="U46" s="365" t="s">
        <v>43</v>
      </c>
      <c r="V46" s="365" t="s">
        <v>44</v>
      </c>
      <c r="W46" s="365" t="s">
        <v>45</v>
      </c>
      <c r="X46" s="365" t="s">
        <v>46</v>
      </c>
      <c r="Y46" s="365" t="s">
        <v>47</v>
      </c>
      <c r="Z46" s="365" t="s">
        <v>48</v>
      </c>
      <c r="AA46" s="365" t="s">
        <v>49</v>
      </c>
      <c r="AB46" s="365" t="s">
        <v>50</v>
      </c>
      <c r="AC46" s="365" t="s">
        <v>51</v>
      </c>
      <c r="AD46" s="365" t="s">
        <v>52</v>
      </c>
      <c r="AE46" s="365" t="s">
        <v>467</v>
      </c>
      <c r="AF46" s="357"/>
      <c r="AG46" s="366"/>
    </row>
    <row r="47" spans="1:33" outlineLevel="1" x14ac:dyDescent="0.25">
      <c r="B47" s="367"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367">
        <f>IF(DATE(YEAR('Basic project data'!$C$5),MONTH('Basic project data'!$C$5),1)=D47,1,0)</f>
        <v>0</v>
      </c>
      <c r="D47" s="368">
        <f>IF('Basic project data'!C5=0,0,DATE(YEAR('Basic project data'!$C$5),1,1))</f>
        <v>0</v>
      </c>
      <c r="E47" s="369"/>
      <c r="F47" s="299">
        <f t="shared" ref="F47:F58" si="14">215/12*E47</f>
        <v>0</v>
      </c>
      <c r="G47" s="370"/>
      <c r="H47" s="369"/>
      <c r="I47" s="299">
        <f t="shared" ref="I47:I58" si="15">215/12*H47</f>
        <v>0</v>
      </c>
      <c r="J47" s="371"/>
      <c r="O47" s="372">
        <f t="shared" ref="O47:O59" si="16">D47</f>
        <v>0</v>
      </c>
      <c r="P47" s="373"/>
      <c r="Q47" s="373"/>
      <c r="R47" s="373"/>
      <c r="S47" s="373"/>
      <c r="T47" s="373"/>
      <c r="U47" s="373"/>
      <c r="V47" s="373"/>
      <c r="W47" s="373"/>
      <c r="X47" s="373"/>
      <c r="Y47" s="373"/>
      <c r="Z47" s="373"/>
      <c r="AA47" s="373"/>
      <c r="AB47" s="373"/>
      <c r="AC47" s="373"/>
      <c r="AD47" s="373"/>
      <c r="AE47" s="374">
        <f t="shared" ref="AE47:AE58" si="17">SUM(P47:AD47)</f>
        <v>0</v>
      </c>
      <c r="AF47" s="357"/>
      <c r="AG47" s="366"/>
    </row>
    <row r="48" spans="1:33" outlineLevel="1" x14ac:dyDescent="0.25">
      <c r="B48" s="367"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367">
        <f>IF(C47&gt;0,C47+1,IF(DATE(YEAR('Basic project data'!$C$5),MONTH('Basic project data'!$C$5),1)=D48,1,0))</f>
        <v>0</v>
      </c>
      <c r="D48" s="368">
        <f t="shared" ref="D48:D58" si="18">DATE(YEAR(D47),MONTH(D47)+1,DAY(D47))</f>
        <v>31</v>
      </c>
      <c r="E48" s="369"/>
      <c r="F48" s="299">
        <f t="shared" si="14"/>
        <v>0</v>
      </c>
      <c r="G48" s="370"/>
      <c r="H48" s="369"/>
      <c r="I48" s="299">
        <f t="shared" si="15"/>
        <v>0</v>
      </c>
      <c r="J48" s="371"/>
      <c r="O48" s="372">
        <f t="shared" si="16"/>
        <v>31</v>
      </c>
      <c r="P48" s="373"/>
      <c r="Q48" s="373"/>
      <c r="R48" s="373"/>
      <c r="S48" s="373"/>
      <c r="T48" s="373"/>
      <c r="U48" s="373"/>
      <c r="V48" s="373"/>
      <c r="W48" s="373"/>
      <c r="X48" s="373"/>
      <c r="Y48" s="373"/>
      <c r="Z48" s="373"/>
      <c r="AA48" s="373"/>
      <c r="AB48" s="373"/>
      <c r="AC48" s="373"/>
      <c r="AD48" s="373"/>
      <c r="AE48" s="374">
        <f t="shared" si="17"/>
        <v>0</v>
      </c>
      <c r="AF48" s="357"/>
      <c r="AG48" s="366"/>
    </row>
    <row r="49" spans="2:33" outlineLevel="1" x14ac:dyDescent="0.25">
      <c r="B49" s="367"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367">
        <f>IF(C48&gt;0,C48+1,IF(DATE(YEAR('Basic project data'!$C$5),MONTH('Basic project data'!$C$5),1)=D49,1,0))</f>
        <v>0</v>
      </c>
      <c r="D49" s="368">
        <f t="shared" si="18"/>
        <v>62</v>
      </c>
      <c r="E49" s="369"/>
      <c r="F49" s="299">
        <f t="shared" si="14"/>
        <v>0</v>
      </c>
      <c r="G49" s="370"/>
      <c r="H49" s="369"/>
      <c r="I49" s="299">
        <f t="shared" si="15"/>
        <v>0</v>
      </c>
      <c r="J49" s="371"/>
      <c r="O49" s="372">
        <f t="shared" si="16"/>
        <v>62</v>
      </c>
      <c r="P49" s="373"/>
      <c r="Q49" s="373"/>
      <c r="R49" s="373"/>
      <c r="S49" s="373"/>
      <c r="T49" s="373"/>
      <c r="U49" s="373"/>
      <c r="V49" s="373"/>
      <c r="W49" s="373"/>
      <c r="X49" s="373"/>
      <c r="Y49" s="373"/>
      <c r="Z49" s="373"/>
      <c r="AA49" s="373"/>
      <c r="AB49" s="373"/>
      <c r="AC49" s="373"/>
      <c r="AD49" s="373"/>
      <c r="AE49" s="374">
        <f t="shared" si="17"/>
        <v>0</v>
      </c>
      <c r="AF49" s="357"/>
      <c r="AG49" s="366"/>
    </row>
    <row r="50" spans="2:33" outlineLevel="1" x14ac:dyDescent="0.25">
      <c r="B50" s="367"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367">
        <f>IF(C49&gt;0,C49+1,IF(DATE(YEAR('Basic project data'!$C$5),MONTH('Basic project data'!$C$5),1)=D50,1,0))</f>
        <v>0</v>
      </c>
      <c r="D50" s="368">
        <f t="shared" si="18"/>
        <v>93</v>
      </c>
      <c r="E50" s="369"/>
      <c r="F50" s="299">
        <f t="shared" si="14"/>
        <v>0</v>
      </c>
      <c r="G50" s="370"/>
      <c r="H50" s="369"/>
      <c r="I50" s="299">
        <f t="shared" si="15"/>
        <v>0</v>
      </c>
      <c r="J50" s="371"/>
      <c r="O50" s="372">
        <f t="shared" si="16"/>
        <v>93</v>
      </c>
      <c r="P50" s="373"/>
      <c r="Q50" s="373"/>
      <c r="R50" s="373"/>
      <c r="S50" s="373"/>
      <c r="T50" s="373"/>
      <c r="U50" s="373"/>
      <c r="V50" s="373"/>
      <c r="W50" s="373"/>
      <c r="X50" s="373"/>
      <c r="Y50" s="373"/>
      <c r="Z50" s="373"/>
      <c r="AA50" s="373"/>
      <c r="AB50" s="373"/>
      <c r="AC50" s="373"/>
      <c r="AD50" s="373"/>
      <c r="AE50" s="374">
        <f t="shared" si="17"/>
        <v>0</v>
      </c>
      <c r="AF50" s="375"/>
    </row>
    <row r="51" spans="2:33" outlineLevel="1" x14ac:dyDescent="0.25">
      <c r="B51" s="367"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367">
        <f>IF(C50&gt;0,C50+1,IF(DATE(YEAR('Basic project data'!$C$5),MONTH('Basic project data'!$C$5),1)=D51,1,0))</f>
        <v>0</v>
      </c>
      <c r="D51" s="368">
        <f t="shared" si="18"/>
        <v>123</v>
      </c>
      <c r="E51" s="369"/>
      <c r="F51" s="299">
        <f t="shared" si="14"/>
        <v>0</v>
      </c>
      <c r="G51" s="370"/>
      <c r="H51" s="369"/>
      <c r="I51" s="299">
        <f t="shared" si="15"/>
        <v>0</v>
      </c>
      <c r="J51" s="371"/>
      <c r="O51" s="372">
        <f t="shared" si="16"/>
        <v>123</v>
      </c>
      <c r="P51" s="373"/>
      <c r="Q51" s="373"/>
      <c r="R51" s="373"/>
      <c r="S51" s="373"/>
      <c r="T51" s="373"/>
      <c r="U51" s="373"/>
      <c r="V51" s="373"/>
      <c r="W51" s="373"/>
      <c r="X51" s="373"/>
      <c r="Y51" s="373"/>
      <c r="Z51" s="373"/>
      <c r="AA51" s="373"/>
      <c r="AB51" s="373"/>
      <c r="AC51" s="373"/>
      <c r="AD51" s="373"/>
      <c r="AE51" s="374">
        <f t="shared" si="17"/>
        <v>0</v>
      </c>
      <c r="AF51" s="375"/>
      <c r="AG51" s="366"/>
    </row>
    <row r="52" spans="2:33" outlineLevel="1" x14ac:dyDescent="0.25">
      <c r="B52" s="367"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367">
        <f>IF(C51&gt;0,C51+1,IF(DATE(YEAR('Basic project data'!$C$5),MONTH('Basic project data'!$C$5),1)=D52,1,0))</f>
        <v>0</v>
      </c>
      <c r="D52" s="368">
        <f t="shared" si="18"/>
        <v>154</v>
      </c>
      <c r="E52" s="369"/>
      <c r="F52" s="299">
        <f t="shared" si="14"/>
        <v>0</v>
      </c>
      <c r="G52" s="370"/>
      <c r="H52" s="369"/>
      <c r="I52" s="299">
        <f t="shared" si="15"/>
        <v>0</v>
      </c>
      <c r="J52" s="371"/>
      <c r="O52" s="372">
        <f t="shared" si="16"/>
        <v>154</v>
      </c>
      <c r="P52" s="373"/>
      <c r="Q52" s="373"/>
      <c r="R52" s="373"/>
      <c r="S52" s="373"/>
      <c r="T52" s="373"/>
      <c r="U52" s="373"/>
      <c r="V52" s="373"/>
      <c r="W52" s="373"/>
      <c r="X52" s="373"/>
      <c r="Y52" s="373"/>
      <c r="Z52" s="373"/>
      <c r="AA52" s="373"/>
      <c r="AB52" s="373"/>
      <c r="AC52" s="373"/>
      <c r="AD52" s="373"/>
      <c r="AE52" s="374">
        <f t="shared" si="17"/>
        <v>0</v>
      </c>
      <c r="AF52" s="375"/>
      <c r="AG52" s="366"/>
    </row>
    <row r="53" spans="2:33" outlineLevel="1" x14ac:dyDescent="0.25">
      <c r="B53" s="367"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367">
        <f>IF(C52&gt;0,C52+1,IF(DATE(YEAR('Basic project data'!$C$5),MONTH('Basic project data'!$C$5),1)=D53,1,0))</f>
        <v>0</v>
      </c>
      <c r="D53" s="368">
        <f t="shared" si="18"/>
        <v>184</v>
      </c>
      <c r="E53" s="369"/>
      <c r="F53" s="299">
        <f t="shared" si="14"/>
        <v>0</v>
      </c>
      <c r="G53" s="370"/>
      <c r="H53" s="369"/>
      <c r="I53" s="299">
        <f t="shared" si="15"/>
        <v>0</v>
      </c>
      <c r="J53" s="371"/>
      <c r="O53" s="372">
        <f t="shared" si="16"/>
        <v>184</v>
      </c>
      <c r="P53" s="373"/>
      <c r="Q53" s="373"/>
      <c r="R53" s="373"/>
      <c r="S53" s="373"/>
      <c r="T53" s="373"/>
      <c r="U53" s="373"/>
      <c r="V53" s="373"/>
      <c r="W53" s="373"/>
      <c r="X53" s="373"/>
      <c r="Y53" s="373"/>
      <c r="Z53" s="373"/>
      <c r="AA53" s="373"/>
      <c r="AB53" s="373"/>
      <c r="AC53" s="373"/>
      <c r="AD53" s="373"/>
      <c r="AE53" s="374">
        <f t="shared" si="17"/>
        <v>0</v>
      </c>
      <c r="AF53" s="375"/>
      <c r="AG53" s="354"/>
    </row>
    <row r="54" spans="2:33" outlineLevel="1" x14ac:dyDescent="0.25">
      <c r="B54" s="367"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367">
        <f>IF(C53&gt;0,C53+1,IF(DATE(YEAR('Basic project data'!$C$5),MONTH('Basic project data'!$C$5),1)=D54,1,0))</f>
        <v>0</v>
      </c>
      <c r="D54" s="368">
        <f t="shared" si="18"/>
        <v>215</v>
      </c>
      <c r="E54" s="369"/>
      <c r="F54" s="299">
        <f t="shared" si="14"/>
        <v>0</v>
      </c>
      <c r="G54" s="370"/>
      <c r="H54" s="369"/>
      <c r="I54" s="299">
        <f t="shared" si="15"/>
        <v>0</v>
      </c>
      <c r="J54" s="371"/>
      <c r="O54" s="372">
        <f t="shared" si="16"/>
        <v>215</v>
      </c>
      <c r="P54" s="373"/>
      <c r="Q54" s="373"/>
      <c r="R54" s="373"/>
      <c r="S54" s="373"/>
      <c r="T54" s="373"/>
      <c r="U54" s="373"/>
      <c r="V54" s="373"/>
      <c r="W54" s="373"/>
      <c r="X54" s="373"/>
      <c r="Y54" s="373"/>
      <c r="Z54" s="373"/>
      <c r="AA54" s="373"/>
      <c r="AB54" s="373"/>
      <c r="AC54" s="373"/>
      <c r="AD54" s="373"/>
      <c r="AE54" s="374">
        <f t="shared" si="17"/>
        <v>0</v>
      </c>
      <c r="AF54" s="375"/>
      <c r="AG54" s="354"/>
    </row>
    <row r="55" spans="2:33" outlineLevel="1" x14ac:dyDescent="0.25">
      <c r="B55" s="367"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367">
        <f>IF(C54&gt;0,C54+1,IF(DATE(YEAR('Basic project data'!$C$5),MONTH('Basic project data'!$C$5),1)=D55,1,0))</f>
        <v>0</v>
      </c>
      <c r="D55" s="368">
        <f t="shared" si="18"/>
        <v>246</v>
      </c>
      <c r="E55" s="369"/>
      <c r="F55" s="299">
        <f t="shared" si="14"/>
        <v>0</v>
      </c>
      <c r="G55" s="370"/>
      <c r="H55" s="369"/>
      <c r="I55" s="299">
        <f t="shared" si="15"/>
        <v>0</v>
      </c>
      <c r="J55" s="371"/>
      <c r="O55" s="372">
        <f t="shared" si="16"/>
        <v>246</v>
      </c>
      <c r="P55" s="373"/>
      <c r="Q55" s="373"/>
      <c r="R55" s="373"/>
      <c r="S55" s="373"/>
      <c r="T55" s="373"/>
      <c r="U55" s="373"/>
      <c r="V55" s="373"/>
      <c r="W55" s="373"/>
      <c r="X55" s="373"/>
      <c r="Y55" s="373"/>
      <c r="Z55" s="373"/>
      <c r="AA55" s="373"/>
      <c r="AB55" s="373"/>
      <c r="AC55" s="373"/>
      <c r="AD55" s="373"/>
      <c r="AE55" s="374">
        <f t="shared" si="17"/>
        <v>0</v>
      </c>
      <c r="AF55" s="375"/>
    </row>
    <row r="56" spans="2:33" outlineLevel="1" x14ac:dyDescent="0.25">
      <c r="B56" s="367"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367">
        <f>IF(C55&gt;0,C55+1,IF(DATE(YEAR('Basic project data'!$C$5),MONTH('Basic project data'!$C$5),1)=D56,1,0))</f>
        <v>0</v>
      </c>
      <c r="D56" s="368">
        <f t="shared" si="18"/>
        <v>276</v>
      </c>
      <c r="E56" s="369"/>
      <c r="F56" s="299">
        <f t="shared" si="14"/>
        <v>0</v>
      </c>
      <c r="G56" s="370"/>
      <c r="H56" s="369"/>
      <c r="I56" s="299">
        <f t="shared" si="15"/>
        <v>0</v>
      </c>
      <c r="J56" s="371"/>
      <c r="O56" s="372">
        <f t="shared" si="16"/>
        <v>276</v>
      </c>
      <c r="P56" s="373"/>
      <c r="Q56" s="373"/>
      <c r="R56" s="373"/>
      <c r="S56" s="373"/>
      <c r="T56" s="373"/>
      <c r="U56" s="373"/>
      <c r="V56" s="373"/>
      <c r="W56" s="373"/>
      <c r="X56" s="373"/>
      <c r="Y56" s="373"/>
      <c r="Z56" s="373"/>
      <c r="AA56" s="373"/>
      <c r="AB56" s="373"/>
      <c r="AC56" s="373"/>
      <c r="AD56" s="373"/>
      <c r="AE56" s="374">
        <f t="shared" si="17"/>
        <v>0</v>
      </c>
      <c r="AF56" s="375"/>
      <c r="AG56" s="376"/>
    </row>
    <row r="57" spans="2:33" outlineLevel="1" x14ac:dyDescent="0.25">
      <c r="B57" s="367"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367">
        <f>IF(C56&gt;0,C56+1,IF(DATE(YEAR('Basic project data'!$C$5),MONTH('Basic project data'!$C$5),1)=D57,1,0))</f>
        <v>0</v>
      </c>
      <c r="D57" s="368">
        <f t="shared" si="18"/>
        <v>307</v>
      </c>
      <c r="E57" s="369"/>
      <c r="F57" s="299">
        <f t="shared" si="14"/>
        <v>0</v>
      </c>
      <c r="G57" s="370"/>
      <c r="H57" s="369"/>
      <c r="I57" s="299">
        <f t="shared" si="15"/>
        <v>0</v>
      </c>
      <c r="J57" s="371"/>
      <c r="O57" s="372">
        <f t="shared" si="16"/>
        <v>307</v>
      </c>
      <c r="P57" s="373"/>
      <c r="Q57" s="373"/>
      <c r="R57" s="373"/>
      <c r="S57" s="373"/>
      <c r="T57" s="373"/>
      <c r="U57" s="373"/>
      <c r="V57" s="373"/>
      <c r="W57" s="373"/>
      <c r="X57" s="373"/>
      <c r="Y57" s="373"/>
      <c r="Z57" s="373"/>
      <c r="AA57" s="373"/>
      <c r="AB57" s="373"/>
      <c r="AC57" s="373"/>
      <c r="AD57" s="373"/>
      <c r="AE57" s="374">
        <f t="shared" si="17"/>
        <v>0</v>
      </c>
      <c r="AF57" s="375"/>
    </row>
    <row r="58" spans="2:33" outlineLevel="1" x14ac:dyDescent="0.25">
      <c r="B58" s="367"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367">
        <f>IF(C57&gt;0,C57+1,IF(DATE(YEAR('Basic project data'!$C$5),MONTH('Basic project data'!$C$5),1)=D58,1,0))</f>
        <v>0</v>
      </c>
      <c r="D58" s="368">
        <f t="shared" si="18"/>
        <v>337</v>
      </c>
      <c r="E58" s="369"/>
      <c r="F58" s="299">
        <f t="shared" si="14"/>
        <v>0</v>
      </c>
      <c r="G58" s="370"/>
      <c r="H58" s="369"/>
      <c r="I58" s="299">
        <f t="shared" si="15"/>
        <v>0</v>
      </c>
      <c r="J58" s="371"/>
      <c r="O58" s="372">
        <f t="shared" si="16"/>
        <v>337</v>
      </c>
      <c r="P58" s="373"/>
      <c r="Q58" s="373"/>
      <c r="R58" s="373"/>
      <c r="S58" s="373"/>
      <c r="T58" s="373"/>
      <c r="U58" s="373"/>
      <c r="V58" s="373"/>
      <c r="W58" s="373"/>
      <c r="X58" s="373"/>
      <c r="Y58" s="373"/>
      <c r="Z58" s="373"/>
      <c r="AA58" s="373"/>
      <c r="AB58" s="373"/>
      <c r="AC58" s="373"/>
      <c r="AD58" s="373"/>
      <c r="AE58" s="374">
        <f t="shared" si="17"/>
        <v>0</v>
      </c>
      <c r="AF58" s="375"/>
    </row>
    <row r="59" spans="2:33" ht="15.75" outlineLevel="1" thickBot="1" x14ac:dyDescent="0.3">
      <c r="B59" s="377"/>
      <c r="C59" s="378"/>
      <c r="D59" s="379">
        <f>D58</f>
        <v>337</v>
      </c>
      <c r="E59" s="380"/>
      <c r="F59" s="381">
        <f>SUM(F47:F58)</f>
        <v>0</v>
      </c>
      <c r="G59" s="382">
        <f>SUM(G47:G58)</f>
        <v>0</v>
      </c>
      <c r="H59" s="383"/>
      <c r="I59" s="381">
        <f>SUM(I47:I58)</f>
        <v>0</v>
      </c>
      <c r="J59" s="382">
        <f>SUM(J47:J58)</f>
        <v>0</v>
      </c>
      <c r="O59" s="379">
        <f t="shared" si="16"/>
        <v>337</v>
      </c>
      <c r="P59" s="384">
        <f t="shared" ref="P59:AE59" si="19">SUM(P47:P58)</f>
        <v>0</v>
      </c>
      <c r="Q59" s="384">
        <f t="shared" si="19"/>
        <v>0</v>
      </c>
      <c r="R59" s="384">
        <f t="shared" si="19"/>
        <v>0</v>
      </c>
      <c r="S59" s="384">
        <f t="shared" si="19"/>
        <v>0</v>
      </c>
      <c r="T59" s="384">
        <f>SUM(T47:T58)</f>
        <v>0</v>
      </c>
      <c r="U59" s="384">
        <f t="shared" si="19"/>
        <v>0</v>
      </c>
      <c r="V59" s="384">
        <f t="shared" si="19"/>
        <v>0</v>
      </c>
      <c r="W59" s="384">
        <f t="shared" si="19"/>
        <v>0</v>
      </c>
      <c r="X59" s="384">
        <f t="shared" si="19"/>
        <v>0</v>
      </c>
      <c r="Y59" s="384">
        <f t="shared" si="19"/>
        <v>0</v>
      </c>
      <c r="Z59" s="384">
        <f t="shared" si="19"/>
        <v>0</v>
      </c>
      <c r="AA59" s="384">
        <f t="shared" si="19"/>
        <v>0</v>
      </c>
      <c r="AB59" s="384">
        <f t="shared" si="19"/>
        <v>0</v>
      </c>
      <c r="AC59" s="384">
        <f t="shared" si="19"/>
        <v>0</v>
      </c>
      <c r="AD59" s="384">
        <f t="shared" si="19"/>
        <v>0</v>
      </c>
      <c r="AE59" s="384">
        <f t="shared" si="19"/>
        <v>0</v>
      </c>
      <c r="AF59" s="375"/>
    </row>
    <row r="60" spans="2:33" x14ac:dyDescent="0.25">
      <c r="B60" s="385"/>
      <c r="C60" s="385"/>
      <c r="E60" s="674" t="s">
        <v>252</v>
      </c>
      <c r="F60" s="674"/>
      <c r="G60" s="674"/>
      <c r="H60" s="674" t="s">
        <v>498</v>
      </c>
      <c r="I60" s="674"/>
      <c r="J60" s="674"/>
      <c r="P60" s="384">
        <f t="shared" ref="P60:AE60" si="20">IFERROR(P59/$H$2,0)</f>
        <v>0</v>
      </c>
      <c r="Q60" s="384">
        <f t="shared" si="20"/>
        <v>0</v>
      </c>
      <c r="R60" s="384">
        <f t="shared" si="20"/>
        <v>0</v>
      </c>
      <c r="S60" s="384">
        <f t="shared" si="20"/>
        <v>0</v>
      </c>
      <c r="T60" s="384">
        <f t="shared" si="20"/>
        <v>0</v>
      </c>
      <c r="U60" s="384">
        <f t="shared" si="20"/>
        <v>0</v>
      </c>
      <c r="V60" s="384">
        <f t="shared" si="20"/>
        <v>0</v>
      </c>
      <c r="W60" s="384">
        <f t="shared" si="20"/>
        <v>0</v>
      </c>
      <c r="X60" s="384">
        <f t="shared" si="20"/>
        <v>0</v>
      </c>
      <c r="Y60" s="384">
        <f t="shared" si="20"/>
        <v>0</v>
      </c>
      <c r="Z60" s="384">
        <f t="shared" si="20"/>
        <v>0</v>
      </c>
      <c r="AA60" s="384">
        <f t="shared" si="20"/>
        <v>0</v>
      </c>
      <c r="AB60" s="384">
        <f t="shared" si="20"/>
        <v>0</v>
      </c>
      <c r="AC60" s="384">
        <f t="shared" si="20"/>
        <v>0</v>
      </c>
      <c r="AD60" s="384">
        <f t="shared" si="20"/>
        <v>0</v>
      </c>
      <c r="AE60" s="384">
        <f t="shared" si="20"/>
        <v>0</v>
      </c>
      <c r="AF60" s="626" t="s">
        <v>270</v>
      </c>
      <c r="AG60" s="627"/>
    </row>
    <row r="61" spans="2:33" ht="30" outlineLevel="1" x14ac:dyDescent="0.25">
      <c r="B61" s="385"/>
      <c r="C61" s="385"/>
      <c r="E61" s="360" t="s">
        <v>267</v>
      </c>
      <c r="F61" s="361" t="s">
        <v>268</v>
      </c>
      <c r="G61" s="362" t="s">
        <v>269</v>
      </c>
      <c r="H61" s="363" t="s">
        <v>267</v>
      </c>
      <c r="I61" s="361" t="s">
        <v>268</v>
      </c>
      <c r="J61" s="362" t="s">
        <v>530</v>
      </c>
      <c r="O61" s="364" t="s">
        <v>266</v>
      </c>
      <c r="P61" s="365" t="s">
        <v>389</v>
      </c>
      <c r="Q61" s="365" t="s">
        <v>39</v>
      </c>
      <c r="R61" s="365" t="s">
        <v>40</v>
      </c>
      <c r="S61" s="365" t="s">
        <v>41</v>
      </c>
      <c r="T61" s="365" t="s">
        <v>42</v>
      </c>
      <c r="U61" s="365" t="s">
        <v>43</v>
      </c>
      <c r="V61" s="365" t="s">
        <v>44</v>
      </c>
      <c r="W61" s="365" t="s">
        <v>45</v>
      </c>
      <c r="X61" s="365" t="s">
        <v>46</v>
      </c>
      <c r="Y61" s="365" t="s">
        <v>47</v>
      </c>
      <c r="Z61" s="365" t="s">
        <v>48</v>
      </c>
      <c r="AA61" s="365" t="s">
        <v>49</v>
      </c>
      <c r="AB61" s="365" t="s">
        <v>50</v>
      </c>
      <c r="AC61" s="365" t="s">
        <v>51</v>
      </c>
      <c r="AD61" s="365" t="s">
        <v>52</v>
      </c>
      <c r="AE61" s="386"/>
      <c r="AF61" s="387"/>
    </row>
    <row r="62" spans="2:33" outlineLevel="1" x14ac:dyDescent="0.25">
      <c r="B62" s="367"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367">
        <f>IF(C58&gt;0,C58+1,IF(DATE(YEAR('Basic project data'!$C$5),MONTH('Basic project data'!$C$5),1)=D62,1,0))</f>
        <v>0</v>
      </c>
      <c r="D62" s="368">
        <f>DATE(YEAR(D58),MONTH(D58)+1,DAY(D58))</f>
        <v>368</v>
      </c>
      <c r="E62" s="369"/>
      <c r="F62" s="299">
        <f t="shared" ref="F62:F73" si="21">215/12*E62</f>
        <v>0</v>
      </c>
      <c r="G62" s="370"/>
      <c r="H62" s="369"/>
      <c r="I62" s="299">
        <f t="shared" ref="I62:I73" si="22">215/12*H62</f>
        <v>0</v>
      </c>
      <c r="J62" s="371"/>
      <c r="O62" s="372">
        <f t="shared" ref="O62:O74" si="23">D62</f>
        <v>368</v>
      </c>
      <c r="P62" s="373"/>
      <c r="Q62" s="373"/>
      <c r="R62" s="373"/>
      <c r="S62" s="373"/>
      <c r="T62" s="373"/>
      <c r="U62" s="373"/>
      <c r="V62" s="373"/>
      <c r="W62" s="373"/>
      <c r="X62" s="373"/>
      <c r="Y62" s="373"/>
      <c r="Z62" s="373"/>
      <c r="AA62" s="373"/>
      <c r="AB62" s="373"/>
      <c r="AC62" s="373"/>
      <c r="AD62" s="373"/>
      <c r="AE62" s="374">
        <f t="shared" ref="AE62:AE73" si="24">SUM(P62:AD62)</f>
        <v>0</v>
      </c>
      <c r="AF62" s="375"/>
      <c r="AG62" s="376"/>
    </row>
    <row r="63" spans="2:33" outlineLevel="1" x14ac:dyDescent="0.25">
      <c r="B63" s="367"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367">
        <f>IF(C62&gt;0,C62+1,IF(DATE(YEAR('Basic project data'!$C$5),MONTH('Basic project data'!$C$5),1)=D63,1,0))</f>
        <v>0</v>
      </c>
      <c r="D63" s="368">
        <f t="shared" ref="D63:D73" si="25">DATE(YEAR(D62),MONTH(D62)+1,DAY(D62))</f>
        <v>399</v>
      </c>
      <c r="E63" s="369"/>
      <c r="F63" s="299">
        <f t="shared" si="21"/>
        <v>0</v>
      </c>
      <c r="G63" s="370"/>
      <c r="H63" s="369"/>
      <c r="I63" s="299">
        <f t="shared" si="22"/>
        <v>0</v>
      </c>
      <c r="J63" s="371"/>
      <c r="O63" s="372">
        <f t="shared" si="23"/>
        <v>399</v>
      </c>
      <c r="P63" s="373"/>
      <c r="Q63" s="373"/>
      <c r="R63" s="373"/>
      <c r="S63" s="373"/>
      <c r="T63" s="373"/>
      <c r="U63" s="373"/>
      <c r="V63" s="373"/>
      <c r="W63" s="373"/>
      <c r="X63" s="373"/>
      <c r="Y63" s="373"/>
      <c r="Z63" s="373"/>
      <c r="AA63" s="373"/>
      <c r="AB63" s="373"/>
      <c r="AC63" s="373"/>
      <c r="AD63" s="373"/>
      <c r="AE63" s="374">
        <f t="shared" si="24"/>
        <v>0</v>
      </c>
      <c r="AF63" s="375"/>
    </row>
    <row r="64" spans="2:33" outlineLevel="1" x14ac:dyDescent="0.25">
      <c r="B64" s="367"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367">
        <f>IF(C63&gt;0,C63+1,IF(DATE(YEAR('Basic project data'!$C$5),MONTH('Basic project data'!$C$5),1)=D64,1,0))</f>
        <v>0</v>
      </c>
      <c r="D64" s="368">
        <f t="shared" si="25"/>
        <v>427</v>
      </c>
      <c r="E64" s="369"/>
      <c r="F64" s="299">
        <f t="shared" si="21"/>
        <v>0</v>
      </c>
      <c r="G64" s="370"/>
      <c r="H64" s="369"/>
      <c r="I64" s="299">
        <f t="shared" si="22"/>
        <v>0</v>
      </c>
      <c r="J64" s="371"/>
      <c r="O64" s="372">
        <f t="shared" si="23"/>
        <v>427</v>
      </c>
      <c r="P64" s="373"/>
      <c r="Q64" s="373"/>
      <c r="R64" s="373"/>
      <c r="S64" s="373"/>
      <c r="T64" s="373"/>
      <c r="U64" s="373"/>
      <c r="V64" s="373"/>
      <c r="W64" s="373"/>
      <c r="X64" s="373"/>
      <c r="Y64" s="373"/>
      <c r="Z64" s="373"/>
      <c r="AA64" s="373"/>
      <c r="AB64" s="373"/>
      <c r="AC64" s="373"/>
      <c r="AD64" s="373"/>
      <c r="AE64" s="374">
        <f t="shared" si="24"/>
        <v>0</v>
      </c>
      <c r="AF64" s="375"/>
    </row>
    <row r="65" spans="2:33" outlineLevel="1" x14ac:dyDescent="0.25">
      <c r="B65" s="367"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367">
        <f>IF(C64&gt;0,C64+1,IF(DATE(YEAR('Basic project data'!$C$5),MONTH('Basic project data'!$C$5),1)=D65,1,0))</f>
        <v>0</v>
      </c>
      <c r="D65" s="368">
        <f t="shared" si="25"/>
        <v>458</v>
      </c>
      <c r="E65" s="369"/>
      <c r="F65" s="299">
        <f t="shared" si="21"/>
        <v>0</v>
      </c>
      <c r="G65" s="370"/>
      <c r="H65" s="369"/>
      <c r="I65" s="299">
        <f t="shared" si="22"/>
        <v>0</v>
      </c>
      <c r="J65" s="371"/>
      <c r="O65" s="372">
        <f t="shared" si="23"/>
        <v>458</v>
      </c>
      <c r="P65" s="373"/>
      <c r="Q65" s="373"/>
      <c r="R65" s="373"/>
      <c r="S65" s="373"/>
      <c r="T65" s="373"/>
      <c r="U65" s="373"/>
      <c r="V65" s="373"/>
      <c r="W65" s="373"/>
      <c r="X65" s="373"/>
      <c r="Y65" s="373"/>
      <c r="Z65" s="373"/>
      <c r="AA65" s="373"/>
      <c r="AB65" s="373"/>
      <c r="AC65" s="373"/>
      <c r="AD65" s="373"/>
      <c r="AE65" s="374">
        <f t="shared" si="24"/>
        <v>0</v>
      </c>
      <c r="AF65" s="375"/>
    </row>
    <row r="66" spans="2:33" outlineLevel="1" x14ac:dyDescent="0.25">
      <c r="B66" s="367"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367">
        <f>IF(C65&gt;0,C65+1,IF(DATE(YEAR('Basic project data'!$C$5),MONTH('Basic project data'!$C$5),1)=D66,1,0))</f>
        <v>0</v>
      </c>
      <c r="D66" s="368">
        <f t="shared" si="25"/>
        <v>488</v>
      </c>
      <c r="E66" s="369"/>
      <c r="F66" s="299">
        <f t="shared" si="21"/>
        <v>0</v>
      </c>
      <c r="G66" s="370"/>
      <c r="H66" s="369"/>
      <c r="I66" s="299">
        <f t="shared" si="22"/>
        <v>0</v>
      </c>
      <c r="J66" s="371"/>
      <c r="O66" s="372">
        <f t="shared" si="23"/>
        <v>488</v>
      </c>
      <c r="P66" s="373"/>
      <c r="Q66" s="373"/>
      <c r="R66" s="373"/>
      <c r="S66" s="373"/>
      <c r="T66" s="373"/>
      <c r="U66" s="373"/>
      <c r="V66" s="373"/>
      <c r="W66" s="373"/>
      <c r="X66" s="373"/>
      <c r="Y66" s="373"/>
      <c r="Z66" s="373"/>
      <c r="AA66" s="373"/>
      <c r="AB66" s="373"/>
      <c r="AC66" s="373"/>
      <c r="AD66" s="373"/>
      <c r="AE66" s="374">
        <f t="shared" si="24"/>
        <v>0</v>
      </c>
      <c r="AF66" s="375"/>
    </row>
    <row r="67" spans="2:33" outlineLevel="1" x14ac:dyDescent="0.25">
      <c r="B67" s="367"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367">
        <f>IF(C66&gt;0,C66+1,IF(DATE(YEAR('Basic project data'!$C$5),MONTH('Basic project data'!$C$5),1)=D67,1,0))</f>
        <v>0</v>
      </c>
      <c r="D67" s="368">
        <f t="shared" si="25"/>
        <v>519</v>
      </c>
      <c r="E67" s="369"/>
      <c r="F67" s="299">
        <f t="shared" si="21"/>
        <v>0</v>
      </c>
      <c r="G67" s="370"/>
      <c r="H67" s="369"/>
      <c r="I67" s="299">
        <f t="shared" si="22"/>
        <v>0</v>
      </c>
      <c r="J67" s="371"/>
      <c r="O67" s="372">
        <f t="shared" si="23"/>
        <v>519</v>
      </c>
      <c r="P67" s="373"/>
      <c r="Q67" s="373"/>
      <c r="R67" s="373"/>
      <c r="S67" s="373"/>
      <c r="T67" s="373"/>
      <c r="U67" s="373"/>
      <c r="V67" s="373"/>
      <c r="W67" s="373"/>
      <c r="X67" s="373"/>
      <c r="Y67" s="373"/>
      <c r="Z67" s="373"/>
      <c r="AA67" s="373"/>
      <c r="AB67" s="373"/>
      <c r="AC67" s="373"/>
      <c r="AD67" s="373"/>
      <c r="AE67" s="374">
        <f t="shared" si="24"/>
        <v>0</v>
      </c>
      <c r="AF67" s="375"/>
    </row>
    <row r="68" spans="2:33" outlineLevel="1" x14ac:dyDescent="0.25">
      <c r="B68" s="367"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367">
        <f>IF(C67&gt;0,C67+1,IF(DATE(YEAR('Basic project data'!$C$5),MONTH('Basic project data'!$C$5),1)=D68,1,0))</f>
        <v>0</v>
      </c>
      <c r="D68" s="368">
        <f t="shared" si="25"/>
        <v>549</v>
      </c>
      <c r="E68" s="369"/>
      <c r="F68" s="299">
        <f t="shared" si="21"/>
        <v>0</v>
      </c>
      <c r="G68" s="370"/>
      <c r="H68" s="369"/>
      <c r="I68" s="299">
        <f t="shared" si="22"/>
        <v>0</v>
      </c>
      <c r="J68" s="371"/>
      <c r="O68" s="372">
        <f t="shared" si="23"/>
        <v>549</v>
      </c>
      <c r="P68" s="373"/>
      <c r="Q68" s="373"/>
      <c r="R68" s="373"/>
      <c r="S68" s="373"/>
      <c r="T68" s="373"/>
      <c r="U68" s="373"/>
      <c r="V68" s="373"/>
      <c r="W68" s="373"/>
      <c r="X68" s="373"/>
      <c r="Y68" s="373"/>
      <c r="Z68" s="373"/>
      <c r="AA68" s="373"/>
      <c r="AB68" s="373"/>
      <c r="AC68" s="373"/>
      <c r="AD68" s="373"/>
      <c r="AE68" s="374">
        <f t="shared" si="24"/>
        <v>0</v>
      </c>
      <c r="AF68" s="375"/>
    </row>
    <row r="69" spans="2:33" outlineLevel="1" x14ac:dyDescent="0.25">
      <c r="B69" s="367"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367">
        <f>IF(C68&gt;0,C68+1,IF(DATE(YEAR('Basic project data'!$C$5),MONTH('Basic project data'!$C$5),1)=D69,1,0))</f>
        <v>0</v>
      </c>
      <c r="D69" s="368">
        <f t="shared" si="25"/>
        <v>580</v>
      </c>
      <c r="E69" s="369"/>
      <c r="F69" s="299">
        <f t="shared" si="21"/>
        <v>0</v>
      </c>
      <c r="G69" s="370"/>
      <c r="H69" s="369"/>
      <c r="I69" s="299">
        <f t="shared" si="22"/>
        <v>0</v>
      </c>
      <c r="J69" s="371"/>
      <c r="O69" s="372">
        <f t="shared" si="23"/>
        <v>580</v>
      </c>
      <c r="P69" s="373"/>
      <c r="Q69" s="373"/>
      <c r="R69" s="373"/>
      <c r="S69" s="373"/>
      <c r="T69" s="373"/>
      <c r="U69" s="373"/>
      <c r="V69" s="373"/>
      <c r="W69" s="373"/>
      <c r="X69" s="373"/>
      <c r="Y69" s="373"/>
      <c r="Z69" s="373"/>
      <c r="AA69" s="373"/>
      <c r="AB69" s="373"/>
      <c r="AC69" s="373"/>
      <c r="AD69" s="373"/>
      <c r="AE69" s="374">
        <f t="shared" si="24"/>
        <v>0</v>
      </c>
      <c r="AF69" s="375"/>
    </row>
    <row r="70" spans="2:33" outlineLevel="1" x14ac:dyDescent="0.25">
      <c r="B70" s="367"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367">
        <f>IF(C69&gt;0,C69+1,IF(DATE(YEAR('Basic project data'!$C$5),MONTH('Basic project data'!$C$5),1)=D70,1,0))</f>
        <v>0</v>
      </c>
      <c r="D70" s="368">
        <f t="shared" si="25"/>
        <v>611</v>
      </c>
      <c r="E70" s="369"/>
      <c r="F70" s="299">
        <f t="shared" si="21"/>
        <v>0</v>
      </c>
      <c r="G70" s="370"/>
      <c r="H70" s="369"/>
      <c r="I70" s="299">
        <f t="shared" si="22"/>
        <v>0</v>
      </c>
      <c r="J70" s="371"/>
      <c r="O70" s="372">
        <f t="shared" si="23"/>
        <v>611</v>
      </c>
      <c r="P70" s="373"/>
      <c r="Q70" s="373"/>
      <c r="R70" s="373"/>
      <c r="S70" s="373"/>
      <c r="T70" s="373"/>
      <c r="U70" s="373"/>
      <c r="V70" s="373"/>
      <c r="W70" s="373"/>
      <c r="X70" s="373"/>
      <c r="Y70" s="373"/>
      <c r="Z70" s="373"/>
      <c r="AA70" s="373"/>
      <c r="AB70" s="373"/>
      <c r="AC70" s="373"/>
      <c r="AD70" s="373"/>
      <c r="AE70" s="374">
        <f t="shared" si="24"/>
        <v>0</v>
      </c>
      <c r="AF70" s="375"/>
    </row>
    <row r="71" spans="2:33" outlineLevel="1" x14ac:dyDescent="0.25">
      <c r="B71" s="367"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367">
        <f>IF(C70&gt;0,C70+1,IF(DATE(YEAR('Basic project data'!$C$5),MONTH('Basic project data'!$C$5),1)=D71,1,0))</f>
        <v>0</v>
      </c>
      <c r="D71" s="368">
        <f t="shared" si="25"/>
        <v>641</v>
      </c>
      <c r="E71" s="369"/>
      <c r="F71" s="299">
        <f t="shared" si="21"/>
        <v>0</v>
      </c>
      <c r="G71" s="370"/>
      <c r="H71" s="369"/>
      <c r="I71" s="299">
        <f t="shared" si="22"/>
        <v>0</v>
      </c>
      <c r="J71" s="371"/>
      <c r="O71" s="372">
        <f t="shared" si="23"/>
        <v>641</v>
      </c>
      <c r="P71" s="373"/>
      <c r="Q71" s="373"/>
      <c r="R71" s="373"/>
      <c r="S71" s="373"/>
      <c r="T71" s="373"/>
      <c r="U71" s="373"/>
      <c r="V71" s="373"/>
      <c r="W71" s="373"/>
      <c r="X71" s="373"/>
      <c r="Y71" s="373"/>
      <c r="Z71" s="373"/>
      <c r="AA71" s="373"/>
      <c r="AB71" s="373"/>
      <c r="AC71" s="373"/>
      <c r="AD71" s="373"/>
      <c r="AE71" s="374">
        <f t="shared" si="24"/>
        <v>0</v>
      </c>
      <c r="AF71" s="375"/>
    </row>
    <row r="72" spans="2:33" outlineLevel="1" x14ac:dyDescent="0.25">
      <c r="B72" s="367"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367">
        <f>IF(C71&gt;0,C71+1,IF(DATE(YEAR('Basic project data'!$C$5),MONTH('Basic project data'!$C$5),1)=D72,1,0))</f>
        <v>0</v>
      </c>
      <c r="D72" s="368">
        <f t="shared" si="25"/>
        <v>672</v>
      </c>
      <c r="E72" s="369"/>
      <c r="F72" s="299">
        <f t="shared" si="21"/>
        <v>0</v>
      </c>
      <c r="G72" s="370"/>
      <c r="H72" s="369"/>
      <c r="I72" s="299">
        <f t="shared" si="22"/>
        <v>0</v>
      </c>
      <c r="J72" s="371"/>
      <c r="O72" s="372">
        <f t="shared" si="23"/>
        <v>672</v>
      </c>
      <c r="P72" s="373"/>
      <c r="Q72" s="373"/>
      <c r="R72" s="373"/>
      <c r="S72" s="373"/>
      <c r="T72" s="373"/>
      <c r="U72" s="373"/>
      <c r="V72" s="373"/>
      <c r="W72" s="373"/>
      <c r="X72" s="373"/>
      <c r="Y72" s="373"/>
      <c r="Z72" s="373"/>
      <c r="AA72" s="373"/>
      <c r="AB72" s="373"/>
      <c r="AC72" s="373"/>
      <c r="AD72" s="373"/>
      <c r="AE72" s="374">
        <f t="shared" si="24"/>
        <v>0</v>
      </c>
      <c r="AF72" s="375"/>
    </row>
    <row r="73" spans="2:33" outlineLevel="1" x14ac:dyDescent="0.25">
      <c r="B73" s="367"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367">
        <f>IF(C72&gt;0,C72+1,IF(DATE(YEAR('Basic project data'!$C$5),MONTH('Basic project data'!$C$5),1)=D73,1,0))</f>
        <v>0</v>
      </c>
      <c r="D73" s="368">
        <f t="shared" si="25"/>
        <v>702</v>
      </c>
      <c r="E73" s="369"/>
      <c r="F73" s="299">
        <f t="shared" si="21"/>
        <v>0</v>
      </c>
      <c r="G73" s="370"/>
      <c r="H73" s="369"/>
      <c r="I73" s="299">
        <f t="shared" si="22"/>
        <v>0</v>
      </c>
      <c r="J73" s="371"/>
      <c r="O73" s="372">
        <f t="shared" si="23"/>
        <v>702</v>
      </c>
      <c r="P73" s="373"/>
      <c r="Q73" s="373"/>
      <c r="R73" s="373"/>
      <c r="S73" s="373"/>
      <c r="T73" s="373"/>
      <c r="U73" s="373"/>
      <c r="V73" s="373"/>
      <c r="W73" s="373"/>
      <c r="X73" s="373"/>
      <c r="Y73" s="373"/>
      <c r="Z73" s="373"/>
      <c r="AA73" s="373"/>
      <c r="AB73" s="373"/>
      <c r="AC73" s="373"/>
      <c r="AD73" s="373"/>
      <c r="AE73" s="374">
        <f t="shared" si="24"/>
        <v>0</v>
      </c>
      <c r="AF73" s="375"/>
    </row>
    <row r="74" spans="2:33" ht="15.75" outlineLevel="1" thickBot="1" x14ac:dyDescent="0.3">
      <c r="B74" s="377"/>
      <c r="C74" s="378"/>
      <c r="D74" s="379">
        <f>D73</f>
        <v>702</v>
      </c>
      <c r="E74" s="380"/>
      <c r="F74" s="381">
        <f>SUM(F62:F73)</f>
        <v>0</v>
      </c>
      <c r="G74" s="382">
        <f>SUM(G62:G73)</f>
        <v>0</v>
      </c>
      <c r="H74" s="383"/>
      <c r="I74" s="381">
        <f>SUM(I62:I73)</f>
        <v>0</v>
      </c>
      <c r="J74" s="382">
        <f>SUM(J62:J73)</f>
        <v>0</v>
      </c>
      <c r="O74" s="388">
        <f t="shared" si="23"/>
        <v>702</v>
      </c>
      <c r="P74" s="384">
        <f t="shared" ref="P74:S74" si="26">SUM(P62:P73)</f>
        <v>0</v>
      </c>
      <c r="Q74" s="384">
        <f t="shared" si="26"/>
        <v>0</v>
      </c>
      <c r="R74" s="384">
        <f t="shared" si="26"/>
        <v>0</v>
      </c>
      <c r="S74" s="384">
        <f t="shared" si="26"/>
        <v>0</v>
      </c>
      <c r="T74" s="384">
        <f>SUM(T62:T73)</f>
        <v>0</v>
      </c>
      <c r="U74" s="384">
        <f t="shared" ref="U74:AE74" si="27">SUM(U62:U73)</f>
        <v>0</v>
      </c>
      <c r="V74" s="384">
        <f t="shared" si="27"/>
        <v>0</v>
      </c>
      <c r="W74" s="384">
        <f t="shared" si="27"/>
        <v>0</v>
      </c>
      <c r="X74" s="384">
        <f t="shared" si="27"/>
        <v>0</v>
      </c>
      <c r="Y74" s="384">
        <f t="shared" si="27"/>
        <v>0</v>
      </c>
      <c r="Z74" s="384">
        <f t="shared" si="27"/>
        <v>0</v>
      </c>
      <c r="AA74" s="384">
        <f t="shared" si="27"/>
        <v>0</v>
      </c>
      <c r="AB74" s="384">
        <f t="shared" si="27"/>
        <v>0</v>
      </c>
      <c r="AC74" s="384">
        <f t="shared" si="27"/>
        <v>0</v>
      </c>
      <c r="AD74" s="384">
        <f t="shared" si="27"/>
        <v>0</v>
      </c>
      <c r="AE74" s="384">
        <f t="shared" si="27"/>
        <v>0</v>
      </c>
      <c r="AF74" s="375"/>
    </row>
    <row r="75" spans="2:33" x14ac:dyDescent="0.25">
      <c r="B75" s="385"/>
      <c r="C75" s="385"/>
      <c r="E75" s="674" t="s">
        <v>252</v>
      </c>
      <c r="F75" s="674"/>
      <c r="G75" s="674"/>
      <c r="H75" s="674" t="s">
        <v>498</v>
      </c>
      <c r="I75" s="674"/>
      <c r="J75" s="674"/>
      <c r="O75" s="357"/>
      <c r="P75" s="384">
        <f t="shared" ref="P75:AE75" si="28">IFERROR(P74/$H$2,0)</f>
        <v>0</v>
      </c>
      <c r="Q75" s="384">
        <f t="shared" si="28"/>
        <v>0</v>
      </c>
      <c r="R75" s="384">
        <f t="shared" si="28"/>
        <v>0</v>
      </c>
      <c r="S75" s="384">
        <f t="shared" si="28"/>
        <v>0</v>
      </c>
      <c r="T75" s="384">
        <f t="shared" si="28"/>
        <v>0</v>
      </c>
      <c r="U75" s="384">
        <f t="shared" si="28"/>
        <v>0</v>
      </c>
      <c r="V75" s="384">
        <f t="shared" si="28"/>
        <v>0</v>
      </c>
      <c r="W75" s="384">
        <f t="shared" si="28"/>
        <v>0</v>
      </c>
      <c r="X75" s="384">
        <f t="shared" si="28"/>
        <v>0</v>
      </c>
      <c r="Y75" s="384">
        <f t="shared" si="28"/>
        <v>0</v>
      </c>
      <c r="Z75" s="384">
        <f t="shared" si="28"/>
        <v>0</v>
      </c>
      <c r="AA75" s="384">
        <f t="shared" si="28"/>
        <v>0</v>
      </c>
      <c r="AB75" s="384">
        <f t="shared" si="28"/>
        <v>0</v>
      </c>
      <c r="AC75" s="384">
        <f t="shared" si="28"/>
        <v>0</v>
      </c>
      <c r="AD75" s="384">
        <f t="shared" si="28"/>
        <v>0</v>
      </c>
      <c r="AE75" s="384">
        <f t="shared" si="28"/>
        <v>0</v>
      </c>
      <c r="AF75" s="626" t="s">
        <v>270</v>
      </c>
      <c r="AG75" s="627"/>
    </row>
    <row r="76" spans="2:33" ht="30" outlineLevel="1" x14ac:dyDescent="0.25">
      <c r="B76" s="385"/>
      <c r="C76" s="385"/>
      <c r="E76" s="360" t="s">
        <v>267</v>
      </c>
      <c r="F76" s="361" t="s">
        <v>268</v>
      </c>
      <c r="G76" s="362" t="s">
        <v>269</v>
      </c>
      <c r="H76" s="363" t="s">
        <v>267</v>
      </c>
      <c r="I76" s="361" t="s">
        <v>268</v>
      </c>
      <c r="J76" s="362" t="s">
        <v>530</v>
      </c>
      <c r="O76" s="364" t="s">
        <v>266</v>
      </c>
      <c r="P76" s="365" t="s">
        <v>389</v>
      </c>
      <c r="Q76" s="365" t="s">
        <v>39</v>
      </c>
      <c r="R76" s="365" t="s">
        <v>40</v>
      </c>
      <c r="S76" s="365" t="s">
        <v>41</v>
      </c>
      <c r="T76" s="365" t="s">
        <v>42</v>
      </c>
      <c r="U76" s="365" t="s">
        <v>43</v>
      </c>
      <c r="V76" s="365" t="s">
        <v>44</v>
      </c>
      <c r="W76" s="365" t="s">
        <v>45</v>
      </c>
      <c r="X76" s="365" t="s">
        <v>46</v>
      </c>
      <c r="Y76" s="365" t="s">
        <v>47</v>
      </c>
      <c r="Z76" s="365" t="s">
        <v>48</v>
      </c>
      <c r="AA76" s="365" t="s">
        <v>49</v>
      </c>
      <c r="AB76" s="365" t="s">
        <v>50</v>
      </c>
      <c r="AC76" s="365" t="s">
        <v>51</v>
      </c>
      <c r="AD76" s="365" t="s">
        <v>52</v>
      </c>
      <c r="AE76" s="386"/>
      <c r="AF76" s="387"/>
    </row>
    <row r="77" spans="2:33" outlineLevel="1" x14ac:dyDescent="0.25">
      <c r="B77" s="367"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367">
        <f>IF(C73&gt;0,C73+1,IF(DATE(YEAR('Basic project data'!$C$5),MONTH('Basic project data'!$C$5),1)=D77,1,0))</f>
        <v>0</v>
      </c>
      <c r="D77" s="368">
        <f>DATE(YEAR(D73),MONTH(D73)+1,DAY(D73))</f>
        <v>733</v>
      </c>
      <c r="E77" s="369"/>
      <c r="F77" s="299">
        <f t="shared" ref="F77:F88" si="29">215/12*E77</f>
        <v>0</v>
      </c>
      <c r="G77" s="370"/>
      <c r="H77" s="369"/>
      <c r="I77" s="299">
        <f t="shared" ref="I77:I88" si="30">215/12*H77</f>
        <v>0</v>
      </c>
      <c r="J77" s="371"/>
      <c r="O77" s="372">
        <f t="shared" ref="O77:O89" si="31">D77</f>
        <v>733</v>
      </c>
      <c r="P77" s="373"/>
      <c r="Q77" s="373"/>
      <c r="R77" s="373"/>
      <c r="S77" s="373"/>
      <c r="T77" s="373"/>
      <c r="U77" s="373"/>
      <c r="V77" s="373"/>
      <c r="W77" s="373"/>
      <c r="X77" s="373"/>
      <c r="Y77" s="373"/>
      <c r="Z77" s="373"/>
      <c r="AA77" s="373"/>
      <c r="AB77" s="373"/>
      <c r="AC77" s="373"/>
      <c r="AD77" s="373"/>
      <c r="AE77" s="374">
        <f t="shared" ref="AE77:AE88" si="32">SUM(P77:AD77)</f>
        <v>0</v>
      </c>
      <c r="AF77" s="375"/>
    </row>
    <row r="78" spans="2:33" outlineLevel="1" x14ac:dyDescent="0.25">
      <c r="B78" s="367"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367">
        <f>IF(C77&gt;0,C77+1,IF(DATE(YEAR('Basic project data'!$C$5),MONTH('Basic project data'!$C$5),1)=D78,1,0))</f>
        <v>0</v>
      </c>
      <c r="D78" s="368">
        <f t="shared" ref="D78:D88" si="33">DATE(YEAR(D77),MONTH(D77)+1,DAY(D77))</f>
        <v>764</v>
      </c>
      <c r="E78" s="369"/>
      <c r="F78" s="299">
        <f t="shared" si="29"/>
        <v>0</v>
      </c>
      <c r="G78" s="370"/>
      <c r="H78" s="369"/>
      <c r="I78" s="299">
        <f t="shared" si="30"/>
        <v>0</v>
      </c>
      <c r="J78" s="371"/>
      <c r="O78" s="372">
        <f t="shared" si="31"/>
        <v>764</v>
      </c>
      <c r="P78" s="373"/>
      <c r="Q78" s="373"/>
      <c r="R78" s="373"/>
      <c r="S78" s="373"/>
      <c r="T78" s="373"/>
      <c r="U78" s="373"/>
      <c r="V78" s="373"/>
      <c r="W78" s="373"/>
      <c r="X78" s="373"/>
      <c r="Y78" s="373"/>
      <c r="Z78" s="373"/>
      <c r="AA78" s="373"/>
      <c r="AB78" s="373"/>
      <c r="AC78" s="373"/>
      <c r="AD78" s="373"/>
      <c r="AE78" s="374">
        <f t="shared" si="32"/>
        <v>0</v>
      </c>
      <c r="AF78" s="375"/>
    </row>
    <row r="79" spans="2:33" outlineLevel="1" x14ac:dyDescent="0.25">
      <c r="B79" s="367"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367">
        <f>IF(C78&gt;0,C78+1,IF(DATE(YEAR('Basic project data'!$C$5),MONTH('Basic project data'!$C$5),1)=D79,1,0))</f>
        <v>0</v>
      </c>
      <c r="D79" s="368">
        <f t="shared" si="33"/>
        <v>792</v>
      </c>
      <c r="E79" s="369"/>
      <c r="F79" s="299">
        <f t="shared" si="29"/>
        <v>0</v>
      </c>
      <c r="G79" s="370"/>
      <c r="H79" s="369"/>
      <c r="I79" s="299">
        <f t="shared" si="30"/>
        <v>0</v>
      </c>
      <c r="J79" s="371"/>
      <c r="O79" s="372">
        <f t="shared" si="31"/>
        <v>792</v>
      </c>
      <c r="P79" s="373"/>
      <c r="Q79" s="373"/>
      <c r="R79" s="373"/>
      <c r="S79" s="373"/>
      <c r="T79" s="373"/>
      <c r="U79" s="373"/>
      <c r="V79" s="373"/>
      <c r="W79" s="373"/>
      <c r="X79" s="373"/>
      <c r="Y79" s="373"/>
      <c r="Z79" s="373"/>
      <c r="AA79" s="373"/>
      <c r="AB79" s="373"/>
      <c r="AC79" s="373"/>
      <c r="AD79" s="373"/>
      <c r="AE79" s="374">
        <f t="shared" si="32"/>
        <v>0</v>
      </c>
      <c r="AF79" s="375"/>
    </row>
    <row r="80" spans="2:33" outlineLevel="1" x14ac:dyDescent="0.25">
      <c r="B80" s="367"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367">
        <f>IF(C79&gt;0,C79+1,IF(DATE(YEAR('Basic project data'!$C$5),MONTH('Basic project data'!$C$5),1)=D80,1,0))</f>
        <v>0</v>
      </c>
      <c r="D80" s="368">
        <f t="shared" si="33"/>
        <v>823</v>
      </c>
      <c r="E80" s="369"/>
      <c r="F80" s="299">
        <f t="shared" si="29"/>
        <v>0</v>
      </c>
      <c r="G80" s="370"/>
      <c r="H80" s="369"/>
      <c r="I80" s="299">
        <f t="shared" si="30"/>
        <v>0</v>
      </c>
      <c r="J80" s="371"/>
      <c r="O80" s="372">
        <f t="shared" si="31"/>
        <v>823</v>
      </c>
      <c r="P80" s="373"/>
      <c r="Q80" s="373"/>
      <c r="R80" s="373"/>
      <c r="S80" s="373"/>
      <c r="T80" s="373"/>
      <c r="U80" s="373"/>
      <c r="V80" s="373"/>
      <c r="W80" s="373"/>
      <c r="X80" s="373"/>
      <c r="Y80" s="373"/>
      <c r="Z80" s="373"/>
      <c r="AA80" s="373"/>
      <c r="AB80" s="373"/>
      <c r="AC80" s="373"/>
      <c r="AD80" s="373"/>
      <c r="AE80" s="374">
        <f t="shared" si="32"/>
        <v>0</v>
      </c>
      <c r="AF80" s="375"/>
    </row>
    <row r="81" spans="2:33" outlineLevel="1" x14ac:dyDescent="0.25">
      <c r="B81" s="367"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367">
        <f>IF(C80&gt;0,C80+1,IF(DATE(YEAR('Basic project data'!$C$5),MONTH('Basic project data'!$C$5),1)=D81,1,0))</f>
        <v>0</v>
      </c>
      <c r="D81" s="368">
        <f t="shared" si="33"/>
        <v>853</v>
      </c>
      <c r="E81" s="369"/>
      <c r="F81" s="299">
        <f t="shared" si="29"/>
        <v>0</v>
      </c>
      <c r="G81" s="370"/>
      <c r="H81" s="369"/>
      <c r="I81" s="299">
        <f t="shared" si="30"/>
        <v>0</v>
      </c>
      <c r="J81" s="371"/>
      <c r="O81" s="372">
        <f t="shared" si="31"/>
        <v>853</v>
      </c>
      <c r="P81" s="373"/>
      <c r="Q81" s="373"/>
      <c r="R81" s="373"/>
      <c r="S81" s="373"/>
      <c r="T81" s="373"/>
      <c r="U81" s="373"/>
      <c r="V81" s="373"/>
      <c r="W81" s="373"/>
      <c r="X81" s="373"/>
      <c r="Y81" s="373"/>
      <c r="Z81" s="373"/>
      <c r="AA81" s="373"/>
      <c r="AB81" s="373"/>
      <c r="AC81" s="373"/>
      <c r="AD81" s="373"/>
      <c r="AE81" s="374">
        <f t="shared" si="32"/>
        <v>0</v>
      </c>
      <c r="AF81" s="375"/>
    </row>
    <row r="82" spans="2:33" outlineLevel="1" x14ac:dyDescent="0.25">
      <c r="B82" s="367"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367">
        <f>IF(C81&gt;0,C81+1,IF(DATE(YEAR('Basic project data'!$C$5),MONTH('Basic project data'!$C$5),1)=D82,1,0))</f>
        <v>0</v>
      </c>
      <c r="D82" s="368">
        <f t="shared" si="33"/>
        <v>884</v>
      </c>
      <c r="E82" s="369"/>
      <c r="F82" s="299">
        <f t="shared" si="29"/>
        <v>0</v>
      </c>
      <c r="G82" s="370"/>
      <c r="H82" s="369"/>
      <c r="I82" s="299">
        <f t="shared" si="30"/>
        <v>0</v>
      </c>
      <c r="J82" s="371"/>
      <c r="O82" s="372">
        <f t="shared" si="31"/>
        <v>884</v>
      </c>
      <c r="P82" s="373"/>
      <c r="Q82" s="373"/>
      <c r="R82" s="373"/>
      <c r="S82" s="373"/>
      <c r="T82" s="373"/>
      <c r="U82" s="373"/>
      <c r="V82" s="373"/>
      <c r="W82" s="373"/>
      <c r="X82" s="373"/>
      <c r="Y82" s="373"/>
      <c r="Z82" s="373"/>
      <c r="AA82" s="373"/>
      <c r="AB82" s="373"/>
      <c r="AC82" s="373"/>
      <c r="AD82" s="373"/>
      <c r="AE82" s="374">
        <f t="shared" si="32"/>
        <v>0</v>
      </c>
      <c r="AF82" s="375"/>
    </row>
    <row r="83" spans="2:33" outlineLevel="1" x14ac:dyDescent="0.25">
      <c r="B83" s="367"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367">
        <f>IF(C82&gt;0,C82+1,IF(DATE(YEAR('Basic project data'!$C$5),MONTH('Basic project data'!$C$5),1)=D83,1,0))</f>
        <v>0</v>
      </c>
      <c r="D83" s="368">
        <f t="shared" si="33"/>
        <v>914</v>
      </c>
      <c r="E83" s="369"/>
      <c r="F83" s="299">
        <f t="shared" si="29"/>
        <v>0</v>
      </c>
      <c r="G83" s="370"/>
      <c r="H83" s="369"/>
      <c r="I83" s="299">
        <f t="shared" si="30"/>
        <v>0</v>
      </c>
      <c r="J83" s="371"/>
      <c r="O83" s="372">
        <f t="shared" si="31"/>
        <v>914</v>
      </c>
      <c r="P83" s="373"/>
      <c r="Q83" s="373"/>
      <c r="R83" s="373"/>
      <c r="S83" s="373"/>
      <c r="T83" s="373"/>
      <c r="U83" s="373"/>
      <c r="V83" s="373"/>
      <c r="W83" s="373"/>
      <c r="X83" s="373"/>
      <c r="Y83" s="373"/>
      <c r="Z83" s="373"/>
      <c r="AA83" s="373"/>
      <c r="AB83" s="373"/>
      <c r="AC83" s="373"/>
      <c r="AD83" s="373"/>
      <c r="AE83" s="374">
        <f t="shared" si="32"/>
        <v>0</v>
      </c>
      <c r="AF83" s="375"/>
    </row>
    <row r="84" spans="2:33" outlineLevel="1" x14ac:dyDescent="0.25">
      <c r="B84" s="367"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367">
        <f>IF(C83&gt;0,C83+1,IF(DATE(YEAR('Basic project data'!$C$5),MONTH('Basic project data'!$C$5),1)=D84,1,0))</f>
        <v>0</v>
      </c>
      <c r="D84" s="368">
        <f t="shared" si="33"/>
        <v>945</v>
      </c>
      <c r="E84" s="369"/>
      <c r="F84" s="299">
        <f t="shared" si="29"/>
        <v>0</v>
      </c>
      <c r="G84" s="370"/>
      <c r="H84" s="369"/>
      <c r="I84" s="299">
        <f t="shared" si="30"/>
        <v>0</v>
      </c>
      <c r="J84" s="371"/>
      <c r="O84" s="372">
        <f t="shared" si="31"/>
        <v>945</v>
      </c>
      <c r="P84" s="373"/>
      <c r="Q84" s="373"/>
      <c r="R84" s="373"/>
      <c r="S84" s="373"/>
      <c r="T84" s="373"/>
      <c r="U84" s="373"/>
      <c r="V84" s="373"/>
      <c r="W84" s="373"/>
      <c r="X84" s="373"/>
      <c r="Y84" s="373"/>
      <c r="Z84" s="373"/>
      <c r="AA84" s="373"/>
      <c r="AB84" s="373"/>
      <c r="AC84" s="373"/>
      <c r="AD84" s="373"/>
      <c r="AE84" s="374">
        <f t="shared" si="32"/>
        <v>0</v>
      </c>
      <c r="AF84" s="375"/>
    </row>
    <row r="85" spans="2:33" outlineLevel="1" x14ac:dyDescent="0.25">
      <c r="B85" s="367"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367">
        <f>IF(C84&gt;0,C84+1,IF(DATE(YEAR('Basic project data'!$C$5),MONTH('Basic project data'!$C$5),1)=D85,1,0))</f>
        <v>0</v>
      </c>
      <c r="D85" s="368">
        <f t="shared" si="33"/>
        <v>976</v>
      </c>
      <c r="E85" s="369"/>
      <c r="F85" s="299">
        <f t="shared" si="29"/>
        <v>0</v>
      </c>
      <c r="G85" s="370"/>
      <c r="H85" s="369"/>
      <c r="I85" s="299">
        <f t="shared" si="30"/>
        <v>0</v>
      </c>
      <c r="J85" s="371"/>
      <c r="O85" s="372">
        <f t="shared" si="31"/>
        <v>976</v>
      </c>
      <c r="P85" s="373"/>
      <c r="Q85" s="373"/>
      <c r="R85" s="373"/>
      <c r="S85" s="373"/>
      <c r="T85" s="373"/>
      <c r="U85" s="373"/>
      <c r="V85" s="373"/>
      <c r="W85" s="373"/>
      <c r="X85" s="373"/>
      <c r="Y85" s="373"/>
      <c r="Z85" s="373"/>
      <c r="AA85" s="373"/>
      <c r="AB85" s="373"/>
      <c r="AC85" s="373"/>
      <c r="AD85" s="373"/>
      <c r="AE85" s="374">
        <f t="shared" si="32"/>
        <v>0</v>
      </c>
      <c r="AF85" s="375"/>
    </row>
    <row r="86" spans="2:33" outlineLevel="1" x14ac:dyDescent="0.25">
      <c r="B86" s="367"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367">
        <f>IF(C85&gt;0,C85+1,IF(DATE(YEAR('Basic project data'!$C$5),MONTH('Basic project data'!$C$5),1)=D86,1,0))</f>
        <v>0</v>
      </c>
      <c r="D86" s="368">
        <f t="shared" si="33"/>
        <v>1006</v>
      </c>
      <c r="E86" s="369"/>
      <c r="F86" s="299">
        <f t="shared" si="29"/>
        <v>0</v>
      </c>
      <c r="G86" s="370"/>
      <c r="H86" s="369"/>
      <c r="I86" s="299">
        <f t="shared" si="30"/>
        <v>0</v>
      </c>
      <c r="J86" s="371"/>
      <c r="O86" s="372">
        <f t="shared" si="31"/>
        <v>1006</v>
      </c>
      <c r="P86" s="373"/>
      <c r="Q86" s="373"/>
      <c r="R86" s="373"/>
      <c r="S86" s="373"/>
      <c r="T86" s="373"/>
      <c r="U86" s="373"/>
      <c r="V86" s="373"/>
      <c r="W86" s="373"/>
      <c r="X86" s="373"/>
      <c r="Y86" s="373"/>
      <c r="Z86" s="373"/>
      <c r="AA86" s="373"/>
      <c r="AB86" s="373"/>
      <c r="AC86" s="373"/>
      <c r="AD86" s="373"/>
      <c r="AE86" s="374">
        <f t="shared" si="32"/>
        <v>0</v>
      </c>
      <c r="AF86" s="375"/>
    </row>
    <row r="87" spans="2:33" outlineLevel="1" x14ac:dyDescent="0.25">
      <c r="B87" s="367"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367">
        <f>IF(C86&gt;0,C86+1,IF(DATE(YEAR('Basic project data'!$C$5),MONTH('Basic project data'!$C$5),1)=D87,1,0))</f>
        <v>0</v>
      </c>
      <c r="D87" s="368">
        <f t="shared" si="33"/>
        <v>1037</v>
      </c>
      <c r="E87" s="369"/>
      <c r="F87" s="299">
        <f t="shared" si="29"/>
        <v>0</v>
      </c>
      <c r="G87" s="370"/>
      <c r="H87" s="369"/>
      <c r="I87" s="299">
        <f t="shared" si="30"/>
        <v>0</v>
      </c>
      <c r="J87" s="371"/>
      <c r="O87" s="372">
        <f t="shared" si="31"/>
        <v>1037</v>
      </c>
      <c r="P87" s="373"/>
      <c r="Q87" s="373"/>
      <c r="R87" s="373"/>
      <c r="S87" s="373"/>
      <c r="T87" s="373"/>
      <c r="U87" s="373"/>
      <c r="V87" s="373"/>
      <c r="W87" s="373"/>
      <c r="X87" s="373"/>
      <c r="Y87" s="373"/>
      <c r="Z87" s="373"/>
      <c r="AA87" s="373"/>
      <c r="AB87" s="373"/>
      <c r="AC87" s="373"/>
      <c r="AD87" s="373"/>
      <c r="AE87" s="374">
        <f t="shared" si="32"/>
        <v>0</v>
      </c>
      <c r="AF87" s="375"/>
    </row>
    <row r="88" spans="2:33" outlineLevel="1" x14ac:dyDescent="0.25">
      <c r="B88" s="367"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367">
        <f>IF(C87&gt;0,C87+1,IF(DATE(YEAR('Basic project data'!$C$5),MONTH('Basic project data'!$C$5),1)=D88,1,0))</f>
        <v>0</v>
      </c>
      <c r="D88" s="368">
        <f t="shared" si="33"/>
        <v>1067</v>
      </c>
      <c r="E88" s="369"/>
      <c r="F88" s="299">
        <f t="shared" si="29"/>
        <v>0</v>
      </c>
      <c r="G88" s="370"/>
      <c r="H88" s="369"/>
      <c r="I88" s="299">
        <f t="shared" si="30"/>
        <v>0</v>
      </c>
      <c r="J88" s="371"/>
      <c r="O88" s="372">
        <f t="shared" si="31"/>
        <v>1067</v>
      </c>
      <c r="P88" s="373"/>
      <c r="Q88" s="373"/>
      <c r="R88" s="373"/>
      <c r="S88" s="373"/>
      <c r="T88" s="373"/>
      <c r="U88" s="373"/>
      <c r="V88" s="373"/>
      <c r="W88" s="373"/>
      <c r="X88" s="373"/>
      <c r="Y88" s="373"/>
      <c r="Z88" s="373"/>
      <c r="AA88" s="373"/>
      <c r="AB88" s="373"/>
      <c r="AC88" s="373"/>
      <c r="AD88" s="373"/>
      <c r="AE88" s="374">
        <f t="shared" si="32"/>
        <v>0</v>
      </c>
      <c r="AF88" s="375"/>
    </row>
    <row r="89" spans="2:33" ht="15.75" outlineLevel="1" thickBot="1" x14ac:dyDescent="0.3">
      <c r="B89" s="377"/>
      <c r="C89" s="378"/>
      <c r="D89" s="379">
        <f>D88</f>
        <v>1067</v>
      </c>
      <c r="E89" s="380"/>
      <c r="F89" s="381">
        <f>SUM(F77:F88)</f>
        <v>0</v>
      </c>
      <c r="G89" s="382">
        <f>SUM(G77:G88)</f>
        <v>0</v>
      </c>
      <c r="H89" s="383"/>
      <c r="I89" s="381">
        <f>SUM(I77:I88)</f>
        <v>0</v>
      </c>
      <c r="J89" s="382">
        <f>SUM(J77:J88)</f>
        <v>0</v>
      </c>
      <c r="O89" s="388">
        <f t="shared" si="31"/>
        <v>1067</v>
      </c>
      <c r="P89" s="384">
        <f t="shared" ref="P89:S89" si="34">SUM(P77:P88)</f>
        <v>0</v>
      </c>
      <c r="Q89" s="384">
        <f t="shared" si="34"/>
        <v>0</v>
      </c>
      <c r="R89" s="384">
        <f t="shared" si="34"/>
        <v>0</v>
      </c>
      <c r="S89" s="384">
        <f t="shared" si="34"/>
        <v>0</v>
      </c>
      <c r="T89" s="384">
        <f>SUM(T77:T88)</f>
        <v>0</v>
      </c>
      <c r="U89" s="384">
        <f t="shared" ref="U89:AE89" si="35">SUM(U77:U88)</f>
        <v>0</v>
      </c>
      <c r="V89" s="384">
        <f t="shared" si="35"/>
        <v>0</v>
      </c>
      <c r="W89" s="384">
        <f t="shared" si="35"/>
        <v>0</v>
      </c>
      <c r="X89" s="384">
        <f t="shared" si="35"/>
        <v>0</v>
      </c>
      <c r="Y89" s="384">
        <f t="shared" si="35"/>
        <v>0</v>
      </c>
      <c r="Z89" s="384">
        <f t="shared" si="35"/>
        <v>0</v>
      </c>
      <c r="AA89" s="384">
        <f t="shared" si="35"/>
        <v>0</v>
      </c>
      <c r="AB89" s="384">
        <f t="shared" si="35"/>
        <v>0</v>
      </c>
      <c r="AC89" s="384">
        <f t="shared" si="35"/>
        <v>0</v>
      </c>
      <c r="AD89" s="384">
        <f t="shared" si="35"/>
        <v>0</v>
      </c>
      <c r="AE89" s="384">
        <f t="shared" si="35"/>
        <v>0</v>
      </c>
      <c r="AF89" s="375"/>
    </row>
    <row r="90" spans="2:33" ht="15.75" thickBot="1" x14ac:dyDescent="0.3">
      <c r="B90" s="385"/>
      <c r="C90" s="385"/>
      <c r="E90" s="674" t="s">
        <v>252</v>
      </c>
      <c r="F90" s="674"/>
      <c r="G90" s="674"/>
      <c r="H90" s="674" t="s">
        <v>498</v>
      </c>
      <c r="I90" s="674"/>
      <c r="J90" s="674"/>
      <c r="O90" s="357"/>
      <c r="P90" s="384">
        <f>IFERROR(P89/$H$2,0)</f>
        <v>0</v>
      </c>
      <c r="Q90" s="384">
        <f t="shared" ref="Q90:AE90" si="36">IFERROR(Q89/$H$2,0)</f>
        <v>0</v>
      </c>
      <c r="R90" s="384">
        <f t="shared" si="36"/>
        <v>0</v>
      </c>
      <c r="S90" s="384">
        <f t="shared" si="36"/>
        <v>0</v>
      </c>
      <c r="T90" s="384">
        <f t="shared" si="36"/>
        <v>0</v>
      </c>
      <c r="U90" s="384">
        <f t="shared" si="36"/>
        <v>0</v>
      </c>
      <c r="V90" s="384">
        <f t="shared" si="36"/>
        <v>0</v>
      </c>
      <c r="W90" s="384">
        <f t="shared" si="36"/>
        <v>0</v>
      </c>
      <c r="X90" s="384">
        <f t="shared" si="36"/>
        <v>0</v>
      </c>
      <c r="Y90" s="384">
        <f t="shared" si="36"/>
        <v>0</v>
      </c>
      <c r="Z90" s="384">
        <f t="shared" si="36"/>
        <v>0</v>
      </c>
      <c r="AA90" s="384">
        <f t="shared" si="36"/>
        <v>0</v>
      </c>
      <c r="AB90" s="384">
        <f t="shared" si="36"/>
        <v>0</v>
      </c>
      <c r="AC90" s="384">
        <f t="shared" si="36"/>
        <v>0</v>
      </c>
      <c r="AD90" s="384">
        <f t="shared" si="36"/>
        <v>0</v>
      </c>
      <c r="AE90" s="384">
        <f t="shared" si="36"/>
        <v>0</v>
      </c>
      <c r="AF90" s="626" t="s">
        <v>270</v>
      </c>
      <c r="AG90" s="627"/>
    </row>
    <row r="91" spans="2:33" ht="30" hidden="1" outlineLevel="1" x14ac:dyDescent="0.25">
      <c r="B91" s="385"/>
      <c r="C91" s="385"/>
      <c r="E91" s="360" t="s">
        <v>267</v>
      </c>
      <c r="F91" s="361" t="s">
        <v>268</v>
      </c>
      <c r="G91" s="362" t="s">
        <v>269</v>
      </c>
      <c r="H91" s="363" t="s">
        <v>267</v>
      </c>
      <c r="I91" s="361" t="s">
        <v>268</v>
      </c>
      <c r="J91" s="362" t="s">
        <v>530</v>
      </c>
      <c r="O91" s="364" t="s">
        <v>266</v>
      </c>
      <c r="P91" s="365" t="s">
        <v>389</v>
      </c>
      <c r="Q91" s="365" t="s">
        <v>39</v>
      </c>
      <c r="R91" s="365" t="s">
        <v>40</v>
      </c>
      <c r="S91" s="365" t="s">
        <v>41</v>
      </c>
      <c r="T91" s="365" t="s">
        <v>42</v>
      </c>
      <c r="U91" s="365" t="s">
        <v>43</v>
      </c>
      <c r="V91" s="365" t="s">
        <v>44</v>
      </c>
      <c r="W91" s="365" t="s">
        <v>45</v>
      </c>
      <c r="X91" s="365" t="s">
        <v>46</v>
      </c>
      <c r="Y91" s="365" t="s">
        <v>47</v>
      </c>
      <c r="Z91" s="365" t="s">
        <v>48</v>
      </c>
      <c r="AA91" s="365" t="s">
        <v>49</v>
      </c>
      <c r="AB91" s="365" t="s">
        <v>50</v>
      </c>
      <c r="AC91" s="365" t="s">
        <v>51</v>
      </c>
      <c r="AD91" s="365" t="s">
        <v>52</v>
      </c>
      <c r="AE91" s="386"/>
      <c r="AF91" s="387"/>
    </row>
    <row r="92" spans="2:33" hidden="1" outlineLevel="1" x14ac:dyDescent="0.25">
      <c r="B92" s="367"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367">
        <f>IF(C88&gt;0,C88+1,IF(DATE(YEAR('Basic project data'!$C$5),MONTH('Basic project data'!$C$5),1)=D92,1,0))</f>
        <v>0</v>
      </c>
      <c r="D92" s="368">
        <f>DATE(YEAR(D88),MONTH(D88)+1,DAY(D88))</f>
        <v>1098</v>
      </c>
      <c r="E92" s="369"/>
      <c r="F92" s="299">
        <f t="shared" ref="F92:F103" si="37">215/12*E92</f>
        <v>0</v>
      </c>
      <c r="G92" s="370"/>
      <c r="H92" s="369"/>
      <c r="I92" s="299">
        <f t="shared" ref="I92:I103" si="38">215/12*H92</f>
        <v>0</v>
      </c>
      <c r="J92" s="371"/>
      <c r="O92" s="372">
        <f t="shared" ref="O92:O104" si="39">D92</f>
        <v>1098</v>
      </c>
      <c r="P92" s="373"/>
      <c r="Q92" s="373"/>
      <c r="R92" s="373"/>
      <c r="S92" s="373"/>
      <c r="T92" s="373"/>
      <c r="U92" s="373"/>
      <c r="V92" s="373"/>
      <c r="W92" s="373"/>
      <c r="X92" s="373"/>
      <c r="Y92" s="373"/>
      <c r="Z92" s="373"/>
      <c r="AA92" s="373"/>
      <c r="AB92" s="373"/>
      <c r="AC92" s="373"/>
      <c r="AD92" s="373"/>
      <c r="AE92" s="374">
        <f t="shared" ref="AE92:AE103" si="40">SUM(P92:AD92)</f>
        <v>0</v>
      </c>
      <c r="AF92" s="375"/>
    </row>
    <row r="93" spans="2:33" hidden="1" outlineLevel="1" x14ac:dyDescent="0.25">
      <c r="B93" s="367"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367">
        <f>IF(C92&gt;0,C92+1,IF(DATE(YEAR('Basic project data'!$C$5),MONTH('Basic project data'!$C$5),1)=D93,1,0))</f>
        <v>0</v>
      </c>
      <c r="D93" s="368">
        <f t="shared" ref="D93:D103" si="41">DATE(YEAR(D92),MONTH(D92)+1,DAY(D92))</f>
        <v>1129</v>
      </c>
      <c r="E93" s="369"/>
      <c r="F93" s="299">
        <f t="shared" si="37"/>
        <v>0</v>
      </c>
      <c r="G93" s="370"/>
      <c r="H93" s="369"/>
      <c r="I93" s="299">
        <f t="shared" si="38"/>
        <v>0</v>
      </c>
      <c r="J93" s="371"/>
      <c r="O93" s="372">
        <f t="shared" si="39"/>
        <v>1129</v>
      </c>
      <c r="P93" s="373"/>
      <c r="Q93" s="373"/>
      <c r="R93" s="373"/>
      <c r="S93" s="373"/>
      <c r="T93" s="373"/>
      <c r="U93" s="373"/>
      <c r="V93" s="373"/>
      <c r="W93" s="373"/>
      <c r="X93" s="373"/>
      <c r="Y93" s="373"/>
      <c r="Z93" s="373"/>
      <c r="AA93" s="373"/>
      <c r="AB93" s="373"/>
      <c r="AC93" s="373"/>
      <c r="AD93" s="373"/>
      <c r="AE93" s="374">
        <f t="shared" si="40"/>
        <v>0</v>
      </c>
      <c r="AF93" s="375"/>
    </row>
    <row r="94" spans="2:33" hidden="1" outlineLevel="1" x14ac:dyDescent="0.25">
      <c r="B94" s="367"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367">
        <f>IF(C93&gt;0,C93+1,IF(DATE(YEAR('Basic project data'!$C$5),MONTH('Basic project data'!$C$5),1)=D94,1,0))</f>
        <v>0</v>
      </c>
      <c r="D94" s="368">
        <f t="shared" si="41"/>
        <v>1157</v>
      </c>
      <c r="E94" s="369"/>
      <c r="F94" s="299">
        <f t="shared" si="37"/>
        <v>0</v>
      </c>
      <c r="G94" s="370"/>
      <c r="H94" s="369"/>
      <c r="I94" s="299">
        <f t="shared" si="38"/>
        <v>0</v>
      </c>
      <c r="J94" s="371"/>
      <c r="O94" s="372">
        <f t="shared" si="39"/>
        <v>1157</v>
      </c>
      <c r="P94" s="373"/>
      <c r="Q94" s="373"/>
      <c r="R94" s="373"/>
      <c r="S94" s="373"/>
      <c r="T94" s="373"/>
      <c r="U94" s="373"/>
      <c r="V94" s="373"/>
      <c r="W94" s="373"/>
      <c r="X94" s="373"/>
      <c r="Y94" s="373"/>
      <c r="Z94" s="373"/>
      <c r="AA94" s="373"/>
      <c r="AB94" s="373"/>
      <c r="AC94" s="373"/>
      <c r="AD94" s="373"/>
      <c r="AE94" s="374">
        <f t="shared" si="40"/>
        <v>0</v>
      </c>
      <c r="AF94" s="375"/>
    </row>
    <row r="95" spans="2:33" hidden="1" outlineLevel="1" x14ac:dyDescent="0.25">
      <c r="B95" s="367"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367">
        <f>IF(C94&gt;0,C94+1,IF(DATE(YEAR('Basic project data'!$C$5),MONTH('Basic project data'!$C$5),1)=D95,1,0))</f>
        <v>0</v>
      </c>
      <c r="D95" s="368">
        <f t="shared" si="41"/>
        <v>1188</v>
      </c>
      <c r="E95" s="369"/>
      <c r="F95" s="299">
        <f t="shared" si="37"/>
        <v>0</v>
      </c>
      <c r="G95" s="370"/>
      <c r="H95" s="369"/>
      <c r="I95" s="299">
        <f t="shared" si="38"/>
        <v>0</v>
      </c>
      <c r="J95" s="371"/>
      <c r="O95" s="372">
        <f t="shared" si="39"/>
        <v>1188</v>
      </c>
      <c r="P95" s="373"/>
      <c r="Q95" s="373"/>
      <c r="R95" s="373"/>
      <c r="S95" s="373"/>
      <c r="T95" s="373"/>
      <c r="U95" s="373"/>
      <c r="V95" s="373"/>
      <c r="W95" s="373"/>
      <c r="X95" s="373"/>
      <c r="Y95" s="373"/>
      <c r="Z95" s="373"/>
      <c r="AA95" s="373"/>
      <c r="AB95" s="373"/>
      <c r="AC95" s="373"/>
      <c r="AD95" s="373"/>
      <c r="AE95" s="374">
        <f t="shared" si="40"/>
        <v>0</v>
      </c>
      <c r="AF95" s="375"/>
    </row>
    <row r="96" spans="2:33" hidden="1" outlineLevel="1" x14ac:dyDescent="0.25">
      <c r="B96" s="367"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367">
        <f>IF(C95&gt;0,C95+1,IF(DATE(YEAR('Basic project data'!$C$5),MONTH('Basic project data'!$C$5),1)=D96,1,0))</f>
        <v>0</v>
      </c>
      <c r="D96" s="368">
        <f t="shared" si="41"/>
        <v>1218</v>
      </c>
      <c r="E96" s="369"/>
      <c r="F96" s="299">
        <f t="shared" si="37"/>
        <v>0</v>
      </c>
      <c r="G96" s="370"/>
      <c r="H96" s="369"/>
      <c r="I96" s="299">
        <f t="shared" si="38"/>
        <v>0</v>
      </c>
      <c r="J96" s="371"/>
      <c r="O96" s="372">
        <f t="shared" si="39"/>
        <v>1218</v>
      </c>
      <c r="P96" s="373"/>
      <c r="Q96" s="373"/>
      <c r="R96" s="373"/>
      <c r="S96" s="373"/>
      <c r="T96" s="373"/>
      <c r="U96" s="373"/>
      <c r="V96" s="373"/>
      <c r="W96" s="373"/>
      <c r="X96" s="373"/>
      <c r="Y96" s="373"/>
      <c r="Z96" s="373"/>
      <c r="AA96" s="373"/>
      <c r="AB96" s="373"/>
      <c r="AC96" s="373"/>
      <c r="AD96" s="373"/>
      <c r="AE96" s="374">
        <f t="shared" si="40"/>
        <v>0</v>
      </c>
      <c r="AF96" s="375"/>
    </row>
    <row r="97" spans="2:33" hidden="1" outlineLevel="1" x14ac:dyDescent="0.25">
      <c r="B97" s="367"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367">
        <f>IF(C96&gt;0,C96+1,IF(DATE(YEAR('Basic project data'!$C$5),MONTH('Basic project data'!$C$5),1)=D97,1,0))</f>
        <v>0</v>
      </c>
      <c r="D97" s="368">
        <f t="shared" si="41"/>
        <v>1249</v>
      </c>
      <c r="E97" s="369"/>
      <c r="F97" s="299">
        <f t="shared" si="37"/>
        <v>0</v>
      </c>
      <c r="G97" s="370"/>
      <c r="H97" s="369"/>
      <c r="I97" s="299">
        <f t="shared" si="38"/>
        <v>0</v>
      </c>
      <c r="J97" s="371"/>
      <c r="O97" s="372">
        <f t="shared" si="39"/>
        <v>1249</v>
      </c>
      <c r="P97" s="373"/>
      <c r="Q97" s="373"/>
      <c r="R97" s="373"/>
      <c r="S97" s="373"/>
      <c r="T97" s="373"/>
      <c r="U97" s="373"/>
      <c r="V97" s="373"/>
      <c r="W97" s="373"/>
      <c r="X97" s="373"/>
      <c r="Y97" s="373"/>
      <c r="Z97" s="373"/>
      <c r="AA97" s="373"/>
      <c r="AB97" s="373"/>
      <c r="AC97" s="373"/>
      <c r="AD97" s="373"/>
      <c r="AE97" s="374">
        <f t="shared" si="40"/>
        <v>0</v>
      </c>
      <c r="AF97" s="375"/>
    </row>
    <row r="98" spans="2:33" hidden="1" outlineLevel="1" x14ac:dyDescent="0.25">
      <c r="B98" s="367"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367">
        <f>IF(C97&gt;0,C97+1,IF(DATE(YEAR('Basic project data'!$C$5),MONTH('Basic project data'!$C$5),1)=D98,1,0))</f>
        <v>0</v>
      </c>
      <c r="D98" s="368">
        <f t="shared" si="41"/>
        <v>1279</v>
      </c>
      <c r="E98" s="369"/>
      <c r="F98" s="299">
        <f t="shared" si="37"/>
        <v>0</v>
      </c>
      <c r="G98" s="370"/>
      <c r="H98" s="369"/>
      <c r="I98" s="299">
        <f t="shared" si="38"/>
        <v>0</v>
      </c>
      <c r="J98" s="371"/>
      <c r="O98" s="372">
        <f t="shared" si="39"/>
        <v>1279</v>
      </c>
      <c r="P98" s="373"/>
      <c r="Q98" s="373"/>
      <c r="R98" s="373"/>
      <c r="S98" s="373"/>
      <c r="T98" s="373"/>
      <c r="U98" s="373"/>
      <c r="V98" s="373"/>
      <c r="W98" s="373"/>
      <c r="X98" s="373"/>
      <c r="Y98" s="373"/>
      <c r="Z98" s="373"/>
      <c r="AA98" s="373"/>
      <c r="AB98" s="373"/>
      <c r="AC98" s="373"/>
      <c r="AD98" s="373"/>
      <c r="AE98" s="374">
        <f t="shared" si="40"/>
        <v>0</v>
      </c>
      <c r="AF98" s="375"/>
    </row>
    <row r="99" spans="2:33" hidden="1" outlineLevel="1" x14ac:dyDescent="0.25">
      <c r="B99" s="367"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367">
        <f>IF(C98&gt;0,C98+1,IF(DATE(YEAR('Basic project data'!$C$5),MONTH('Basic project data'!$C$5),1)=D99,1,0))</f>
        <v>0</v>
      </c>
      <c r="D99" s="368">
        <f t="shared" si="41"/>
        <v>1310</v>
      </c>
      <c r="E99" s="369"/>
      <c r="F99" s="299">
        <f t="shared" si="37"/>
        <v>0</v>
      </c>
      <c r="G99" s="370"/>
      <c r="H99" s="369"/>
      <c r="I99" s="299">
        <f t="shared" si="38"/>
        <v>0</v>
      </c>
      <c r="J99" s="371"/>
      <c r="O99" s="372">
        <f t="shared" si="39"/>
        <v>1310</v>
      </c>
      <c r="P99" s="373"/>
      <c r="Q99" s="373"/>
      <c r="R99" s="373"/>
      <c r="S99" s="373"/>
      <c r="T99" s="373"/>
      <c r="U99" s="373"/>
      <c r="V99" s="373"/>
      <c r="W99" s="373"/>
      <c r="X99" s="373"/>
      <c r="Y99" s="373"/>
      <c r="Z99" s="373"/>
      <c r="AA99" s="373"/>
      <c r="AB99" s="373"/>
      <c r="AC99" s="373"/>
      <c r="AD99" s="373"/>
      <c r="AE99" s="374">
        <f t="shared" si="40"/>
        <v>0</v>
      </c>
      <c r="AF99" s="375"/>
    </row>
    <row r="100" spans="2:33" hidden="1" outlineLevel="1" x14ac:dyDescent="0.25">
      <c r="B100" s="367"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367">
        <f>IF(C99&gt;0,C99+1,IF(DATE(YEAR('Basic project data'!$C$5),MONTH('Basic project data'!$C$5),1)=D100,1,0))</f>
        <v>0</v>
      </c>
      <c r="D100" s="368">
        <f t="shared" si="41"/>
        <v>1341</v>
      </c>
      <c r="E100" s="369"/>
      <c r="F100" s="299">
        <f t="shared" si="37"/>
        <v>0</v>
      </c>
      <c r="G100" s="370"/>
      <c r="H100" s="369"/>
      <c r="I100" s="299">
        <f t="shared" si="38"/>
        <v>0</v>
      </c>
      <c r="J100" s="371"/>
      <c r="O100" s="372">
        <f t="shared" si="39"/>
        <v>1341</v>
      </c>
      <c r="P100" s="373"/>
      <c r="Q100" s="373"/>
      <c r="R100" s="373"/>
      <c r="S100" s="373"/>
      <c r="T100" s="373"/>
      <c r="U100" s="373"/>
      <c r="V100" s="373"/>
      <c r="W100" s="373"/>
      <c r="X100" s="373"/>
      <c r="Y100" s="373"/>
      <c r="Z100" s="373"/>
      <c r="AA100" s="373"/>
      <c r="AB100" s="373"/>
      <c r="AC100" s="373"/>
      <c r="AD100" s="373"/>
      <c r="AE100" s="374">
        <f t="shared" si="40"/>
        <v>0</v>
      </c>
      <c r="AF100" s="375"/>
    </row>
    <row r="101" spans="2:33" hidden="1" outlineLevel="1" x14ac:dyDescent="0.25">
      <c r="B101" s="367"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367">
        <f>IF(C100&gt;0,C100+1,IF(DATE(YEAR('Basic project data'!$C$5),MONTH('Basic project data'!$C$5),1)=D101,1,0))</f>
        <v>0</v>
      </c>
      <c r="D101" s="368">
        <f t="shared" si="41"/>
        <v>1371</v>
      </c>
      <c r="E101" s="369"/>
      <c r="F101" s="299">
        <f t="shared" si="37"/>
        <v>0</v>
      </c>
      <c r="G101" s="370"/>
      <c r="H101" s="369"/>
      <c r="I101" s="299">
        <f t="shared" si="38"/>
        <v>0</v>
      </c>
      <c r="J101" s="371"/>
      <c r="O101" s="372">
        <f t="shared" si="39"/>
        <v>1371</v>
      </c>
      <c r="P101" s="373"/>
      <c r="Q101" s="373"/>
      <c r="R101" s="373"/>
      <c r="S101" s="373"/>
      <c r="T101" s="373"/>
      <c r="U101" s="373"/>
      <c r="V101" s="373"/>
      <c r="W101" s="373"/>
      <c r="X101" s="373"/>
      <c r="Y101" s="373"/>
      <c r="Z101" s="373"/>
      <c r="AA101" s="373"/>
      <c r="AB101" s="373"/>
      <c r="AC101" s="373"/>
      <c r="AD101" s="373"/>
      <c r="AE101" s="374">
        <f t="shared" si="40"/>
        <v>0</v>
      </c>
      <c r="AF101" s="375"/>
    </row>
    <row r="102" spans="2:33" hidden="1" outlineLevel="1" x14ac:dyDescent="0.25">
      <c r="B102" s="367"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367">
        <f>IF(C101&gt;0,C101+1,IF(DATE(YEAR('Basic project data'!$C$5),MONTH('Basic project data'!$C$5),1)=D102,1,0))</f>
        <v>0</v>
      </c>
      <c r="D102" s="368">
        <f t="shared" si="41"/>
        <v>1402</v>
      </c>
      <c r="E102" s="369"/>
      <c r="F102" s="299">
        <f t="shared" si="37"/>
        <v>0</v>
      </c>
      <c r="G102" s="370"/>
      <c r="H102" s="369"/>
      <c r="I102" s="299">
        <f t="shared" si="38"/>
        <v>0</v>
      </c>
      <c r="J102" s="371"/>
      <c r="O102" s="372">
        <f t="shared" si="39"/>
        <v>1402</v>
      </c>
      <c r="P102" s="373"/>
      <c r="Q102" s="373"/>
      <c r="R102" s="373"/>
      <c r="S102" s="373"/>
      <c r="T102" s="373"/>
      <c r="U102" s="373"/>
      <c r="V102" s="373"/>
      <c r="W102" s="373"/>
      <c r="X102" s="373"/>
      <c r="Y102" s="373"/>
      <c r="Z102" s="373"/>
      <c r="AA102" s="373"/>
      <c r="AB102" s="373"/>
      <c r="AC102" s="373"/>
      <c r="AD102" s="373"/>
      <c r="AE102" s="374">
        <f t="shared" si="40"/>
        <v>0</v>
      </c>
      <c r="AF102" s="375"/>
    </row>
    <row r="103" spans="2:33" hidden="1" outlineLevel="1" x14ac:dyDescent="0.25">
      <c r="B103" s="367"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367">
        <f>IF(C102&gt;0,C102+1,IF(DATE(YEAR('Basic project data'!$C$5),MONTH('Basic project data'!$C$5),1)=D103,1,0))</f>
        <v>0</v>
      </c>
      <c r="D103" s="368">
        <f t="shared" si="41"/>
        <v>1432</v>
      </c>
      <c r="E103" s="369"/>
      <c r="F103" s="299">
        <f t="shared" si="37"/>
        <v>0</v>
      </c>
      <c r="G103" s="370"/>
      <c r="H103" s="369"/>
      <c r="I103" s="299">
        <f t="shared" si="38"/>
        <v>0</v>
      </c>
      <c r="J103" s="371"/>
      <c r="O103" s="372">
        <f t="shared" si="39"/>
        <v>1432</v>
      </c>
      <c r="P103" s="373"/>
      <c r="Q103" s="373"/>
      <c r="R103" s="373"/>
      <c r="S103" s="373"/>
      <c r="T103" s="373"/>
      <c r="U103" s="373"/>
      <c r="V103" s="373"/>
      <c r="W103" s="373"/>
      <c r="X103" s="373"/>
      <c r="Y103" s="373"/>
      <c r="Z103" s="373"/>
      <c r="AA103" s="373"/>
      <c r="AB103" s="373"/>
      <c r="AC103" s="373"/>
      <c r="AD103" s="373"/>
      <c r="AE103" s="374">
        <f t="shared" si="40"/>
        <v>0</v>
      </c>
      <c r="AF103" s="375"/>
    </row>
    <row r="104" spans="2:33" ht="15.75" hidden="1" outlineLevel="1" thickBot="1" x14ac:dyDescent="0.3">
      <c r="B104" s="377"/>
      <c r="C104" s="378"/>
      <c r="D104" s="379">
        <f>D103</f>
        <v>1432</v>
      </c>
      <c r="E104" s="380"/>
      <c r="F104" s="381">
        <f>SUM(F92:F103)</f>
        <v>0</v>
      </c>
      <c r="G104" s="382">
        <f>SUM(G92:G103)</f>
        <v>0</v>
      </c>
      <c r="H104" s="383"/>
      <c r="I104" s="381">
        <f>SUM(I92:I103)</f>
        <v>0</v>
      </c>
      <c r="J104" s="382">
        <f>SUM(J92:J103)</f>
        <v>0</v>
      </c>
      <c r="O104" s="388">
        <f t="shared" si="39"/>
        <v>1432</v>
      </c>
      <c r="P104" s="384">
        <f t="shared" ref="P104:S104" si="42">SUM(P92:P103)</f>
        <v>0</v>
      </c>
      <c r="Q104" s="384">
        <f t="shared" si="42"/>
        <v>0</v>
      </c>
      <c r="R104" s="384">
        <f t="shared" si="42"/>
        <v>0</v>
      </c>
      <c r="S104" s="384">
        <f t="shared" si="42"/>
        <v>0</v>
      </c>
      <c r="T104" s="384">
        <f>SUM(T92:T103)</f>
        <v>0</v>
      </c>
      <c r="U104" s="384">
        <f t="shared" ref="U104:AE104" si="43">SUM(U92:U103)</f>
        <v>0</v>
      </c>
      <c r="V104" s="384">
        <f t="shared" si="43"/>
        <v>0</v>
      </c>
      <c r="W104" s="384">
        <f t="shared" si="43"/>
        <v>0</v>
      </c>
      <c r="X104" s="384">
        <f t="shared" si="43"/>
        <v>0</v>
      </c>
      <c r="Y104" s="384">
        <f t="shared" si="43"/>
        <v>0</v>
      </c>
      <c r="Z104" s="384">
        <f t="shared" si="43"/>
        <v>0</v>
      </c>
      <c r="AA104" s="384">
        <f t="shared" si="43"/>
        <v>0</v>
      </c>
      <c r="AB104" s="384">
        <f t="shared" si="43"/>
        <v>0</v>
      </c>
      <c r="AC104" s="384">
        <f t="shared" si="43"/>
        <v>0</v>
      </c>
      <c r="AD104" s="384">
        <f t="shared" si="43"/>
        <v>0</v>
      </c>
      <c r="AE104" s="384">
        <f t="shared" si="43"/>
        <v>0</v>
      </c>
      <c r="AF104" s="375"/>
    </row>
    <row r="105" spans="2:33" ht="15.75" collapsed="1" thickBot="1" x14ac:dyDescent="0.3">
      <c r="B105" s="385"/>
      <c r="C105" s="385"/>
      <c r="E105" s="674" t="s">
        <v>252</v>
      </c>
      <c r="F105" s="674"/>
      <c r="G105" s="674"/>
      <c r="H105" s="674" t="s">
        <v>498</v>
      </c>
      <c r="I105" s="674"/>
      <c r="J105" s="674"/>
      <c r="O105" s="357"/>
      <c r="P105" s="384">
        <f>IFERROR(P104/$H$2,0)</f>
        <v>0</v>
      </c>
      <c r="Q105" s="384">
        <f t="shared" ref="Q105:AE105" si="44">IFERROR(Q104/$H$2,0)</f>
        <v>0</v>
      </c>
      <c r="R105" s="384">
        <f t="shared" si="44"/>
        <v>0</v>
      </c>
      <c r="S105" s="384">
        <f t="shared" si="44"/>
        <v>0</v>
      </c>
      <c r="T105" s="384">
        <f t="shared" si="44"/>
        <v>0</v>
      </c>
      <c r="U105" s="384">
        <f t="shared" si="44"/>
        <v>0</v>
      </c>
      <c r="V105" s="384">
        <f t="shared" si="44"/>
        <v>0</v>
      </c>
      <c r="W105" s="384">
        <f t="shared" si="44"/>
        <v>0</v>
      </c>
      <c r="X105" s="384">
        <f t="shared" si="44"/>
        <v>0</v>
      </c>
      <c r="Y105" s="384">
        <f t="shared" si="44"/>
        <v>0</v>
      </c>
      <c r="Z105" s="384">
        <f t="shared" si="44"/>
        <v>0</v>
      </c>
      <c r="AA105" s="384">
        <f t="shared" si="44"/>
        <v>0</v>
      </c>
      <c r="AB105" s="384">
        <f t="shared" si="44"/>
        <v>0</v>
      </c>
      <c r="AC105" s="384">
        <f t="shared" si="44"/>
        <v>0</v>
      </c>
      <c r="AD105" s="384">
        <f t="shared" si="44"/>
        <v>0</v>
      </c>
      <c r="AE105" s="384">
        <f t="shared" si="44"/>
        <v>0</v>
      </c>
      <c r="AF105" s="626" t="s">
        <v>270</v>
      </c>
      <c r="AG105" s="627"/>
    </row>
    <row r="106" spans="2:33" ht="30" hidden="1" outlineLevel="1" x14ac:dyDescent="0.25">
      <c r="B106" s="385"/>
      <c r="C106" s="385"/>
      <c r="E106" s="360" t="s">
        <v>267</v>
      </c>
      <c r="F106" s="361" t="s">
        <v>268</v>
      </c>
      <c r="G106" s="362" t="s">
        <v>269</v>
      </c>
      <c r="H106" s="363" t="s">
        <v>267</v>
      </c>
      <c r="I106" s="361" t="s">
        <v>268</v>
      </c>
      <c r="J106" s="362" t="s">
        <v>530</v>
      </c>
      <c r="O106" s="364" t="s">
        <v>266</v>
      </c>
      <c r="P106" s="365" t="s">
        <v>389</v>
      </c>
      <c r="Q106" s="365" t="s">
        <v>39</v>
      </c>
      <c r="R106" s="365" t="s">
        <v>40</v>
      </c>
      <c r="S106" s="365" t="s">
        <v>41</v>
      </c>
      <c r="T106" s="365" t="s">
        <v>42</v>
      </c>
      <c r="U106" s="365" t="s">
        <v>43</v>
      </c>
      <c r="V106" s="365" t="s">
        <v>44</v>
      </c>
      <c r="W106" s="365" t="s">
        <v>45</v>
      </c>
      <c r="X106" s="365" t="s">
        <v>46</v>
      </c>
      <c r="Y106" s="365" t="s">
        <v>47</v>
      </c>
      <c r="Z106" s="365" t="s">
        <v>48</v>
      </c>
      <c r="AA106" s="365" t="s">
        <v>49</v>
      </c>
      <c r="AB106" s="365" t="s">
        <v>50</v>
      </c>
      <c r="AC106" s="365" t="s">
        <v>51</v>
      </c>
      <c r="AD106" s="365" t="s">
        <v>52</v>
      </c>
      <c r="AE106" s="386"/>
      <c r="AF106" s="387"/>
    </row>
    <row r="107" spans="2:33" hidden="1" outlineLevel="1" x14ac:dyDescent="0.25">
      <c r="B107" s="367"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367">
        <f>IF(C103&gt;0,C103+1,IF(DATE(YEAR('Basic project data'!$C$5),MONTH('Basic project data'!$C$5),1)=D107,1,0))</f>
        <v>0</v>
      </c>
      <c r="D107" s="368">
        <f>DATE(YEAR(D103),MONTH(D103)+1,DAY(D103))</f>
        <v>1463</v>
      </c>
      <c r="E107" s="369"/>
      <c r="F107" s="299">
        <f t="shared" ref="F107:F118" si="45">215/12*E107</f>
        <v>0</v>
      </c>
      <c r="G107" s="370"/>
      <c r="H107" s="369"/>
      <c r="I107" s="299">
        <f t="shared" ref="I107:I118" si="46">215/12*H107</f>
        <v>0</v>
      </c>
      <c r="J107" s="371"/>
      <c r="O107" s="372">
        <f t="shared" ref="O107:O119" si="47">D107</f>
        <v>1463</v>
      </c>
      <c r="P107" s="373"/>
      <c r="Q107" s="373"/>
      <c r="R107" s="373"/>
      <c r="S107" s="373"/>
      <c r="T107" s="373"/>
      <c r="U107" s="373"/>
      <c r="V107" s="373"/>
      <c r="W107" s="373"/>
      <c r="X107" s="373"/>
      <c r="Y107" s="373"/>
      <c r="Z107" s="373"/>
      <c r="AA107" s="373"/>
      <c r="AB107" s="373"/>
      <c r="AC107" s="373"/>
      <c r="AD107" s="373"/>
      <c r="AE107" s="374">
        <f t="shared" ref="AE107:AE118" si="48">SUM(P107:AD107)</f>
        <v>0</v>
      </c>
      <c r="AF107" s="375"/>
    </row>
    <row r="108" spans="2:33" hidden="1" outlineLevel="1" x14ac:dyDescent="0.25">
      <c r="B108" s="367"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367">
        <f>IF(C107&gt;0,C107+1,IF(DATE(YEAR('Basic project data'!$C$5),MONTH('Basic project data'!$C$5),1)=D108,1,0))</f>
        <v>0</v>
      </c>
      <c r="D108" s="368">
        <f t="shared" ref="D108:D118" si="49">DATE(YEAR(D107),MONTH(D107)+1,DAY(D107))</f>
        <v>1494</v>
      </c>
      <c r="E108" s="369"/>
      <c r="F108" s="299">
        <f t="shared" si="45"/>
        <v>0</v>
      </c>
      <c r="G108" s="370"/>
      <c r="H108" s="369"/>
      <c r="I108" s="299">
        <f t="shared" si="46"/>
        <v>0</v>
      </c>
      <c r="J108" s="371"/>
      <c r="O108" s="372">
        <f t="shared" si="47"/>
        <v>1494</v>
      </c>
      <c r="P108" s="373"/>
      <c r="Q108" s="373"/>
      <c r="R108" s="373"/>
      <c r="S108" s="373"/>
      <c r="T108" s="373"/>
      <c r="U108" s="373"/>
      <c r="V108" s="373"/>
      <c r="W108" s="373"/>
      <c r="X108" s="373"/>
      <c r="Y108" s="373"/>
      <c r="Z108" s="373"/>
      <c r="AA108" s="373"/>
      <c r="AB108" s="373"/>
      <c r="AC108" s="373"/>
      <c r="AD108" s="373"/>
      <c r="AE108" s="374">
        <f t="shared" si="48"/>
        <v>0</v>
      </c>
      <c r="AF108" s="375"/>
    </row>
    <row r="109" spans="2:33" hidden="1" outlineLevel="1" x14ac:dyDescent="0.25">
      <c r="B109" s="367"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367">
        <f>IF(C108&gt;0,C108+1,IF(DATE(YEAR('Basic project data'!$C$5),MONTH('Basic project data'!$C$5),1)=D109,1,0))</f>
        <v>0</v>
      </c>
      <c r="D109" s="368">
        <f t="shared" si="49"/>
        <v>1523</v>
      </c>
      <c r="E109" s="369"/>
      <c r="F109" s="299">
        <f t="shared" si="45"/>
        <v>0</v>
      </c>
      <c r="G109" s="370"/>
      <c r="H109" s="369"/>
      <c r="I109" s="299">
        <f t="shared" si="46"/>
        <v>0</v>
      </c>
      <c r="J109" s="371"/>
      <c r="O109" s="372">
        <f t="shared" si="47"/>
        <v>1523</v>
      </c>
      <c r="P109" s="373"/>
      <c r="Q109" s="373"/>
      <c r="R109" s="373"/>
      <c r="S109" s="373"/>
      <c r="T109" s="373"/>
      <c r="U109" s="373"/>
      <c r="V109" s="373"/>
      <c r="W109" s="373"/>
      <c r="X109" s="373"/>
      <c r="Y109" s="373"/>
      <c r="Z109" s="373"/>
      <c r="AA109" s="373"/>
      <c r="AB109" s="373"/>
      <c r="AC109" s="373"/>
      <c r="AD109" s="373"/>
      <c r="AE109" s="374">
        <f t="shared" si="48"/>
        <v>0</v>
      </c>
      <c r="AF109" s="375"/>
    </row>
    <row r="110" spans="2:33" hidden="1" outlineLevel="1" x14ac:dyDescent="0.25">
      <c r="B110" s="367"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367">
        <f>IF(C109&gt;0,C109+1,IF(DATE(YEAR('Basic project data'!$C$5),MONTH('Basic project data'!$C$5),1)=D110,1,0))</f>
        <v>0</v>
      </c>
      <c r="D110" s="368">
        <f t="shared" si="49"/>
        <v>1554</v>
      </c>
      <c r="E110" s="369"/>
      <c r="F110" s="299">
        <f t="shared" si="45"/>
        <v>0</v>
      </c>
      <c r="G110" s="370"/>
      <c r="H110" s="369"/>
      <c r="I110" s="299">
        <f t="shared" si="46"/>
        <v>0</v>
      </c>
      <c r="J110" s="371"/>
      <c r="O110" s="372">
        <f t="shared" si="47"/>
        <v>1554</v>
      </c>
      <c r="P110" s="373"/>
      <c r="Q110" s="373"/>
      <c r="R110" s="373"/>
      <c r="S110" s="373"/>
      <c r="T110" s="373"/>
      <c r="U110" s="373"/>
      <c r="V110" s="373"/>
      <c r="W110" s="373"/>
      <c r="X110" s="373"/>
      <c r="Y110" s="373"/>
      <c r="Z110" s="373"/>
      <c r="AA110" s="373"/>
      <c r="AB110" s="373"/>
      <c r="AC110" s="373"/>
      <c r="AD110" s="373"/>
      <c r="AE110" s="374">
        <f t="shared" si="48"/>
        <v>0</v>
      </c>
      <c r="AF110" s="375"/>
    </row>
    <row r="111" spans="2:33" hidden="1" outlineLevel="1" x14ac:dyDescent="0.25">
      <c r="B111" s="367"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367">
        <f>IF(C110&gt;0,C110+1,IF(DATE(YEAR('Basic project data'!$C$5),MONTH('Basic project data'!$C$5),1)=D111,1,0))</f>
        <v>0</v>
      </c>
      <c r="D111" s="368">
        <f t="shared" si="49"/>
        <v>1584</v>
      </c>
      <c r="E111" s="369"/>
      <c r="F111" s="299">
        <f t="shared" si="45"/>
        <v>0</v>
      </c>
      <c r="G111" s="370"/>
      <c r="H111" s="369"/>
      <c r="I111" s="299">
        <f t="shared" si="46"/>
        <v>0</v>
      </c>
      <c r="J111" s="371"/>
      <c r="O111" s="372">
        <f t="shared" si="47"/>
        <v>1584</v>
      </c>
      <c r="P111" s="373"/>
      <c r="Q111" s="373"/>
      <c r="R111" s="373"/>
      <c r="S111" s="373"/>
      <c r="T111" s="373"/>
      <c r="U111" s="373"/>
      <c r="V111" s="373"/>
      <c r="W111" s="373"/>
      <c r="X111" s="373"/>
      <c r="Y111" s="373"/>
      <c r="Z111" s="373"/>
      <c r="AA111" s="373"/>
      <c r="AB111" s="373"/>
      <c r="AC111" s="373"/>
      <c r="AD111" s="373"/>
      <c r="AE111" s="374">
        <f t="shared" si="48"/>
        <v>0</v>
      </c>
      <c r="AF111" s="375"/>
    </row>
    <row r="112" spans="2:33" hidden="1" outlineLevel="1" x14ac:dyDescent="0.25">
      <c r="B112" s="367"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367">
        <f>IF(C111&gt;0,C111+1,IF(DATE(YEAR('Basic project data'!$C$5),MONTH('Basic project data'!$C$5),1)=D112,1,0))</f>
        <v>0</v>
      </c>
      <c r="D112" s="368">
        <f t="shared" si="49"/>
        <v>1615</v>
      </c>
      <c r="E112" s="369"/>
      <c r="F112" s="299">
        <f t="shared" si="45"/>
        <v>0</v>
      </c>
      <c r="G112" s="370"/>
      <c r="H112" s="369"/>
      <c r="I112" s="299">
        <f t="shared" si="46"/>
        <v>0</v>
      </c>
      <c r="J112" s="371"/>
      <c r="O112" s="372">
        <f t="shared" si="47"/>
        <v>1615</v>
      </c>
      <c r="P112" s="373"/>
      <c r="Q112" s="373"/>
      <c r="R112" s="373"/>
      <c r="S112" s="373"/>
      <c r="T112" s="373"/>
      <c r="U112" s="373"/>
      <c r="V112" s="373"/>
      <c r="W112" s="373"/>
      <c r="X112" s="373"/>
      <c r="Y112" s="373"/>
      <c r="Z112" s="373"/>
      <c r="AA112" s="373"/>
      <c r="AB112" s="373"/>
      <c r="AC112" s="373"/>
      <c r="AD112" s="373"/>
      <c r="AE112" s="374">
        <f t="shared" si="48"/>
        <v>0</v>
      </c>
      <c r="AF112" s="375"/>
    </row>
    <row r="113" spans="2:33" hidden="1" outlineLevel="1" x14ac:dyDescent="0.25">
      <c r="B113" s="367"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367">
        <f>IF(C112&gt;0,C112+1,IF(DATE(YEAR('Basic project data'!$C$5),MONTH('Basic project data'!$C$5),1)=D113,1,0))</f>
        <v>0</v>
      </c>
      <c r="D113" s="368">
        <f t="shared" si="49"/>
        <v>1645</v>
      </c>
      <c r="E113" s="369"/>
      <c r="F113" s="299">
        <f t="shared" si="45"/>
        <v>0</v>
      </c>
      <c r="G113" s="370"/>
      <c r="H113" s="369"/>
      <c r="I113" s="299">
        <f t="shared" si="46"/>
        <v>0</v>
      </c>
      <c r="J113" s="371"/>
      <c r="O113" s="372">
        <f t="shared" si="47"/>
        <v>1645</v>
      </c>
      <c r="P113" s="373"/>
      <c r="Q113" s="373"/>
      <c r="R113" s="373"/>
      <c r="S113" s="373"/>
      <c r="T113" s="373"/>
      <c r="U113" s="373"/>
      <c r="V113" s="373"/>
      <c r="W113" s="373"/>
      <c r="X113" s="373"/>
      <c r="Y113" s="373"/>
      <c r="Z113" s="373"/>
      <c r="AA113" s="373"/>
      <c r="AB113" s="373"/>
      <c r="AC113" s="373"/>
      <c r="AD113" s="373"/>
      <c r="AE113" s="374">
        <f t="shared" si="48"/>
        <v>0</v>
      </c>
      <c r="AF113" s="375"/>
    </row>
    <row r="114" spans="2:33" hidden="1" outlineLevel="1" x14ac:dyDescent="0.25">
      <c r="B114" s="367"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367">
        <f>IF(C113&gt;0,C113+1,IF(DATE(YEAR('Basic project data'!$C$5),MONTH('Basic project data'!$C$5),1)=D114,1,0))</f>
        <v>0</v>
      </c>
      <c r="D114" s="368">
        <f t="shared" si="49"/>
        <v>1676</v>
      </c>
      <c r="E114" s="369"/>
      <c r="F114" s="299">
        <f t="shared" si="45"/>
        <v>0</v>
      </c>
      <c r="G114" s="370"/>
      <c r="H114" s="369"/>
      <c r="I114" s="299">
        <f t="shared" si="46"/>
        <v>0</v>
      </c>
      <c r="J114" s="371"/>
      <c r="O114" s="372">
        <f t="shared" si="47"/>
        <v>1676</v>
      </c>
      <c r="P114" s="373"/>
      <c r="Q114" s="373"/>
      <c r="R114" s="373"/>
      <c r="S114" s="373"/>
      <c r="T114" s="373"/>
      <c r="U114" s="373"/>
      <c r="V114" s="373"/>
      <c r="W114" s="373"/>
      <c r="X114" s="373"/>
      <c r="Y114" s="373"/>
      <c r="Z114" s="373"/>
      <c r="AA114" s="373"/>
      <c r="AB114" s="373"/>
      <c r="AC114" s="373"/>
      <c r="AD114" s="373"/>
      <c r="AE114" s="374">
        <f t="shared" si="48"/>
        <v>0</v>
      </c>
      <c r="AF114" s="375"/>
    </row>
    <row r="115" spans="2:33" hidden="1" outlineLevel="1" x14ac:dyDescent="0.25">
      <c r="B115" s="367"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367">
        <f>IF(C114&gt;0,C114+1,IF(DATE(YEAR('Basic project data'!$C$5),MONTH('Basic project data'!$C$5),1)=D115,1,0))</f>
        <v>0</v>
      </c>
      <c r="D115" s="368">
        <f t="shared" si="49"/>
        <v>1707</v>
      </c>
      <c r="E115" s="369"/>
      <c r="F115" s="299">
        <f t="shared" si="45"/>
        <v>0</v>
      </c>
      <c r="G115" s="370"/>
      <c r="H115" s="369"/>
      <c r="I115" s="299">
        <f t="shared" si="46"/>
        <v>0</v>
      </c>
      <c r="J115" s="371"/>
      <c r="O115" s="372">
        <f t="shared" si="47"/>
        <v>1707</v>
      </c>
      <c r="P115" s="373"/>
      <c r="Q115" s="373"/>
      <c r="R115" s="373"/>
      <c r="S115" s="373"/>
      <c r="T115" s="373"/>
      <c r="U115" s="373"/>
      <c r="V115" s="373"/>
      <c r="W115" s="373"/>
      <c r="X115" s="373"/>
      <c r="Y115" s="373"/>
      <c r="Z115" s="373"/>
      <c r="AA115" s="373"/>
      <c r="AB115" s="373"/>
      <c r="AC115" s="373"/>
      <c r="AD115" s="373"/>
      <c r="AE115" s="374">
        <f t="shared" si="48"/>
        <v>0</v>
      </c>
      <c r="AF115" s="375"/>
    </row>
    <row r="116" spans="2:33" hidden="1" outlineLevel="1" x14ac:dyDescent="0.25">
      <c r="B116" s="367"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367">
        <f>IF(C115&gt;0,C115+1,IF(DATE(YEAR('Basic project data'!$C$5),MONTH('Basic project data'!$C$5),1)=D116,1,0))</f>
        <v>0</v>
      </c>
      <c r="D116" s="368">
        <f t="shared" si="49"/>
        <v>1737</v>
      </c>
      <c r="E116" s="369"/>
      <c r="F116" s="299">
        <f t="shared" si="45"/>
        <v>0</v>
      </c>
      <c r="G116" s="370"/>
      <c r="H116" s="369"/>
      <c r="I116" s="299">
        <f t="shared" si="46"/>
        <v>0</v>
      </c>
      <c r="J116" s="371"/>
      <c r="O116" s="372">
        <f t="shared" si="47"/>
        <v>1737</v>
      </c>
      <c r="P116" s="373"/>
      <c r="Q116" s="373"/>
      <c r="R116" s="373"/>
      <c r="S116" s="373"/>
      <c r="T116" s="373"/>
      <c r="U116" s="373"/>
      <c r="V116" s="373"/>
      <c r="W116" s="373"/>
      <c r="X116" s="373"/>
      <c r="Y116" s="373"/>
      <c r="Z116" s="373"/>
      <c r="AA116" s="373"/>
      <c r="AB116" s="373"/>
      <c r="AC116" s="373"/>
      <c r="AD116" s="373"/>
      <c r="AE116" s="374">
        <f t="shared" si="48"/>
        <v>0</v>
      </c>
      <c r="AF116" s="375"/>
    </row>
    <row r="117" spans="2:33" hidden="1" outlineLevel="1" x14ac:dyDescent="0.25">
      <c r="B117" s="367"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367">
        <f>IF(C116&gt;0,C116+1,IF(DATE(YEAR('Basic project data'!$C$5),MONTH('Basic project data'!$C$5),1)=D117,1,0))</f>
        <v>0</v>
      </c>
      <c r="D117" s="368">
        <f t="shared" si="49"/>
        <v>1768</v>
      </c>
      <c r="E117" s="369"/>
      <c r="F117" s="299">
        <f t="shared" si="45"/>
        <v>0</v>
      </c>
      <c r="G117" s="370"/>
      <c r="H117" s="369"/>
      <c r="I117" s="299">
        <f t="shared" si="46"/>
        <v>0</v>
      </c>
      <c r="J117" s="371"/>
      <c r="O117" s="372">
        <f t="shared" si="47"/>
        <v>1768</v>
      </c>
      <c r="P117" s="373"/>
      <c r="Q117" s="373"/>
      <c r="R117" s="373"/>
      <c r="S117" s="373"/>
      <c r="T117" s="373"/>
      <c r="U117" s="373"/>
      <c r="V117" s="373"/>
      <c r="W117" s="373"/>
      <c r="X117" s="373"/>
      <c r="Y117" s="373"/>
      <c r="Z117" s="373"/>
      <c r="AA117" s="373"/>
      <c r="AB117" s="373"/>
      <c r="AC117" s="373"/>
      <c r="AD117" s="373"/>
      <c r="AE117" s="374">
        <f t="shared" si="48"/>
        <v>0</v>
      </c>
      <c r="AF117" s="375"/>
    </row>
    <row r="118" spans="2:33" hidden="1" outlineLevel="1" x14ac:dyDescent="0.25">
      <c r="B118" s="367"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367">
        <f>IF(C117&gt;0,C117+1,IF(DATE(YEAR('Basic project data'!$C$5),MONTH('Basic project data'!$C$5),1)=D118,1,0))</f>
        <v>0</v>
      </c>
      <c r="D118" s="368">
        <f t="shared" si="49"/>
        <v>1798</v>
      </c>
      <c r="E118" s="369"/>
      <c r="F118" s="299">
        <f t="shared" si="45"/>
        <v>0</v>
      </c>
      <c r="G118" s="370"/>
      <c r="H118" s="369"/>
      <c r="I118" s="299">
        <f t="shared" si="46"/>
        <v>0</v>
      </c>
      <c r="J118" s="371"/>
      <c r="O118" s="372">
        <f t="shared" si="47"/>
        <v>1798</v>
      </c>
      <c r="P118" s="373"/>
      <c r="Q118" s="373"/>
      <c r="R118" s="373"/>
      <c r="S118" s="373"/>
      <c r="T118" s="373"/>
      <c r="U118" s="373"/>
      <c r="V118" s="373"/>
      <c r="W118" s="373"/>
      <c r="X118" s="373"/>
      <c r="Y118" s="373"/>
      <c r="Z118" s="373"/>
      <c r="AA118" s="373"/>
      <c r="AB118" s="373"/>
      <c r="AC118" s="373"/>
      <c r="AD118" s="373"/>
      <c r="AE118" s="374">
        <f t="shared" si="48"/>
        <v>0</v>
      </c>
      <c r="AF118" s="375"/>
    </row>
    <row r="119" spans="2:33" ht="15.75" hidden="1" outlineLevel="1" thickBot="1" x14ac:dyDescent="0.3">
      <c r="B119" s="377"/>
      <c r="C119" s="378"/>
      <c r="D119" s="379">
        <f>D118</f>
        <v>1798</v>
      </c>
      <c r="E119" s="380"/>
      <c r="F119" s="381">
        <f>SUM(F107:F118)</f>
        <v>0</v>
      </c>
      <c r="G119" s="382">
        <f>SUM(G107:G118)</f>
        <v>0</v>
      </c>
      <c r="H119" s="383"/>
      <c r="I119" s="381">
        <f>SUM(I107:I118)</f>
        <v>0</v>
      </c>
      <c r="J119" s="382">
        <f>SUM(J107:J118)</f>
        <v>0</v>
      </c>
      <c r="O119" s="388">
        <f t="shared" si="47"/>
        <v>1798</v>
      </c>
      <c r="P119" s="384">
        <f t="shared" ref="P119:S119" si="50">SUM(P107:P118)</f>
        <v>0</v>
      </c>
      <c r="Q119" s="384">
        <f t="shared" si="50"/>
        <v>0</v>
      </c>
      <c r="R119" s="384">
        <f t="shared" si="50"/>
        <v>0</v>
      </c>
      <c r="S119" s="384">
        <f t="shared" si="50"/>
        <v>0</v>
      </c>
      <c r="T119" s="384">
        <f>SUM(T107:T118)</f>
        <v>0</v>
      </c>
      <c r="U119" s="384">
        <f t="shared" ref="U119:AE119" si="51">SUM(U107:U118)</f>
        <v>0</v>
      </c>
      <c r="V119" s="384">
        <f t="shared" si="51"/>
        <v>0</v>
      </c>
      <c r="W119" s="384">
        <f t="shared" si="51"/>
        <v>0</v>
      </c>
      <c r="X119" s="384">
        <f t="shared" si="51"/>
        <v>0</v>
      </c>
      <c r="Y119" s="384">
        <f t="shared" si="51"/>
        <v>0</v>
      </c>
      <c r="Z119" s="384">
        <f t="shared" si="51"/>
        <v>0</v>
      </c>
      <c r="AA119" s="384">
        <f t="shared" si="51"/>
        <v>0</v>
      </c>
      <c r="AB119" s="384">
        <f t="shared" si="51"/>
        <v>0</v>
      </c>
      <c r="AC119" s="384">
        <f t="shared" si="51"/>
        <v>0</v>
      </c>
      <c r="AD119" s="384">
        <f t="shared" si="51"/>
        <v>0</v>
      </c>
      <c r="AE119" s="384">
        <f t="shared" si="51"/>
        <v>0</v>
      </c>
      <c r="AF119" s="375"/>
    </row>
    <row r="120" spans="2:33" ht="15.75" collapsed="1" thickBot="1" x14ac:dyDescent="0.3">
      <c r="B120" s="385"/>
      <c r="C120" s="385"/>
      <c r="E120" s="674" t="s">
        <v>252</v>
      </c>
      <c r="F120" s="674"/>
      <c r="G120" s="674"/>
      <c r="H120" s="674" t="s">
        <v>498</v>
      </c>
      <c r="I120" s="674"/>
      <c r="J120" s="674"/>
      <c r="O120" s="357"/>
      <c r="P120" s="384">
        <f>IFERROR(P119/$H$2,0)</f>
        <v>0</v>
      </c>
      <c r="Q120" s="384">
        <f t="shared" ref="Q120:AE120" si="52">IFERROR(Q119/$H$2,0)</f>
        <v>0</v>
      </c>
      <c r="R120" s="384">
        <f t="shared" si="52"/>
        <v>0</v>
      </c>
      <c r="S120" s="384">
        <f t="shared" si="52"/>
        <v>0</v>
      </c>
      <c r="T120" s="384">
        <f t="shared" si="52"/>
        <v>0</v>
      </c>
      <c r="U120" s="384">
        <f t="shared" si="52"/>
        <v>0</v>
      </c>
      <c r="V120" s="384">
        <f t="shared" si="52"/>
        <v>0</v>
      </c>
      <c r="W120" s="384">
        <f t="shared" si="52"/>
        <v>0</v>
      </c>
      <c r="X120" s="384">
        <f t="shared" si="52"/>
        <v>0</v>
      </c>
      <c r="Y120" s="384">
        <f t="shared" si="52"/>
        <v>0</v>
      </c>
      <c r="Z120" s="384">
        <f t="shared" si="52"/>
        <v>0</v>
      </c>
      <c r="AA120" s="384">
        <f t="shared" si="52"/>
        <v>0</v>
      </c>
      <c r="AB120" s="384">
        <f t="shared" si="52"/>
        <v>0</v>
      </c>
      <c r="AC120" s="384">
        <f t="shared" si="52"/>
        <v>0</v>
      </c>
      <c r="AD120" s="384">
        <f t="shared" si="52"/>
        <v>0</v>
      </c>
      <c r="AE120" s="384">
        <f t="shared" si="52"/>
        <v>0</v>
      </c>
      <c r="AF120" s="626" t="s">
        <v>270</v>
      </c>
      <c r="AG120" s="627"/>
    </row>
    <row r="121" spans="2:33" ht="30" hidden="1" outlineLevel="1" x14ac:dyDescent="0.25">
      <c r="B121" s="385"/>
      <c r="C121" s="385"/>
      <c r="E121" s="360" t="s">
        <v>267</v>
      </c>
      <c r="F121" s="361" t="s">
        <v>268</v>
      </c>
      <c r="G121" s="362" t="s">
        <v>269</v>
      </c>
      <c r="H121" s="363" t="s">
        <v>267</v>
      </c>
      <c r="I121" s="361" t="s">
        <v>268</v>
      </c>
      <c r="J121" s="362" t="s">
        <v>530</v>
      </c>
      <c r="O121" s="364" t="s">
        <v>266</v>
      </c>
      <c r="P121" s="365" t="s">
        <v>389</v>
      </c>
      <c r="Q121" s="365" t="s">
        <v>39</v>
      </c>
      <c r="R121" s="365" t="s">
        <v>40</v>
      </c>
      <c r="S121" s="365" t="s">
        <v>41</v>
      </c>
      <c r="T121" s="365" t="s">
        <v>42</v>
      </c>
      <c r="U121" s="365" t="s">
        <v>43</v>
      </c>
      <c r="V121" s="365" t="s">
        <v>44</v>
      </c>
      <c r="W121" s="365" t="s">
        <v>45</v>
      </c>
      <c r="X121" s="365" t="s">
        <v>46</v>
      </c>
      <c r="Y121" s="365" t="s">
        <v>47</v>
      </c>
      <c r="Z121" s="365" t="s">
        <v>48</v>
      </c>
      <c r="AA121" s="365" t="s">
        <v>49</v>
      </c>
      <c r="AB121" s="365" t="s">
        <v>50</v>
      </c>
      <c r="AC121" s="365" t="s">
        <v>51</v>
      </c>
      <c r="AD121" s="365" t="s">
        <v>52</v>
      </c>
      <c r="AE121" s="386"/>
      <c r="AF121" s="389"/>
    </row>
    <row r="122" spans="2:33" hidden="1" outlineLevel="1" x14ac:dyDescent="0.25">
      <c r="B122" s="367"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367">
        <f>IF(C118&gt;0,C118+1,IF(DATE(YEAR('Basic project data'!$C$5),MONTH('Basic project data'!$C$5),1)=D122,1,0))</f>
        <v>0</v>
      </c>
      <c r="D122" s="368">
        <f>DATE(YEAR(D118),MONTH(D118)+1,DAY(D118))</f>
        <v>1829</v>
      </c>
      <c r="E122" s="369"/>
      <c r="F122" s="299">
        <f t="shared" ref="F122:F133" si="53">215/12*E122</f>
        <v>0</v>
      </c>
      <c r="G122" s="370"/>
      <c r="H122" s="369"/>
      <c r="I122" s="299">
        <f t="shared" ref="I122:I133" si="54">215/12*H122</f>
        <v>0</v>
      </c>
      <c r="J122" s="371"/>
      <c r="O122" s="372">
        <f t="shared" ref="O122:O134" si="55">D122</f>
        <v>1829</v>
      </c>
      <c r="P122" s="373"/>
      <c r="Q122" s="373"/>
      <c r="R122" s="373"/>
      <c r="S122" s="373"/>
      <c r="T122" s="373"/>
      <c r="U122" s="373"/>
      <c r="V122" s="373"/>
      <c r="W122" s="373"/>
      <c r="X122" s="373"/>
      <c r="Y122" s="373"/>
      <c r="Z122" s="373"/>
      <c r="AA122" s="373"/>
      <c r="AB122" s="373"/>
      <c r="AC122" s="373"/>
      <c r="AD122" s="373"/>
      <c r="AE122" s="374">
        <f t="shared" ref="AE122:AE133" si="56">SUM(P122:AD122)</f>
        <v>0</v>
      </c>
      <c r="AF122" s="375"/>
    </row>
    <row r="123" spans="2:33" hidden="1" outlineLevel="1" x14ac:dyDescent="0.25">
      <c r="B123" s="367"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367">
        <f>IF(C122&gt;0,C122+1,IF(DATE(YEAR('Basic project data'!$C$5),MONTH('Basic project data'!$C$5),1)=D123,1,0))</f>
        <v>0</v>
      </c>
      <c r="D123" s="368">
        <f t="shared" ref="D123:D133" si="57">DATE(YEAR(D122),MONTH(D122)+1,DAY(D122))</f>
        <v>1860</v>
      </c>
      <c r="E123" s="369"/>
      <c r="F123" s="299">
        <f t="shared" si="53"/>
        <v>0</v>
      </c>
      <c r="G123" s="370"/>
      <c r="H123" s="369"/>
      <c r="I123" s="299">
        <f t="shared" si="54"/>
        <v>0</v>
      </c>
      <c r="J123" s="371"/>
      <c r="O123" s="372">
        <f t="shared" si="55"/>
        <v>1860</v>
      </c>
      <c r="P123" s="373"/>
      <c r="Q123" s="373"/>
      <c r="R123" s="373"/>
      <c r="S123" s="373"/>
      <c r="T123" s="373"/>
      <c r="U123" s="373"/>
      <c r="V123" s="373"/>
      <c r="W123" s="373"/>
      <c r="X123" s="373"/>
      <c r="Y123" s="373"/>
      <c r="Z123" s="373"/>
      <c r="AA123" s="373"/>
      <c r="AB123" s="373"/>
      <c r="AC123" s="373"/>
      <c r="AD123" s="373"/>
      <c r="AE123" s="374">
        <f t="shared" si="56"/>
        <v>0</v>
      </c>
      <c r="AF123" s="375"/>
    </row>
    <row r="124" spans="2:33" hidden="1" outlineLevel="1" x14ac:dyDescent="0.25">
      <c r="B124" s="367"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367">
        <f>IF(C123&gt;0,C123+1,IF(DATE(YEAR('Basic project data'!$C$5),MONTH('Basic project data'!$C$5),1)=D124,1,0))</f>
        <v>0</v>
      </c>
      <c r="D124" s="368">
        <f t="shared" si="57"/>
        <v>1888</v>
      </c>
      <c r="E124" s="369"/>
      <c r="F124" s="299">
        <f t="shared" si="53"/>
        <v>0</v>
      </c>
      <c r="G124" s="370"/>
      <c r="H124" s="369"/>
      <c r="I124" s="299">
        <f t="shared" si="54"/>
        <v>0</v>
      </c>
      <c r="J124" s="371"/>
      <c r="O124" s="372">
        <f t="shared" si="55"/>
        <v>1888</v>
      </c>
      <c r="P124" s="373"/>
      <c r="Q124" s="373"/>
      <c r="R124" s="373"/>
      <c r="S124" s="373"/>
      <c r="T124" s="373"/>
      <c r="U124" s="373"/>
      <c r="V124" s="373"/>
      <c r="W124" s="373"/>
      <c r="X124" s="373"/>
      <c r="Y124" s="373"/>
      <c r="Z124" s="373"/>
      <c r="AA124" s="373"/>
      <c r="AB124" s="373"/>
      <c r="AC124" s="373"/>
      <c r="AD124" s="373"/>
      <c r="AE124" s="374">
        <f t="shared" si="56"/>
        <v>0</v>
      </c>
      <c r="AF124" s="375"/>
    </row>
    <row r="125" spans="2:33" hidden="1" outlineLevel="1" x14ac:dyDescent="0.25">
      <c r="B125" s="367"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367">
        <f>IF(C124&gt;0,C124+1,IF(DATE(YEAR('Basic project data'!$C$5),MONTH('Basic project data'!$C$5),1)=D125,1,0))</f>
        <v>0</v>
      </c>
      <c r="D125" s="368">
        <f t="shared" si="57"/>
        <v>1919</v>
      </c>
      <c r="E125" s="369"/>
      <c r="F125" s="299">
        <f t="shared" si="53"/>
        <v>0</v>
      </c>
      <c r="G125" s="370"/>
      <c r="H125" s="369"/>
      <c r="I125" s="299">
        <f t="shared" si="54"/>
        <v>0</v>
      </c>
      <c r="J125" s="371"/>
      <c r="O125" s="372">
        <f t="shared" si="55"/>
        <v>1919</v>
      </c>
      <c r="P125" s="373"/>
      <c r="Q125" s="373"/>
      <c r="R125" s="373"/>
      <c r="S125" s="373"/>
      <c r="T125" s="373"/>
      <c r="U125" s="373"/>
      <c r="V125" s="373"/>
      <c r="W125" s="373"/>
      <c r="X125" s="373"/>
      <c r="Y125" s="373"/>
      <c r="Z125" s="373"/>
      <c r="AA125" s="373"/>
      <c r="AB125" s="373"/>
      <c r="AC125" s="373"/>
      <c r="AD125" s="373"/>
      <c r="AE125" s="374">
        <f t="shared" si="56"/>
        <v>0</v>
      </c>
      <c r="AF125" s="375"/>
    </row>
    <row r="126" spans="2:33" hidden="1" outlineLevel="1" x14ac:dyDescent="0.25">
      <c r="B126" s="367"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367">
        <f>IF(C125&gt;0,C125+1,IF(DATE(YEAR('Basic project data'!$C$5),MONTH('Basic project data'!$C$5),1)=D126,1,0))</f>
        <v>0</v>
      </c>
      <c r="D126" s="368">
        <f t="shared" si="57"/>
        <v>1949</v>
      </c>
      <c r="E126" s="369"/>
      <c r="F126" s="299">
        <f t="shared" si="53"/>
        <v>0</v>
      </c>
      <c r="G126" s="370"/>
      <c r="H126" s="369"/>
      <c r="I126" s="299">
        <f t="shared" si="54"/>
        <v>0</v>
      </c>
      <c r="J126" s="371"/>
      <c r="O126" s="372">
        <f t="shared" si="55"/>
        <v>1949</v>
      </c>
      <c r="P126" s="373"/>
      <c r="Q126" s="373"/>
      <c r="R126" s="373"/>
      <c r="S126" s="373"/>
      <c r="T126" s="373"/>
      <c r="U126" s="373"/>
      <c r="V126" s="373"/>
      <c r="W126" s="373"/>
      <c r="X126" s="373"/>
      <c r="Y126" s="373"/>
      <c r="Z126" s="373"/>
      <c r="AA126" s="373"/>
      <c r="AB126" s="373"/>
      <c r="AC126" s="373"/>
      <c r="AD126" s="373"/>
      <c r="AE126" s="374">
        <f t="shared" si="56"/>
        <v>0</v>
      </c>
      <c r="AF126" s="375"/>
    </row>
    <row r="127" spans="2:33" hidden="1" outlineLevel="1" x14ac:dyDescent="0.25">
      <c r="B127" s="367"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367">
        <f>IF(C126&gt;0,C126+1,IF(DATE(YEAR('Basic project data'!$C$5),MONTH('Basic project data'!$C$5),1)=D127,1,0))</f>
        <v>0</v>
      </c>
      <c r="D127" s="368">
        <f t="shared" si="57"/>
        <v>1980</v>
      </c>
      <c r="E127" s="369"/>
      <c r="F127" s="299">
        <f t="shared" si="53"/>
        <v>0</v>
      </c>
      <c r="G127" s="370"/>
      <c r="H127" s="369"/>
      <c r="I127" s="299">
        <f t="shared" si="54"/>
        <v>0</v>
      </c>
      <c r="J127" s="371"/>
      <c r="O127" s="372">
        <f t="shared" si="55"/>
        <v>1980</v>
      </c>
      <c r="P127" s="373"/>
      <c r="Q127" s="373"/>
      <c r="R127" s="373"/>
      <c r="S127" s="373"/>
      <c r="T127" s="373"/>
      <c r="U127" s="373"/>
      <c r="V127" s="373"/>
      <c r="W127" s="373"/>
      <c r="X127" s="373"/>
      <c r="Y127" s="373"/>
      <c r="Z127" s="373"/>
      <c r="AA127" s="373"/>
      <c r="AB127" s="373"/>
      <c r="AC127" s="373"/>
      <c r="AD127" s="373"/>
      <c r="AE127" s="374">
        <f t="shared" si="56"/>
        <v>0</v>
      </c>
      <c r="AF127" s="375"/>
    </row>
    <row r="128" spans="2:33" hidden="1" outlineLevel="1" x14ac:dyDescent="0.25">
      <c r="B128" s="367"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367">
        <f>IF(C127&gt;0,C127+1,IF(DATE(YEAR('Basic project data'!$C$5),MONTH('Basic project data'!$C$5),1)=D128,1,0))</f>
        <v>0</v>
      </c>
      <c r="D128" s="368">
        <f t="shared" si="57"/>
        <v>2010</v>
      </c>
      <c r="E128" s="369"/>
      <c r="F128" s="299">
        <f t="shared" si="53"/>
        <v>0</v>
      </c>
      <c r="G128" s="370"/>
      <c r="H128" s="369"/>
      <c r="I128" s="299">
        <f t="shared" si="54"/>
        <v>0</v>
      </c>
      <c r="J128" s="371"/>
      <c r="O128" s="372">
        <f t="shared" si="55"/>
        <v>2010</v>
      </c>
      <c r="P128" s="373"/>
      <c r="Q128" s="373"/>
      <c r="R128" s="373"/>
      <c r="S128" s="373"/>
      <c r="T128" s="373"/>
      <c r="U128" s="373"/>
      <c r="V128" s="373"/>
      <c r="W128" s="373"/>
      <c r="X128" s="373"/>
      <c r="Y128" s="373"/>
      <c r="Z128" s="373"/>
      <c r="AA128" s="373"/>
      <c r="AB128" s="373"/>
      <c r="AC128" s="373"/>
      <c r="AD128" s="373"/>
      <c r="AE128" s="374">
        <f t="shared" si="56"/>
        <v>0</v>
      </c>
      <c r="AF128" s="375"/>
    </row>
    <row r="129" spans="2:33" hidden="1" outlineLevel="1" x14ac:dyDescent="0.25">
      <c r="B129" s="367"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367">
        <f>IF(C128&gt;0,C128+1,IF(DATE(YEAR('Basic project data'!$C$5),MONTH('Basic project data'!$C$5),1)=D129,1,0))</f>
        <v>0</v>
      </c>
      <c r="D129" s="368">
        <f t="shared" si="57"/>
        <v>2041</v>
      </c>
      <c r="E129" s="369"/>
      <c r="F129" s="299">
        <f t="shared" si="53"/>
        <v>0</v>
      </c>
      <c r="G129" s="370"/>
      <c r="H129" s="369"/>
      <c r="I129" s="299">
        <f t="shared" si="54"/>
        <v>0</v>
      </c>
      <c r="J129" s="371"/>
      <c r="O129" s="372">
        <f t="shared" si="55"/>
        <v>2041</v>
      </c>
      <c r="P129" s="373"/>
      <c r="Q129" s="373"/>
      <c r="R129" s="373"/>
      <c r="S129" s="373"/>
      <c r="T129" s="373"/>
      <c r="U129" s="373"/>
      <c r="V129" s="373"/>
      <c r="W129" s="373"/>
      <c r="X129" s="373"/>
      <c r="Y129" s="373"/>
      <c r="Z129" s="373"/>
      <c r="AA129" s="373"/>
      <c r="AB129" s="373"/>
      <c r="AC129" s="373"/>
      <c r="AD129" s="373"/>
      <c r="AE129" s="374">
        <f t="shared" si="56"/>
        <v>0</v>
      </c>
      <c r="AF129" s="375"/>
    </row>
    <row r="130" spans="2:33" hidden="1" outlineLevel="1" x14ac:dyDescent="0.25">
      <c r="B130" s="367"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367">
        <f>IF(C129&gt;0,C129+1,IF(DATE(YEAR('Basic project data'!$C$5),MONTH('Basic project data'!$C$5),1)=D130,1,0))</f>
        <v>0</v>
      </c>
      <c r="D130" s="368">
        <f t="shared" si="57"/>
        <v>2072</v>
      </c>
      <c r="E130" s="369"/>
      <c r="F130" s="299">
        <f t="shared" si="53"/>
        <v>0</v>
      </c>
      <c r="G130" s="370"/>
      <c r="H130" s="369"/>
      <c r="I130" s="299">
        <f t="shared" si="54"/>
        <v>0</v>
      </c>
      <c r="J130" s="371"/>
      <c r="O130" s="372">
        <f t="shared" si="55"/>
        <v>2072</v>
      </c>
      <c r="P130" s="373"/>
      <c r="Q130" s="373"/>
      <c r="R130" s="373"/>
      <c r="S130" s="373"/>
      <c r="T130" s="373"/>
      <c r="U130" s="373"/>
      <c r="V130" s="373"/>
      <c r="W130" s="373"/>
      <c r="X130" s="373"/>
      <c r="Y130" s="373"/>
      <c r="Z130" s="373"/>
      <c r="AA130" s="373"/>
      <c r="AB130" s="373"/>
      <c r="AC130" s="373"/>
      <c r="AD130" s="373"/>
      <c r="AE130" s="374">
        <f t="shared" si="56"/>
        <v>0</v>
      </c>
      <c r="AF130" s="375"/>
    </row>
    <row r="131" spans="2:33" hidden="1" outlineLevel="1" x14ac:dyDescent="0.25">
      <c r="B131" s="367"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367">
        <f>IF(C130&gt;0,C130+1,IF(DATE(YEAR('Basic project data'!$C$5),MONTH('Basic project data'!$C$5),1)=D131,1,0))</f>
        <v>0</v>
      </c>
      <c r="D131" s="368">
        <f t="shared" si="57"/>
        <v>2102</v>
      </c>
      <c r="E131" s="369"/>
      <c r="F131" s="299">
        <f t="shared" si="53"/>
        <v>0</v>
      </c>
      <c r="G131" s="370"/>
      <c r="H131" s="369"/>
      <c r="I131" s="299">
        <f t="shared" si="54"/>
        <v>0</v>
      </c>
      <c r="J131" s="371"/>
      <c r="O131" s="372">
        <f t="shared" si="55"/>
        <v>2102</v>
      </c>
      <c r="P131" s="373"/>
      <c r="Q131" s="373"/>
      <c r="R131" s="373"/>
      <c r="S131" s="373"/>
      <c r="T131" s="373"/>
      <c r="U131" s="373"/>
      <c r="V131" s="373"/>
      <c r="W131" s="373"/>
      <c r="X131" s="373"/>
      <c r="Y131" s="373"/>
      <c r="Z131" s="373"/>
      <c r="AA131" s="373"/>
      <c r="AB131" s="373"/>
      <c r="AC131" s="373"/>
      <c r="AD131" s="373"/>
      <c r="AE131" s="374">
        <f t="shared" si="56"/>
        <v>0</v>
      </c>
      <c r="AF131" s="375"/>
    </row>
    <row r="132" spans="2:33" hidden="1" outlineLevel="1" x14ac:dyDescent="0.25">
      <c r="B132" s="367"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367">
        <f>IF(C131&gt;0,C131+1,IF(DATE(YEAR('Basic project data'!$C$5),MONTH('Basic project data'!$C$5),1)=D132,1,0))</f>
        <v>0</v>
      </c>
      <c r="D132" s="368">
        <f t="shared" si="57"/>
        <v>2133</v>
      </c>
      <c r="E132" s="369"/>
      <c r="F132" s="299">
        <f t="shared" si="53"/>
        <v>0</v>
      </c>
      <c r="G132" s="370"/>
      <c r="H132" s="369"/>
      <c r="I132" s="299">
        <f t="shared" si="54"/>
        <v>0</v>
      </c>
      <c r="J132" s="371"/>
      <c r="O132" s="372">
        <f t="shared" si="55"/>
        <v>2133</v>
      </c>
      <c r="P132" s="373"/>
      <c r="Q132" s="373"/>
      <c r="R132" s="373"/>
      <c r="S132" s="373"/>
      <c r="T132" s="373"/>
      <c r="U132" s="373"/>
      <c r="V132" s="373"/>
      <c r="W132" s="373"/>
      <c r="X132" s="373"/>
      <c r="Y132" s="373"/>
      <c r="Z132" s="373"/>
      <c r="AA132" s="373"/>
      <c r="AB132" s="373"/>
      <c r="AC132" s="373"/>
      <c r="AD132" s="373"/>
      <c r="AE132" s="374">
        <f t="shared" si="56"/>
        <v>0</v>
      </c>
      <c r="AF132" s="375"/>
    </row>
    <row r="133" spans="2:33" hidden="1" outlineLevel="1" x14ac:dyDescent="0.25">
      <c r="B133" s="367"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367">
        <f>IF(C132&gt;0,C132+1,IF(DATE(YEAR('Basic project data'!$C$5),MONTH('Basic project data'!$C$5),1)=D133,1,0))</f>
        <v>0</v>
      </c>
      <c r="D133" s="368">
        <f t="shared" si="57"/>
        <v>2163</v>
      </c>
      <c r="E133" s="369"/>
      <c r="F133" s="299">
        <f t="shared" si="53"/>
        <v>0</v>
      </c>
      <c r="G133" s="370"/>
      <c r="H133" s="369"/>
      <c r="I133" s="299">
        <f t="shared" si="54"/>
        <v>0</v>
      </c>
      <c r="J133" s="371"/>
      <c r="O133" s="372">
        <f t="shared" si="55"/>
        <v>2163</v>
      </c>
      <c r="P133" s="373"/>
      <c r="Q133" s="373"/>
      <c r="R133" s="373"/>
      <c r="S133" s="373"/>
      <c r="T133" s="373"/>
      <c r="U133" s="373"/>
      <c r="V133" s="373"/>
      <c r="W133" s="373"/>
      <c r="X133" s="373"/>
      <c r="Y133" s="373"/>
      <c r="Z133" s="373"/>
      <c r="AA133" s="373"/>
      <c r="AB133" s="373"/>
      <c r="AC133" s="373"/>
      <c r="AD133" s="373"/>
      <c r="AE133" s="374">
        <f t="shared" si="56"/>
        <v>0</v>
      </c>
      <c r="AF133" s="375"/>
    </row>
    <row r="134" spans="2:33" ht="15.75" hidden="1" outlineLevel="1" thickBot="1" x14ac:dyDescent="0.3">
      <c r="B134" s="377"/>
      <c r="C134" s="378"/>
      <c r="D134" s="379">
        <f>D133</f>
        <v>2163</v>
      </c>
      <c r="E134" s="380"/>
      <c r="F134" s="381">
        <f>SUM(F122:F133)</f>
        <v>0</v>
      </c>
      <c r="G134" s="382">
        <f>SUM(G122:G133)</f>
        <v>0</v>
      </c>
      <c r="H134" s="383"/>
      <c r="I134" s="381">
        <f>SUM(I122:I133)</f>
        <v>0</v>
      </c>
      <c r="J134" s="382">
        <f>SUM(J122:J133)</f>
        <v>0</v>
      </c>
      <c r="O134" s="388">
        <f t="shared" si="55"/>
        <v>2163</v>
      </c>
      <c r="P134" s="384">
        <f t="shared" ref="P134:S134" si="58">SUM(P122:P133)</f>
        <v>0</v>
      </c>
      <c r="Q134" s="384">
        <f t="shared" si="58"/>
        <v>0</v>
      </c>
      <c r="R134" s="384">
        <f t="shared" si="58"/>
        <v>0</v>
      </c>
      <c r="S134" s="384">
        <f t="shared" si="58"/>
        <v>0</v>
      </c>
      <c r="T134" s="384">
        <f>SUM(T122:T133)</f>
        <v>0</v>
      </c>
      <c r="U134" s="384">
        <f t="shared" ref="U134:AE134" si="59">SUM(U122:U133)</f>
        <v>0</v>
      </c>
      <c r="V134" s="384">
        <f t="shared" si="59"/>
        <v>0</v>
      </c>
      <c r="W134" s="384">
        <f t="shared" si="59"/>
        <v>0</v>
      </c>
      <c r="X134" s="384">
        <f t="shared" si="59"/>
        <v>0</v>
      </c>
      <c r="Y134" s="384">
        <f t="shared" si="59"/>
        <v>0</v>
      </c>
      <c r="Z134" s="384">
        <f t="shared" si="59"/>
        <v>0</v>
      </c>
      <c r="AA134" s="384">
        <f t="shared" si="59"/>
        <v>0</v>
      </c>
      <c r="AB134" s="384">
        <f t="shared" si="59"/>
        <v>0</v>
      </c>
      <c r="AC134" s="384">
        <f t="shared" si="59"/>
        <v>0</v>
      </c>
      <c r="AD134" s="384">
        <f t="shared" si="59"/>
        <v>0</v>
      </c>
      <c r="AE134" s="384">
        <f t="shared" si="59"/>
        <v>0</v>
      </c>
      <c r="AF134" s="375"/>
    </row>
    <row r="135" spans="2:33" collapsed="1" x14ac:dyDescent="0.25">
      <c r="B135" s="385"/>
      <c r="C135" s="385"/>
      <c r="E135" s="674" t="s">
        <v>252</v>
      </c>
      <c r="F135" s="674"/>
      <c r="G135" s="674"/>
      <c r="H135" s="674" t="s">
        <v>498</v>
      </c>
      <c r="I135" s="674"/>
      <c r="J135" s="674"/>
      <c r="O135" s="357"/>
      <c r="P135" s="384">
        <f>IFERROR(P134/$H$2,0)</f>
        <v>0</v>
      </c>
      <c r="Q135" s="384">
        <f t="shared" ref="Q135:AE135" si="60">IFERROR(Q134/$H$2,0)</f>
        <v>0</v>
      </c>
      <c r="R135" s="384">
        <f t="shared" si="60"/>
        <v>0</v>
      </c>
      <c r="S135" s="384">
        <f t="shared" si="60"/>
        <v>0</v>
      </c>
      <c r="T135" s="384">
        <f t="shared" si="60"/>
        <v>0</v>
      </c>
      <c r="U135" s="384">
        <f t="shared" si="60"/>
        <v>0</v>
      </c>
      <c r="V135" s="384">
        <f t="shared" si="60"/>
        <v>0</v>
      </c>
      <c r="W135" s="384">
        <f t="shared" si="60"/>
        <v>0</v>
      </c>
      <c r="X135" s="384">
        <f t="shared" si="60"/>
        <v>0</v>
      </c>
      <c r="Y135" s="384">
        <f t="shared" si="60"/>
        <v>0</v>
      </c>
      <c r="Z135" s="384">
        <f t="shared" si="60"/>
        <v>0</v>
      </c>
      <c r="AA135" s="384">
        <f t="shared" si="60"/>
        <v>0</v>
      </c>
      <c r="AB135" s="384">
        <f t="shared" si="60"/>
        <v>0</v>
      </c>
      <c r="AC135" s="384">
        <f t="shared" si="60"/>
        <v>0</v>
      </c>
      <c r="AD135" s="384">
        <f t="shared" si="60"/>
        <v>0</v>
      </c>
      <c r="AE135" s="384">
        <f t="shared" si="60"/>
        <v>0</v>
      </c>
      <c r="AF135" s="626" t="s">
        <v>270</v>
      </c>
      <c r="AG135" s="627"/>
    </row>
    <row r="136" spans="2:33" ht="30" hidden="1" outlineLevel="1" x14ac:dyDescent="0.25">
      <c r="B136" s="385"/>
      <c r="C136" s="385"/>
      <c r="E136" s="360" t="s">
        <v>267</v>
      </c>
      <c r="F136" s="361" t="s">
        <v>268</v>
      </c>
      <c r="G136" s="362" t="s">
        <v>269</v>
      </c>
      <c r="H136" s="363" t="s">
        <v>267</v>
      </c>
      <c r="I136" s="361" t="s">
        <v>268</v>
      </c>
      <c r="J136" s="362" t="s">
        <v>530</v>
      </c>
      <c r="O136" s="364" t="s">
        <v>266</v>
      </c>
      <c r="P136" s="365" t="s">
        <v>389</v>
      </c>
      <c r="Q136" s="365" t="s">
        <v>39</v>
      </c>
      <c r="R136" s="365" t="s">
        <v>40</v>
      </c>
      <c r="S136" s="365" t="s">
        <v>41</v>
      </c>
      <c r="T136" s="365" t="s">
        <v>42</v>
      </c>
      <c r="U136" s="365" t="s">
        <v>43</v>
      </c>
      <c r="V136" s="365" t="s">
        <v>44</v>
      </c>
      <c r="W136" s="365" t="s">
        <v>45</v>
      </c>
      <c r="X136" s="365" t="s">
        <v>46</v>
      </c>
      <c r="Y136" s="365" t="s">
        <v>47</v>
      </c>
      <c r="Z136" s="365" t="s">
        <v>48</v>
      </c>
      <c r="AA136" s="365" t="s">
        <v>49</v>
      </c>
      <c r="AB136" s="365" t="s">
        <v>50</v>
      </c>
      <c r="AC136" s="365" t="s">
        <v>51</v>
      </c>
      <c r="AD136" s="365" t="s">
        <v>52</v>
      </c>
      <c r="AE136" s="386"/>
      <c r="AF136" s="389"/>
    </row>
    <row r="137" spans="2:33" hidden="1" outlineLevel="1" x14ac:dyDescent="0.25">
      <c r="B137" s="367"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367">
        <f>IF(C133&gt;0,C133+1,IF(DATE(YEAR('Basic project data'!$C$5),MONTH('Basic project data'!$C$5),1)=D137,1,0))</f>
        <v>0</v>
      </c>
      <c r="D137" s="368">
        <f>DATE(YEAR(D133),MONTH(D133)+1,DAY(D133))</f>
        <v>2194</v>
      </c>
      <c r="E137" s="369"/>
      <c r="F137" s="299">
        <f t="shared" ref="F137:F148" si="61">215/12*E137</f>
        <v>0</v>
      </c>
      <c r="G137" s="370"/>
      <c r="H137" s="369"/>
      <c r="I137" s="299">
        <f t="shared" ref="I137:I148" si="62">215/12*H137</f>
        <v>0</v>
      </c>
      <c r="J137" s="371"/>
      <c r="O137" s="372">
        <f t="shared" ref="O137:O149" si="63">D137</f>
        <v>2194</v>
      </c>
      <c r="P137" s="373"/>
      <c r="Q137" s="373"/>
      <c r="R137" s="373"/>
      <c r="S137" s="373"/>
      <c r="T137" s="373"/>
      <c r="U137" s="373"/>
      <c r="V137" s="373"/>
      <c r="W137" s="373"/>
      <c r="X137" s="373"/>
      <c r="Y137" s="373"/>
      <c r="Z137" s="373"/>
      <c r="AA137" s="373"/>
      <c r="AB137" s="373"/>
      <c r="AC137" s="373"/>
      <c r="AD137" s="373"/>
      <c r="AE137" s="374">
        <f t="shared" ref="AE137:AE148" si="64">SUM(P137:AD137)</f>
        <v>0</v>
      </c>
      <c r="AF137" s="375"/>
    </row>
    <row r="138" spans="2:33" hidden="1" outlineLevel="1" x14ac:dyDescent="0.25">
      <c r="B138" s="367"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367">
        <f>IF(C137&gt;0,C137+1,IF(DATE(YEAR('Basic project data'!$C$5),MONTH('Basic project data'!$C$5),1)=D138,1,0))</f>
        <v>0</v>
      </c>
      <c r="D138" s="368">
        <f t="shared" ref="D138:D148" si="65">DATE(YEAR(D137),MONTH(D137)+1,DAY(D137))</f>
        <v>2225</v>
      </c>
      <c r="E138" s="369"/>
      <c r="F138" s="299">
        <f t="shared" si="61"/>
        <v>0</v>
      </c>
      <c r="G138" s="370"/>
      <c r="H138" s="369"/>
      <c r="I138" s="299">
        <f t="shared" si="62"/>
        <v>0</v>
      </c>
      <c r="J138" s="371"/>
      <c r="O138" s="372">
        <f t="shared" si="63"/>
        <v>2225</v>
      </c>
      <c r="P138" s="373"/>
      <c r="Q138" s="373"/>
      <c r="R138" s="373"/>
      <c r="S138" s="373"/>
      <c r="T138" s="373"/>
      <c r="U138" s="373"/>
      <c r="V138" s="373"/>
      <c r="W138" s="373"/>
      <c r="X138" s="373"/>
      <c r="Y138" s="373"/>
      <c r="Z138" s="373"/>
      <c r="AA138" s="373"/>
      <c r="AB138" s="373"/>
      <c r="AC138" s="373"/>
      <c r="AD138" s="373"/>
      <c r="AE138" s="374">
        <f t="shared" si="64"/>
        <v>0</v>
      </c>
      <c r="AF138" s="375"/>
    </row>
    <row r="139" spans="2:33" hidden="1" outlineLevel="1" x14ac:dyDescent="0.25">
      <c r="B139" s="367"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367">
        <f>IF(C138&gt;0,C138+1,IF(DATE(YEAR('Basic project data'!$C$5),MONTH('Basic project data'!$C$5),1)=D139,1,0))</f>
        <v>0</v>
      </c>
      <c r="D139" s="368">
        <f t="shared" si="65"/>
        <v>2253</v>
      </c>
      <c r="E139" s="369"/>
      <c r="F139" s="299">
        <f t="shared" si="61"/>
        <v>0</v>
      </c>
      <c r="G139" s="370"/>
      <c r="H139" s="369"/>
      <c r="I139" s="299">
        <f t="shared" si="62"/>
        <v>0</v>
      </c>
      <c r="J139" s="371"/>
      <c r="O139" s="372">
        <f t="shared" si="63"/>
        <v>2253</v>
      </c>
      <c r="P139" s="373"/>
      <c r="Q139" s="373"/>
      <c r="R139" s="373"/>
      <c r="S139" s="373"/>
      <c r="T139" s="373"/>
      <c r="U139" s="373"/>
      <c r="V139" s="373"/>
      <c r="W139" s="373"/>
      <c r="X139" s="373"/>
      <c r="Y139" s="373"/>
      <c r="Z139" s="373"/>
      <c r="AA139" s="373"/>
      <c r="AB139" s="373"/>
      <c r="AC139" s="373"/>
      <c r="AD139" s="373"/>
      <c r="AE139" s="374">
        <f t="shared" si="64"/>
        <v>0</v>
      </c>
      <c r="AF139" s="375"/>
    </row>
    <row r="140" spans="2:33" hidden="1" outlineLevel="1" x14ac:dyDescent="0.25">
      <c r="B140" s="367"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367">
        <f>IF(C139&gt;0,C139+1,IF(DATE(YEAR('Basic project data'!$C$5),MONTH('Basic project data'!$C$5),1)=D140,1,0))</f>
        <v>0</v>
      </c>
      <c r="D140" s="368">
        <f t="shared" si="65"/>
        <v>2284</v>
      </c>
      <c r="E140" s="369"/>
      <c r="F140" s="299">
        <f t="shared" si="61"/>
        <v>0</v>
      </c>
      <c r="G140" s="370"/>
      <c r="H140" s="369"/>
      <c r="I140" s="299">
        <f t="shared" si="62"/>
        <v>0</v>
      </c>
      <c r="J140" s="371"/>
      <c r="O140" s="372">
        <f t="shared" si="63"/>
        <v>2284</v>
      </c>
      <c r="P140" s="373"/>
      <c r="Q140" s="373"/>
      <c r="R140" s="373"/>
      <c r="S140" s="373"/>
      <c r="T140" s="373"/>
      <c r="U140" s="373"/>
      <c r="V140" s="373"/>
      <c r="W140" s="373"/>
      <c r="X140" s="373"/>
      <c r="Y140" s="373"/>
      <c r="Z140" s="373"/>
      <c r="AA140" s="373"/>
      <c r="AB140" s="373"/>
      <c r="AC140" s="373"/>
      <c r="AD140" s="373"/>
      <c r="AE140" s="374">
        <f t="shared" si="64"/>
        <v>0</v>
      </c>
      <c r="AF140" s="375"/>
    </row>
    <row r="141" spans="2:33" hidden="1" outlineLevel="1" x14ac:dyDescent="0.25">
      <c r="B141" s="367"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367">
        <f>IF(C140&gt;0,C140+1,IF(DATE(YEAR('Basic project data'!$C$5),MONTH('Basic project data'!$C$5),1)=D141,1,0))</f>
        <v>0</v>
      </c>
      <c r="D141" s="368">
        <f t="shared" si="65"/>
        <v>2314</v>
      </c>
      <c r="E141" s="369"/>
      <c r="F141" s="299">
        <f t="shared" si="61"/>
        <v>0</v>
      </c>
      <c r="G141" s="370"/>
      <c r="H141" s="369"/>
      <c r="I141" s="299">
        <f t="shared" si="62"/>
        <v>0</v>
      </c>
      <c r="J141" s="371"/>
      <c r="O141" s="372">
        <f t="shared" si="63"/>
        <v>2314</v>
      </c>
      <c r="P141" s="373"/>
      <c r="Q141" s="373"/>
      <c r="R141" s="373"/>
      <c r="S141" s="373"/>
      <c r="T141" s="373"/>
      <c r="U141" s="373"/>
      <c r="V141" s="373"/>
      <c r="W141" s="373"/>
      <c r="X141" s="373"/>
      <c r="Y141" s="373"/>
      <c r="Z141" s="373"/>
      <c r="AA141" s="373"/>
      <c r="AB141" s="373"/>
      <c r="AC141" s="373"/>
      <c r="AD141" s="373"/>
      <c r="AE141" s="374">
        <f t="shared" si="64"/>
        <v>0</v>
      </c>
      <c r="AF141" s="375"/>
    </row>
    <row r="142" spans="2:33" hidden="1" outlineLevel="1" x14ac:dyDescent="0.25">
      <c r="B142" s="367"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367">
        <f>IF(C141&gt;0,C141+1,IF(DATE(YEAR('Basic project data'!$C$5),MONTH('Basic project data'!$C$5),1)=D142,1,0))</f>
        <v>0</v>
      </c>
      <c r="D142" s="368">
        <f t="shared" si="65"/>
        <v>2345</v>
      </c>
      <c r="E142" s="369"/>
      <c r="F142" s="299">
        <f t="shared" si="61"/>
        <v>0</v>
      </c>
      <c r="G142" s="370"/>
      <c r="H142" s="369"/>
      <c r="I142" s="299">
        <f t="shared" si="62"/>
        <v>0</v>
      </c>
      <c r="J142" s="371"/>
      <c r="O142" s="372">
        <f t="shared" si="63"/>
        <v>2345</v>
      </c>
      <c r="P142" s="373"/>
      <c r="Q142" s="373"/>
      <c r="R142" s="373"/>
      <c r="S142" s="373"/>
      <c r="T142" s="373"/>
      <c r="U142" s="373"/>
      <c r="V142" s="373"/>
      <c r="W142" s="373"/>
      <c r="X142" s="373"/>
      <c r="Y142" s="373"/>
      <c r="Z142" s="373"/>
      <c r="AA142" s="373"/>
      <c r="AB142" s="373"/>
      <c r="AC142" s="373"/>
      <c r="AD142" s="373"/>
      <c r="AE142" s="374">
        <f t="shared" si="64"/>
        <v>0</v>
      </c>
      <c r="AF142" s="375"/>
    </row>
    <row r="143" spans="2:33" hidden="1" outlineLevel="1" x14ac:dyDescent="0.25">
      <c r="B143" s="367"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367">
        <f>IF(C142&gt;0,C142+1,IF(DATE(YEAR('Basic project data'!$C$5),MONTH('Basic project data'!$C$5),1)=D143,1,0))</f>
        <v>0</v>
      </c>
      <c r="D143" s="368">
        <f t="shared" si="65"/>
        <v>2375</v>
      </c>
      <c r="E143" s="369"/>
      <c r="F143" s="299">
        <f t="shared" si="61"/>
        <v>0</v>
      </c>
      <c r="G143" s="370"/>
      <c r="H143" s="369"/>
      <c r="I143" s="299">
        <f t="shared" si="62"/>
        <v>0</v>
      </c>
      <c r="J143" s="371"/>
      <c r="O143" s="372">
        <f t="shared" si="63"/>
        <v>2375</v>
      </c>
      <c r="P143" s="373"/>
      <c r="Q143" s="373"/>
      <c r="R143" s="373"/>
      <c r="S143" s="373"/>
      <c r="T143" s="373"/>
      <c r="U143" s="373"/>
      <c r="V143" s="373"/>
      <c r="W143" s="373"/>
      <c r="X143" s="373"/>
      <c r="Y143" s="373"/>
      <c r="Z143" s="373"/>
      <c r="AA143" s="373"/>
      <c r="AB143" s="373"/>
      <c r="AC143" s="373"/>
      <c r="AD143" s="373"/>
      <c r="AE143" s="374">
        <f t="shared" si="64"/>
        <v>0</v>
      </c>
      <c r="AF143" s="375"/>
    </row>
    <row r="144" spans="2:33" hidden="1" outlineLevel="1" x14ac:dyDescent="0.25">
      <c r="B144" s="367"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367">
        <f>IF(C143&gt;0,C143+1,IF(DATE(YEAR('Basic project data'!$C$5),MONTH('Basic project data'!$C$5),1)=D144,1,0))</f>
        <v>0</v>
      </c>
      <c r="D144" s="368">
        <f t="shared" si="65"/>
        <v>2406</v>
      </c>
      <c r="E144" s="369"/>
      <c r="F144" s="299">
        <f t="shared" si="61"/>
        <v>0</v>
      </c>
      <c r="G144" s="370"/>
      <c r="H144" s="369"/>
      <c r="I144" s="299">
        <f t="shared" si="62"/>
        <v>0</v>
      </c>
      <c r="J144" s="371"/>
      <c r="O144" s="372">
        <f t="shared" si="63"/>
        <v>2406</v>
      </c>
      <c r="P144" s="373"/>
      <c r="Q144" s="373"/>
      <c r="R144" s="373"/>
      <c r="S144" s="373"/>
      <c r="T144" s="373"/>
      <c r="U144" s="373"/>
      <c r="V144" s="373"/>
      <c r="W144" s="373"/>
      <c r="X144" s="373"/>
      <c r="Y144" s="373"/>
      <c r="Z144" s="373"/>
      <c r="AA144" s="373"/>
      <c r="AB144" s="373"/>
      <c r="AC144" s="373"/>
      <c r="AD144" s="373"/>
      <c r="AE144" s="374">
        <f t="shared" si="64"/>
        <v>0</v>
      </c>
      <c r="AF144" s="375"/>
    </row>
    <row r="145" spans="1:33" hidden="1" outlineLevel="1" x14ac:dyDescent="0.25">
      <c r="B145" s="367"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367">
        <f>IF(C144&gt;0,C144+1,IF(DATE(YEAR('Basic project data'!$C$5),MONTH('Basic project data'!$C$5),1)=D145,1,0))</f>
        <v>0</v>
      </c>
      <c r="D145" s="368">
        <f t="shared" si="65"/>
        <v>2437</v>
      </c>
      <c r="E145" s="369"/>
      <c r="F145" s="299">
        <f t="shared" si="61"/>
        <v>0</v>
      </c>
      <c r="G145" s="370"/>
      <c r="H145" s="369"/>
      <c r="I145" s="299">
        <f t="shared" si="62"/>
        <v>0</v>
      </c>
      <c r="J145" s="371"/>
      <c r="O145" s="372">
        <f t="shared" si="63"/>
        <v>2437</v>
      </c>
      <c r="P145" s="373"/>
      <c r="Q145" s="373"/>
      <c r="R145" s="373"/>
      <c r="S145" s="373"/>
      <c r="T145" s="373"/>
      <c r="U145" s="373"/>
      <c r="V145" s="373"/>
      <c r="W145" s="373"/>
      <c r="X145" s="373"/>
      <c r="Y145" s="373"/>
      <c r="Z145" s="373"/>
      <c r="AA145" s="373"/>
      <c r="AB145" s="373"/>
      <c r="AC145" s="373"/>
      <c r="AD145" s="373"/>
      <c r="AE145" s="374">
        <f t="shared" si="64"/>
        <v>0</v>
      </c>
      <c r="AF145" s="375"/>
    </row>
    <row r="146" spans="1:33" hidden="1" outlineLevel="1" x14ac:dyDescent="0.25">
      <c r="B146" s="367"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367">
        <f>IF(C145&gt;0,C145+1,IF(DATE(YEAR('Basic project data'!$C$5),MONTH('Basic project data'!$C$5),1)=D146,1,0))</f>
        <v>0</v>
      </c>
      <c r="D146" s="368">
        <f t="shared" si="65"/>
        <v>2467</v>
      </c>
      <c r="E146" s="369"/>
      <c r="F146" s="299">
        <f t="shared" si="61"/>
        <v>0</v>
      </c>
      <c r="G146" s="370"/>
      <c r="H146" s="369"/>
      <c r="I146" s="299">
        <f t="shared" si="62"/>
        <v>0</v>
      </c>
      <c r="J146" s="371"/>
      <c r="O146" s="372">
        <f t="shared" si="63"/>
        <v>2467</v>
      </c>
      <c r="P146" s="373"/>
      <c r="Q146" s="373"/>
      <c r="R146" s="373"/>
      <c r="S146" s="373"/>
      <c r="T146" s="373"/>
      <c r="U146" s="373"/>
      <c r="V146" s="373"/>
      <c r="W146" s="373"/>
      <c r="X146" s="373"/>
      <c r="Y146" s="373"/>
      <c r="Z146" s="373"/>
      <c r="AA146" s="373"/>
      <c r="AB146" s="373"/>
      <c r="AC146" s="373"/>
      <c r="AD146" s="373"/>
      <c r="AE146" s="374">
        <f t="shared" si="64"/>
        <v>0</v>
      </c>
      <c r="AF146" s="375"/>
    </row>
    <row r="147" spans="1:33" hidden="1" outlineLevel="1" x14ac:dyDescent="0.25">
      <c r="B147" s="367"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367">
        <f>IF(C146&gt;0,C146+1,IF(DATE(YEAR('Basic project data'!$C$5),MONTH('Basic project data'!$C$5),1)=D147,1,0))</f>
        <v>0</v>
      </c>
      <c r="D147" s="368">
        <f t="shared" si="65"/>
        <v>2498</v>
      </c>
      <c r="E147" s="369"/>
      <c r="F147" s="299">
        <f t="shared" si="61"/>
        <v>0</v>
      </c>
      <c r="G147" s="370"/>
      <c r="H147" s="369"/>
      <c r="I147" s="299">
        <f t="shared" si="62"/>
        <v>0</v>
      </c>
      <c r="J147" s="371"/>
      <c r="O147" s="372">
        <f t="shared" si="63"/>
        <v>2498</v>
      </c>
      <c r="P147" s="373"/>
      <c r="Q147" s="373"/>
      <c r="R147" s="373"/>
      <c r="S147" s="373"/>
      <c r="T147" s="373"/>
      <c r="U147" s="373"/>
      <c r="V147" s="373"/>
      <c r="W147" s="373"/>
      <c r="X147" s="373"/>
      <c r="Y147" s="373"/>
      <c r="Z147" s="373"/>
      <c r="AA147" s="373"/>
      <c r="AB147" s="373"/>
      <c r="AC147" s="373"/>
      <c r="AD147" s="373"/>
      <c r="AE147" s="374">
        <f t="shared" si="64"/>
        <v>0</v>
      </c>
      <c r="AF147" s="375"/>
    </row>
    <row r="148" spans="1:33" hidden="1" outlineLevel="1" x14ac:dyDescent="0.25">
      <c r="B148" s="367"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367">
        <f>IF(C147&gt;0,C147+1,IF(DATE(YEAR('Basic project data'!$C$5),MONTH('Basic project data'!$C$5),1)=D148,1,0))</f>
        <v>0</v>
      </c>
      <c r="D148" s="368">
        <f t="shared" si="65"/>
        <v>2528</v>
      </c>
      <c r="E148" s="369"/>
      <c r="F148" s="299">
        <f t="shared" si="61"/>
        <v>0</v>
      </c>
      <c r="G148" s="370"/>
      <c r="H148" s="369"/>
      <c r="I148" s="299">
        <f t="shared" si="62"/>
        <v>0</v>
      </c>
      <c r="J148" s="371"/>
      <c r="O148" s="372">
        <f t="shared" si="63"/>
        <v>2528</v>
      </c>
      <c r="P148" s="373"/>
      <c r="Q148" s="373"/>
      <c r="R148" s="373"/>
      <c r="S148" s="373"/>
      <c r="T148" s="373"/>
      <c r="U148" s="373"/>
      <c r="V148" s="373"/>
      <c r="W148" s="373"/>
      <c r="X148" s="373"/>
      <c r="Y148" s="373"/>
      <c r="Z148" s="373"/>
      <c r="AA148" s="373"/>
      <c r="AB148" s="373"/>
      <c r="AC148" s="373"/>
      <c r="AD148" s="373"/>
      <c r="AE148" s="374">
        <f t="shared" si="64"/>
        <v>0</v>
      </c>
      <c r="AF148" s="375"/>
    </row>
    <row r="149" spans="1:33" ht="15.75" hidden="1" outlineLevel="1" thickBot="1" x14ac:dyDescent="0.3">
      <c r="B149" s="377"/>
      <c r="C149" s="378"/>
      <c r="D149" s="379">
        <f>D148</f>
        <v>2528</v>
      </c>
      <c r="E149" s="380"/>
      <c r="F149" s="381">
        <f>SUM(F137:F148)</f>
        <v>0</v>
      </c>
      <c r="G149" s="382">
        <f>SUM(G137:G148)</f>
        <v>0</v>
      </c>
      <c r="H149" s="383"/>
      <c r="I149" s="381">
        <f>SUM(I137:I148)</f>
        <v>0</v>
      </c>
      <c r="J149" s="382">
        <f>SUM(J137:J148)</f>
        <v>0</v>
      </c>
      <c r="O149" s="388">
        <f t="shared" si="63"/>
        <v>2528</v>
      </c>
      <c r="P149" s="384">
        <f t="shared" ref="P149:S149" si="66">SUM(P137:P148)</f>
        <v>0</v>
      </c>
      <c r="Q149" s="384">
        <f t="shared" si="66"/>
        <v>0</v>
      </c>
      <c r="R149" s="384">
        <f t="shared" si="66"/>
        <v>0</v>
      </c>
      <c r="S149" s="384">
        <f t="shared" si="66"/>
        <v>0</v>
      </c>
      <c r="T149" s="384">
        <f>SUM(T137:T148)</f>
        <v>0</v>
      </c>
      <c r="U149" s="384">
        <f t="shared" ref="U149:AE149" si="67">SUM(U137:U148)</f>
        <v>0</v>
      </c>
      <c r="V149" s="384">
        <f t="shared" si="67"/>
        <v>0</v>
      </c>
      <c r="W149" s="384">
        <f t="shared" si="67"/>
        <v>0</v>
      </c>
      <c r="X149" s="384">
        <f t="shared" si="67"/>
        <v>0</v>
      </c>
      <c r="Y149" s="384">
        <f t="shared" si="67"/>
        <v>0</v>
      </c>
      <c r="Z149" s="384">
        <f t="shared" si="67"/>
        <v>0</v>
      </c>
      <c r="AA149" s="384">
        <f t="shared" si="67"/>
        <v>0</v>
      </c>
      <c r="AB149" s="384">
        <f t="shared" si="67"/>
        <v>0</v>
      </c>
      <c r="AC149" s="384">
        <f t="shared" si="67"/>
        <v>0</v>
      </c>
      <c r="AD149" s="384">
        <f t="shared" si="67"/>
        <v>0</v>
      </c>
      <c r="AE149" s="384">
        <f t="shared" si="67"/>
        <v>0</v>
      </c>
      <c r="AF149" s="375"/>
    </row>
    <row r="150" spans="1:33" collapsed="1" x14ac:dyDescent="0.25">
      <c r="A150" s="385"/>
      <c r="B150" s="385"/>
      <c r="C150" s="385"/>
      <c r="D150" s="385"/>
      <c r="F150" s="376"/>
      <c r="I150" s="376"/>
      <c r="O150" s="357"/>
      <c r="P150" s="384">
        <f>IFERROR(P149/$H$2,0)</f>
        <v>0</v>
      </c>
      <c r="Q150" s="384">
        <f t="shared" ref="Q150:AE150" si="68">IFERROR(Q149/$H$2,0)</f>
        <v>0</v>
      </c>
      <c r="R150" s="384">
        <f t="shared" si="68"/>
        <v>0</v>
      </c>
      <c r="S150" s="384">
        <f t="shared" si="68"/>
        <v>0</v>
      </c>
      <c r="T150" s="384">
        <f t="shared" si="68"/>
        <v>0</v>
      </c>
      <c r="U150" s="384">
        <f t="shared" si="68"/>
        <v>0</v>
      </c>
      <c r="V150" s="384">
        <f t="shared" si="68"/>
        <v>0</v>
      </c>
      <c r="W150" s="384">
        <f t="shared" si="68"/>
        <v>0</v>
      </c>
      <c r="X150" s="384">
        <f t="shared" si="68"/>
        <v>0</v>
      </c>
      <c r="Y150" s="384">
        <f t="shared" si="68"/>
        <v>0</v>
      </c>
      <c r="Z150" s="384">
        <f t="shared" si="68"/>
        <v>0</v>
      </c>
      <c r="AA150" s="384">
        <f t="shared" si="68"/>
        <v>0</v>
      </c>
      <c r="AB150" s="384">
        <f t="shared" si="68"/>
        <v>0</v>
      </c>
      <c r="AC150" s="384">
        <f t="shared" si="68"/>
        <v>0</v>
      </c>
      <c r="AD150" s="384">
        <f t="shared" si="68"/>
        <v>0</v>
      </c>
      <c r="AE150" s="384">
        <f t="shared" si="68"/>
        <v>0</v>
      </c>
      <c r="AF150" s="627" t="s">
        <v>270</v>
      </c>
      <c r="AG150" s="627"/>
    </row>
    <row r="151" spans="1:33" x14ac:dyDescent="0.25">
      <c r="A151" s="385"/>
      <c r="B151" s="385"/>
      <c r="C151" s="385"/>
      <c r="D151" s="385"/>
      <c r="F151" s="376"/>
      <c r="P151" s="390"/>
      <c r="Q151" s="390"/>
      <c r="R151" s="390"/>
      <c r="S151" s="390"/>
      <c r="T151" s="390"/>
      <c r="U151" s="390"/>
      <c r="V151" s="391"/>
      <c r="W151" s="390"/>
      <c r="X151" s="390"/>
      <c r="Y151" s="390"/>
      <c r="Z151" s="390"/>
      <c r="AA151" s="390"/>
      <c r="AB151" s="390"/>
      <c r="AC151" s="390"/>
      <c r="AD151" s="390"/>
      <c r="AE151" s="390"/>
      <c r="AF151" s="506"/>
    </row>
    <row r="152" spans="1:33" x14ac:dyDescent="0.25">
      <c r="F152" s="376"/>
      <c r="L152" s="376"/>
      <c r="M152" s="376"/>
      <c r="N152" s="376"/>
      <c r="P152" s="376"/>
      <c r="Q152" s="376"/>
      <c r="R152" s="376"/>
      <c r="S152" s="376"/>
      <c r="T152" s="376"/>
      <c r="U152" s="376"/>
      <c r="V152" s="376"/>
      <c r="W152" s="376"/>
      <c r="X152" s="376"/>
      <c r="Y152" s="376"/>
      <c r="Z152" s="376"/>
      <c r="AA152" s="376"/>
      <c r="AB152" s="376"/>
      <c r="AC152" s="376"/>
      <c r="AD152" s="376"/>
      <c r="AE152" s="376"/>
    </row>
    <row r="153" spans="1:33" x14ac:dyDescent="0.25">
      <c r="F153" s="376"/>
      <c r="L153" s="376"/>
      <c r="M153" s="376"/>
      <c r="N153" s="376"/>
      <c r="P153" s="376"/>
      <c r="Q153" s="376"/>
      <c r="R153" s="376"/>
      <c r="S153" s="376"/>
      <c r="T153" s="376"/>
      <c r="U153" s="376"/>
      <c r="V153" s="376"/>
      <c r="W153" s="376"/>
      <c r="X153" s="376"/>
      <c r="Y153" s="376"/>
      <c r="Z153" s="376"/>
      <c r="AA153" s="376"/>
      <c r="AB153" s="376"/>
      <c r="AC153" s="376"/>
      <c r="AD153" s="376"/>
      <c r="AE153" s="376"/>
    </row>
    <row r="154" spans="1:33" x14ac:dyDescent="0.25">
      <c r="F154" s="376"/>
      <c r="P154" s="376"/>
      <c r="Q154" s="376"/>
      <c r="R154" s="376"/>
      <c r="S154" s="376"/>
      <c r="T154" s="376"/>
      <c r="U154" s="376"/>
      <c r="V154" s="376"/>
      <c r="W154" s="376"/>
      <c r="X154" s="376"/>
      <c r="Y154" s="376"/>
      <c r="Z154" s="376"/>
      <c r="AA154" s="376"/>
      <c r="AB154" s="376"/>
      <c r="AC154" s="376"/>
      <c r="AD154" s="376"/>
      <c r="AE154" s="376"/>
    </row>
    <row r="155" spans="1:33" x14ac:dyDescent="0.25">
      <c r="F155" s="376"/>
      <c r="P155" s="376"/>
      <c r="Q155" s="376"/>
      <c r="R155" s="376"/>
      <c r="S155" s="376"/>
      <c r="T155" s="376"/>
      <c r="U155" s="376"/>
      <c r="V155" s="376"/>
      <c r="W155" s="376"/>
      <c r="X155" s="376"/>
      <c r="Y155" s="376"/>
      <c r="Z155" s="376"/>
      <c r="AA155" s="376"/>
      <c r="AB155" s="376"/>
      <c r="AC155" s="376"/>
      <c r="AD155" s="376"/>
      <c r="AE155" s="376"/>
    </row>
    <row r="156" spans="1:33" x14ac:dyDescent="0.25">
      <c r="F156" s="376"/>
      <c r="P156" s="376"/>
      <c r="Q156" s="376"/>
      <c r="R156" s="376"/>
      <c r="S156" s="376"/>
      <c r="T156" s="376"/>
      <c r="U156" s="376"/>
      <c r="V156" s="376"/>
      <c r="W156" s="376"/>
      <c r="X156" s="376"/>
      <c r="Y156" s="376"/>
      <c r="Z156" s="376"/>
      <c r="AA156" s="376"/>
      <c r="AB156" s="376"/>
      <c r="AC156" s="376"/>
      <c r="AD156" s="376"/>
      <c r="AE156" s="376"/>
    </row>
    <row r="157" spans="1:33" x14ac:dyDescent="0.25">
      <c r="F157" s="376"/>
      <c r="P157" s="376"/>
      <c r="Q157" s="376"/>
      <c r="R157" s="376"/>
      <c r="S157" s="376"/>
      <c r="T157" s="376"/>
      <c r="U157" s="376"/>
      <c r="V157" s="376"/>
      <c r="W157" s="376"/>
      <c r="X157" s="376"/>
      <c r="Y157" s="376"/>
      <c r="Z157" s="376"/>
      <c r="AA157" s="376"/>
      <c r="AB157" s="376"/>
      <c r="AC157" s="376"/>
      <c r="AD157" s="376"/>
      <c r="AE157" s="376"/>
    </row>
    <row r="158" spans="1:33" x14ac:dyDescent="0.25">
      <c r="F158" s="376"/>
      <c r="P158" s="376"/>
      <c r="Q158" s="376"/>
      <c r="R158" s="376"/>
      <c r="S158" s="376"/>
      <c r="T158" s="376"/>
      <c r="U158" s="376"/>
      <c r="V158" s="376"/>
      <c r="W158" s="376"/>
      <c r="X158" s="376"/>
      <c r="Y158" s="376"/>
      <c r="Z158" s="376"/>
      <c r="AA158" s="376"/>
      <c r="AB158" s="376"/>
      <c r="AC158" s="376"/>
      <c r="AD158" s="376"/>
      <c r="AE158" s="376"/>
    </row>
    <row r="159" spans="1:33" x14ac:dyDescent="0.25">
      <c r="F159" s="376"/>
      <c r="P159" s="376"/>
      <c r="Q159" s="376"/>
      <c r="R159" s="376"/>
      <c r="S159" s="376"/>
      <c r="T159" s="376"/>
      <c r="U159" s="376"/>
      <c r="V159" s="376"/>
      <c r="W159" s="376"/>
      <c r="X159" s="376"/>
      <c r="Y159" s="376"/>
      <c r="Z159" s="376"/>
      <c r="AA159" s="376"/>
      <c r="AB159" s="376"/>
      <c r="AC159" s="376"/>
      <c r="AD159" s="376"/>
      <c r="AE159" s="376"/>
    </row>
    <row r="160" spans="1:33" x14ac:dyDescent="0.25">
      <c r="F160" s="376"/>
      <c r="P160" s="376"/>
      <c r="Q160" s="376"/>
      <c r="R160" s="376"/>
      <c r="S160" s="376"/>
      <c r="T160" s="376"/>
      <c r="U160" s="376"/>
      <c r="V160" s="376"/>
      <c r="W160" s="376"/>
      <c r="X160" s="376"/>
      <c r="Y160" s="376"/>
      <c r="Z160" s="376"/>
      <c r="AA160" s="376"/>
      <c r="AB160" s="376"/>
      <c r="AC160" s="376"/>
      <c r="AD160" s="376"/>
      <c r="AE160" s="376"/>
    </row>
    <row r="161" spans="6:31" x14ac:dyDescent="0.25">
      <c r="F161" s="376"/>
      <c r="P161" s="376"/>
      <c r="Q161" s="376"/>
      <c r="R161" s="376"/>
      <c r="S161" s="376"/>
      <c r="T161" s="376"/>
      <c r="U161" s="376"/>
      <c r="V161" s="376"/>
      <c r="W161" s="376"/>
      <c r="X161" s="376"/>
      <c r="Y161" s="376"/>
      <c r="Z161" s="376"/>
      <c r="AA161" s="376"/>
      <c r="AB161" s="376"/>
      <c r="AC161" s="376"/>
      <c r="AD161" s="376"/>
      <c r="AE161" s="376"/>
    </row>
    <row r="162" spans="6:31" x14ac:dyDescent="0.25">
      <c r="F162" s="376"/>
      <c r="P162" s="376"/>
      <c r="Q162" s="376"/>
      <c r="R162" s="376"/>
      <c r="S162" s="376"/>
      <c r="T162" s="376"/>
      <c r="U162" s="376"/>
      <c r="V162" s="376"/>
      <c r="W162" s="376"/>
      <c r="X162" s="376"/>
      <c r="Y162" s="376"/>
      <c r="Z162" s="376"/>
      <c r="AA162" s="376"/>
      <c r="AB162" s="376"/>
      <c r="AC162" s="376"/>
      <c r="AD162" s="376"/>
      <c r="AE162" s="376"/>
    </row>
    <row r="163" spans="6:31" x14ac:dyDescent="0.25">
      <c r="F163" s="376"/>
      <c r="P163" s="376"/>
      <c r="Q163" s="376"/>
      <c r="R163" s="376"/>
      <c r="S163" s="376"/>
      <c r="T163" s="376"/>
      <c r="U163" s="376"/>
      <c r="V163" s="376"/>
      <c r="W163" s="376"/>
      <c r="X163" s="376"/>
      <c r="Y163" s="376"/>
      <c r="Z163" s="376"/>
      <c r="AA163" s="376"/>
      <c r="AB163" s="376"/>
      <c r="AC163" s="376"/>
      <c r="AD163" s="376"/>
      <c r="AE163" s="376"/>
    </row>
    <row r="164" spans="6:31" x14ac:dyDescent="0.25">
      <c r="F164" s="376"/>
      <c r="P164" s="376"/>
      <c r="Q164" s="376"/>
      <c r="R164" s="376"/>
      <c r="S164" s="376"/>
      <c r="T164" s="376"/>
      <c r="U164" s="376"/>
      <c r="V164" s="376"/>
      <c r="W164" s="376"/>
      <c r="X164" s="376"/>
      <c r="Y164" s="376"/>
      <c r="Z164" s="376"/>
      <c r="AA164" s="376"/>
      <c r="AB164" s="376"/>
      <c r="AC164" s="376"/>
      <c r="AD164" s="376"/>
      <c r="AE164" s="376"/>
    </row>
    <row r="165" spans="6:31" x14ac:dyDescent="0.25">
      <c r="F165" s="376"/>
      <c r="P165" s="376"/>
      <c r="Q165" s="376"/>
      <c r="R165" s="376"/>
      <c r="S165" s="376"/>
      <c r="T165" s="376"/>
      <c r="U165" s="376"/>
      <c r="V165" s="376"/>
      <c r="W165" s="376"/>
      <c r="X165" s="376"/>
      <c r="Y165" s="376"/>
      <c r="Z165" s="376"/>
      <c r="AA165" s="376"/>
      <c r="AB165" s="376"/>
      <c r="AC165" s="376"/>
      <c r="AD165" s="376"/>
      <c r="AE165" s="376"/>
    </row>
    <row r="166" spans="6:31" x14ac:dyDescent="0.25">
      <c r="F166" s="376"/>
      <c r="P166" s="376"/>
      <c r="Q166" s="376"/>
      <c r="R166" s="376"/>
      <c r="S166" s="376"/>
      <c r="T166" s="376"/>
      <c r="U166" s="376"/>
      <c r="V166" s="376"/>
      <c r="W166" s="376"/>
      <c r="X166" s="376"/>
      <c r="Y166" s="376"/>
      <c r="Z166" s="376"/>
      <c r="AA166" s="376"/>
      <c r="AB166" s="376"/>
      <c r="AC166" s="376"/>
      <c r="AD166" s="376"/>
      <c r="AE166" s="376"/>
    </row>
    <row r="167" spans="6:31" x14ac:dyDescent="0.25">
      <c r="F167" s="376"/>
      <c r="P167" s="376"/>
      <c r="Q167" s="376"/>
      <c r="R167" s="376"/>
      <c r="S167" s="376"/>
      <c r="T167" s="376"/>
      <c r="U167" s="376"/>
      <c r="V167" s="376"/>
      <c r="W167" s="376"/>
      <c r="X167" s="376"/>
      <c r="Y167" s="376"/>
      <c r="Z167" s="376"/>
      <c r="AA167" s="376"/>
      <c r="AB167" s="376"/>
      <c r="AC167" s="376"/>
      <c r="AD167" s="376"/>
      <c r="AE167" s="376"/>
    </row>
    <row r="168" spans="6:31" x14ac:dyDescent="0.25">
      <c r="F168" s="376"/>
      <c r="P168" s="376"/>
      <c r="Q168" s="376"/>
      <c r="R168" s="376"/>
      <c r="S168" s="376"/>
      <c r="T168" s="376"/>
      <c r="U168" s="376"/>
      <c r="V168" s="376"/>
      <c r="W168" s="376"/>
      <c r="X168" s="376"/>
      <c r="Y168" s="376"/>
      <c r="Z168" s="376"/>
      <c r="AA168" s="376"/>
      <c r="AB168" s="376"/>
      <c r="AC168" s="376"/>
      <c r="AD168" s="376"/>
      <c r="AE168" s="376"/>
    </row>
    <row r="169" spans="6:31" x14ac:dyDescent="0.25">
      <c r="F169" s="376"/>
      <c r="P169" s="376"/>
      <c r="Q169" s="376"/>
      <c r="R169" s="376"/>
      <c r="S169" s="376"/>
      <c r="T169" s="376"/>
      <c r="U169" s="376"/>
      <c r="V169" s="376"/>
      <c r="W169" s="376"/>
      <c r="X169" s="376"/>
      <c r="Y169" s="376"/>
      <c r="Z169" s="376"/>
      <c r="AA169" s="376"/>
      <c r="AB169" s="376"/>
      <c r="AC169" s="376"/>
      <c r="AD169" s="376"/>
      <c r="AE169" s="376"/>
    </row>
    <row r="170" spans="6:31" x14ac:dyDescent="0.25">
      <c r="F170" s="376"/>
      <c r="P170" s="376"/>
      <c r="Q170" s="376"/>
      <c r="R170" s="376"/>
      <c r="S170" s="376"/>
      <c r="T170" s="376"/>
      <c r="U170" s="376"/>
      <c r="V170" s="376"/>
      <c r="W170" s="376"/>
      <c r="X170" s="376"/>
      <c r="Y170" s="376"/>
      <c r="Z170" s="376"/>
      <c r="AA170" s="376"/>
      <c r="AB170" s="376"/>
      <c r="AC170" s="376"/>
      <c r="AD170" s="376"/>
      <c r="AE170" s="376"/>
    </row>
    <row r="171" spans="6:31" x14ac:dyDescent="0.25">
      <c r="F171" s="376"/>
      <c r="P171" s="376"/>
      <c r="Q171" s="376"/>
      <c r="R171" s="376"/>
      <c r="S171" s="376"/>
      <c r="T171" s="376"/>
      <c r="U171" s="376"/>
      <c r="V171" s="376"/>
      <c r="W171" s="376"/>
      <c r="X171" s="376"/>
      <c r="Y171" s="376"/>
      <c r="Z171" s="376"/>
      <c r="AA171" s="376"/>
      <c r="AB171" s="376"/>
      <c r="AC171" s="376"/>
      <c r="AD171" s="376"/>
      <c r="AE171" s="376"/>
    </row>
    <row r="172" spans="6:31" x14ac:dyDescent="0.25">
      <c r="F172" s="376"/>
      <c r="P172" s="376"/>
      <c r="Q172" s="376"/>
      <c r="R172" s="376"/>
      <c r="S172" s="376"/>
      <c r="T172" s="376"/>
      <c r="U172" s="376"/>
      <c r="V172" s="376"/>
      <c r="W172" s="376"/>
      <c r="X172" s="376"/>
      <c r="Y172" s="376"/>
      <c r="Z172" s="376"/>
      <c r="AA172" s="376"/>
      <c r="AB172" s="376"/>
      <c r="AC172" s="376"/>
      <c r="AD172" s="376"/>
      <c r="AE172" s="376"/>
    </row>
    <row r="173" spans="6:31" x14ac:dyDescent="0.25">
      <c r="F173" s="376"/>
      <c r="P173" s="376"/>
      <c r="Q173" s="376"/>
      <c r="R173" s="376"/>
      <c r="S173" s="376"/>
      <c r="T173" s="376"/>
      <c r="U173" s="376"/>
      <c r="V173" s="376"/>
      <c r="W173" s="376"/>
      <c r="X173" s="376"/>
      <c r="Y173" s="376"/>
      <c r="Z173" s="376"/>
      <c r="AA173" s="376"/>
      <c r="AB173" s="376"/>
      <c r="AC173" s="376"/>
      <c r="AD173" s="376"/>
      <c r="AE173" s="376"/>
    </row>
    <row r="174" spans="6:31" x14ac:dyDescent="0.25">
      <c r="F174" s="376"/>
      <c r="P174" s="277"/>
      <c r="Q174" s="277"/>
      <c r="R174" s="277"/>
      <c r="S174" s="277"/>
      <c r="T174" s="277"/>
      <c r="AE174" s="277"/>
    </row>
    <row r="175" spans="6:31" x14ac:dyDescent="0.25">
      <c r="F175" s="376"/>
      <c r="P175" s="277"/>
      <c r="Q175" s="277"/>
      <c r="R175" s="277"/>
      <c r="S175" s="277"/>
      <c r="T175" s="277"/>
      <c r="AE175" s="277"/>
    </row>
    <row r="176" spans="6:31" x14ac:dyDescent="0.25">
      <c r="P176" s="277"/>
      <c r="Q176" s="277"/>
      <c r="R176" s="277"/>
      <c r="S176" s="277"/>
      <c r="T176" s="277"/>
    </row>
    <row r="177" spans="16:20" x14ac:dyDescent="0.25">
      <c r="P177" s="277"/>
      <c r="Q177" s="277"/>
      <c r="R177" s="277"/>
      <c r="S177" s="277"/>
      <c r="T177" s="277"/>
    </row>
    <row r="178" spans="16:20" x14ac:dyDescent="0.25">
      <c r="P178" s="277"/>
      <c r="Q178" s="277"/>
      <c r="R178" s="277"/>
      <c r="S178" s="277"/>
      <c r="T178" s="277"/>
    </row>
    <row r="179" spans="16:20" x14ac:dyDescent="0.25">
      <c r="P179" s="277"/>
      <c r="Q179" s="277"/>
      <c r="R179" s="277"/>
      <c r="S179" s="277"/>
      <c r="T179" s="277"/>
    </row>
  </sheetData>
  <mergeCells count="112">
    <mergeCell ref="E105:G105"/>
    <mergeCell ref="H105:J105"/>
    <mergeCell ref="E120:G120"/>
    <mergeCell ref="H120:J120"/>
    <mergeCell ref="E135:G135"/>
    <mergeCell ref="H135:J135"/>
    <mergeCell ref="E60:G60"/>
    <mergeCell ref="H60:J60"/>
    <mergeCell ref="E75:G75"/>
    <mergeCell ref="H75:J75"/>
    <mergeCell ref="E90:G90"/>
    <mergeCell ref="H90:J90"/>
    <mergeCell ref="E45:G45"/>
    <mergeCell ref="H45:J45"/>
    <mergeCell ref="P45:AE45"/>
    <mergeCell ref="A30:B30"/>
    <mergeCell ref="B32:I32"/>
    <mergeCell ref="P32:AF32"/>
    <mergeCell ref="P34:AF34"/>
    <mergeCell ref="B43:J43"/>
    <mergeCell ref="O43:AG43"/>
    <mergeCell ref="M26:M27"/>
    <mergeCell ref="A28:A29"/>
    <mergeCell ref="B28:B29"/>
    <mergeCell ref="C28:C29"/>
    <mergeCell ref="D28:D29"/>
    <mergeCell ref="E28:E29"/>
    <mergeCell ref="F28:F29"/>
    <mergeCell ref="G28:G29"/>
    <mergeCell ref="H28:H29"/>
    <mergeCell ref="I28:I29"/>
    <mergeCell ref="J28:J29"/>
    <mergeCell ref="K28:K29"/>
    <mergeCell ref="L28:L29"/>
    <mergeCell ref="M28:M29"/>
    <mergeCell ref="F26:F27"/>
    <mergeCell ref="G26:G27"/>
    <mergeCell ref="H26:H27"/>
    <mergeCell ref="I26:I27"/>
    <mergeCell ref="J26:J27"/>
    <mergeCell ref="A26:A27"/>
    <mergeCell ref="B26:B27"/>
    <mergeCell ref="C26:C27"/>
    <mergeCell ref="A24:A25"/>
    <mergeCell ref="B24:B25"/>
    <mergeCell ref="C24:C25"/>
    <mergeCell ref="D24:D25"/>
    <mergeCell ref="E24:E25"/>
    <mergeCell ref="F24:F25"/>
    <mergeCell ref="G24:G25"/>
    <mergeCell ref="H24:H25"/>
    <mergeCell ref="I24:I25"/>
    <mergeCell ref="A22:A23"/>
    <mergeCell ref="B22:B23"/>
    <mergeCell ref="C22:C23"/>
    <mergeCell ref="D22:D23"/>
    <mergeCell ref="E22:E23"/>
    <mergeCell ref="F22:F23"/>
    <mergeCell ref="G22:G23"/>
    <mergeCell ref="H22:H23"/>
    <mergeCell ref="I22:I23"/>
    <mergeCell ref="A20:A21"/>
    <mergeCell ref="B20:B21"/>
    <mergeCell ref="C20:C21"/>
    <mergeCell ref="D20:D21"/>
    <mergeCell ref="O16:AG16"/>
    <mergeCell ref="C18:E18"/>
    <mergeCell ref="F18:G18"/>
    <mergeCell ref="H18:K18"/>
    <mergeCell ref="L18:M18"/>
    <mergeCell ref="J20:J21"/>
    <mergeCell ref="K20:K21"/>
    <mergeCell ref="L20:L21"/>
    <mergeCell ref="M20:M21"/>
    <mergeCell ref="E20:E21"/>
    <mergeCell ref="F20:F21"/>
    <mergeCell ref="G20:G21"/>
    <mergeCell ref="H20:H21"/>
    <mergeCell ref="I20:I21"/>
    <mergeCell ref="D2:E2"/>
    <mergeCell ref="C4:C10"/>
    <mergeCell ref="J5:J6"/>
    <mergeCell ref="K5:K6"/>
    <mergeCell ref="J7:J8"/>
    <mergeCell ref="K7:K8"/>
    <mergeCell ref="J9:J10"/>
    <mergeCell ref="K9:K10"/>
    <mergeCell ref="A19:B19"/>
    <mergeCell ref="AF60:AG60"/>
    <mergeCell ref="AF75:AG75"/>
    <mergeCell ref="AF90:AG90"/>
    <mergeCell ref="AF105:AG105"/>
    <mergeCell ref="AF120:AG120"/>
    <mergeCell ref="AF135:AG135"/>
    <mergeCell ref="AF150:AG150"/>
    <mergeCell ref="C11:C12"/>
    <mergeCell ref="D11:D12"/>
    <mergeCell ref="C13:C14"/>
    <mergeCell ref="D13:D14"/>
    <mergeCell ref="E13:E14"/>
    <mergeCell ref="J22:J23"/>
    <mergeCell ref="K22:K23"/>
    <mergeCell ref="L22:L23"/>
    <mergeCell ref="D26:D27"/>
    <mergeCell ref="E26:E27"/>
    <mergeCell ref="M22:M23"/>
    <mergeCell ref="J24:J25"/>
    <mergeCell ref="K24:K25"/>
    <mergeCell ref="L24:L25"/>
    <mergeCell ref="M24:M25"/>
    <mergeCell ref="K26:K27"/>
    <mergeCell ref="L26:L27"/>
  </mergeCells>
  <conditionalFormatting sqref="B35">
    <cfRule type="expression" dxfId="2409" priority="233">
      <formula>$C35&lt;&gt;0</formula>
    </cfRule>
  </conditionalFormatting>
  <conditionalFormatting sqref="B36:B41">
    <cfRule type="expression" dxfId="2408" priority="232">
      <formula>$C36&lt;&gt;""</formula>
    </cfRule>
  </conditionalFormatting>
  <conditionalFormatting sqref="B47:B58 B92:B103 B107:B118 B121:B133 B137:B148">
    <cfRule type="cellIs" dxfId="2407" priority="306" operator="equal">
      <formula>"P1"</formula>
    </cfRule>
    <cfRule type="cellIs" dxfId="2406" priority="305" operator="equal">
      <formula>"P2"</formula>
    </cfRule>
    <cfRule type="cellIs" dxfId="2405" priority="304" operator="equal">
      <formula>"P3"</formula>
    </cfRule>
    <cfRule type="cellIs" dxfId="2404" priority="303" operator="equal">
      <formula>"P4"</formula>
    </cfRule>
  </conditionalFormatting>
  <conditionalFormatting sqref="B47:B58 B92:B103 B107:B118 B122:B133 B137:B148">
    <cfRule type="cellIs" dxfId="2403" priority="302" operator="equal">
      <formula>"P5"</formula>
    </cfRule>
  </conditionalFormatting>
  <conditionalFormatting sqref="B62:B73">
    <cfRule type="cellIs" dxfId="2402" priority="270" operator="equal">
      <formula>"P5"</formula>
    </cfRule>
    <cfRule type="cellIs" dxfId="2401" priority="271" operator="equal">
      <formula>"P4"</formula>
    </cfRule>
    <cfRule type="cellIs" dxfId="2400" priority="272" operator="equal">
      <formula>"P3"</formula>
    </cfRule>
    <cfRule type="cellIs" dxfId="2399" priority="273" operator="equal">
      <formula>"P2"</formula>
    </cfRule>
    <cfRule type="cellIs" dxfId="2398" priority="274" operator="equal">
      <formula>"P1"</formula>
    </cfRule>
  </conditionalFormatting>
  <conditionalFormatting sqref="B77:B88">
    <cfRule type="cellIs" dxfId="2397" priority="279" operator="equal">
      <formula>"P1"</formula>
    </cfRule>
    <cfRule type="cellIs" dxfId="2396" priority="275" operator="equal">
      <formula>"P5"</formula>
    </cfRule>
    <cfRule type="cellIs" dxfId="2395" priority="276" operator="equal">
      <formula>"P4"</formula>
    </cfRule>
    <cfRule type="cellIs" dxfId="2394" priority="277" operator="equal">
      <formula>"P3"</formula>
    </cfRule>
    <cfRule type="cellIs" dxfId="2393" priority="278" operator="equal">
      <formula>"P2"</formula>
    </cfRule>
  </conditionalFormatting>
  <conditionalFormatting sqref="C62:C73">
    <cfRule type="cellIs" dxfId="2392" priority="281" operator="equal">
      <formula>0</formula>
    </cfRule>
  </conditionalFormatting>
  <conditionalFormatting sqref="C77:C88">
    <cfRule type="cellIs" dxfId="2391" priority="280" operator="equal">
      <formula>0</formula>
    </cfRule>
  </conditionalFormatting>
  <conditionalFormatting sqref="C35:D41">
    <cfRule type="cellIs" dxfId="2390" priority="228" operator="equal">
      <formula>0</formula>
    </cfRule>
  </conditionalFormatting>
  <conditionalFormatting sqref="D34:D41">
    <cfRule type="cellIs" dxfId="2389" priority="227" operator="equal">
      <formula>"P5"</formula>
    </cfRule>
  </conditionalFormatting>
  <conditionalFormatting sqref="D35:D41">
    <cfRule type="cellIs" dxfId="2388" priority="220" operator="equal">
      <formula>"P4"</formula>
    </cfRule>
    <cfRule type="cellIs" dxfId="2387" priority="221" operator="equal">
      <formula>"P3"</formula>
    </cfRule>
    <cfRule type="cellIs" dxfId="2386" priority="223" operator="equal">
      <formula>"P1"</formula>
    </cfRule>
    <cfRule type="cellIs" dxfId="2385" priority="224" operator="equal">
      <formula>0</formula>
    </cfRule>
    <cfRule type="cellIs" dxfId="2384" priority="225" operator="equal">
      <formula>"P1"</formula>
    </cfRule>
    <cfRule type="cellIs" dxfId="2383" priority="222" operator="equal">
      <formula>"P2"</formula>
    </cfRule>
  </conditionalFormatting>
  <conditionalFormatting sqref="D40">
    <cfRule type="cellIs" dxfId="2382" priority="226" operator="equal">
      <formula>0</formula>
    </cfRule>
  </conditionalFormatting>
  <conditionalFormatting sqref="D47:D59">
    <cfRule type="expression" dxfId="2381" priority="269">
      <formula>$D$47=0</formula>
    </cfRule>
  </conditionalFormatting>
  <conditionalFormatting sqref="D48:D58">
    <cfRule type="cellIs" dxfId="2380" priority="268" operator="equal">
      <formula>0</formula>
    </cfRule>
  </conditionalFormatting>
  <conditionalFormatting sqref="D62:D74">
    <cfRule type="expression" dxfId="2379" priority="267">
      <formula>$D$47=0</formula>
    </cfRule>
  </conditionalFormatting>
  <conditionalFormatting sqref="D63:D73">
    <cfRule type="cellIs" dxfId="2378" priority="266" operator="equal">
      <formula>0</formula>
    </cfRule>
  </conditionalFormatting>
  <conditionalFormatting sqref="D77:D89">
    <cfRule type="expression" dxfId="2377" priority="265">
      <formula>$D$47=0</formula>
    </cfRule>
  </conditionalFormatting>
  <conditionalFormatting sqref="D78:D88">
    <cfRule type="cellIs" dxfId="2376" priority="264" operator="equal">
      <formula>0</formula>
    </cfRule>
  </conditionalFormatting>
  <conditionalFormatting sqref="D92:D104">
    <cfRule type="expression" dxfId="2375" priority="263">
      <formula>$D$47=0</formula>
    </cfRule>
  </conditionalFormatting>
  <conditionalFormatting sqref="D93:D103">
    <cfRule type="cellIs" dxfId="2374" priority="262" operator="equal">
      <formula>0</formula>
    </cfRule>
  </conditionalFormatting>
  <conditionalFormatting sqref="D107:D119">
    <cfRule type="expression" dxfId="2373" priority="261">
      <formula>$D$47=0</formula>
    </cfRule>
  </conditionalFormatting>
  <conditionalFormatting sqref="D108:D118">
    <cfRule type="cellIs" dxfId="2372" priority="260" operator="equal">
      <formula>0</formula>
    </cfRule>
  </conditionalFormatting>
  <conditionalFormatting sqref="D122:D134">
    <cfRule type="expression" dxfId="2371" priority="259">
      <formula>$D$47=0</formula>
    </cfRule>
  </conditionalFormatting>
  <conditionalFormatting sqref="D123:D133">
    <cfRule type="cellIs" dxfId="2370" priority="258" operator="equal">
      <formula>0</formula>
    </cfRule>
  </conditionalFormatting>
  <conditionalFormatting sqref="D137:D149">
    <cfRule type="expression" dxfId="2369" priority="257">
      <formula>$D$47=0</formula>
    </cfRule>
  </conditionalFormatting>
  <conditionalFormatting sqref="D138:D148">
    <cfRule type="cellIs" dxfId="2368" priority="256" operator="equal">
      <formula>0</formula>
    </cfRule>
  </conditionalFormatting>
  <conditionalFormatting sqref="E31 H31 E33 H33">
    <cfRule type="cellIs" dxfId="2367" priority="245" operator="equal">
      <formula>"P5"</formula>
    </cfRule>
  </conditionalFormatting>
  <conditionalFormatting sqref="E47:E58">
    <cfRule type="expression" dxfId="2366" priority="109">
      <formula>$B47=""</formula>
    </cfRule>
  </conditionalFormatting>
  <conditionalFormatting sqref="E62:E73">
    <cfRule type="expression" dxfId="2365" priority="114">
      <formula>$B62=""</formula>
    </cfRule>
  </conditionalFormatting>
  <conditionalFormatting sqref="E77:E88">
    <cfRule type="expression" dxfId="2364" priority="119">
      <formula>$B77=""</formula>
    </cfRule>
  </conditionalFormatting>
  <conditionalFormatting sqref="E92:E103">
    <cfRule type="expression" dxfId="2363" priority="124">
      <formula>$B92=""</formula>
    </cfRule>
  </conditionalFormatting>
  <conditionalFormatting sqref="E107:E118">
    <cfRule type="expression" dxfId="2362" priority="129">
      <formula>$B107=""</formula>
    </cfRule>
  </conditionalFormatting>
  <conditionalFormatting sqref="E122:E133">
    <cfRule type="expression" dxfId="2361" priority="134">
      <formula>$B122=""</formula>
    </cfRule>
  </conditionalFormatting>
  <conditionalFormatting sqref="E137:E148">
    <cfRule type="expression" dxfId="2360" priority="139">
      <formula>$B137=""</formula>
    </cfRule>
  </conditionalFormatting>
  <conditionalFormatting sqref="E35:H42">
    <cfRule type="cellIs" dxfId="2359" priority="209" operator="equal">
      <formula>0</formula>
    </cfRule>
  </conditionalFormatting>
  <conditionalFormatting sqref="F47:F59">
    <cfRule type="cellIs" dxfId="2358" priority="110" operator="equal">
      <formula>0</formula>
    </cfRule>
  </conditionalFormatting>
  <conditionalFormatting sqref="F62:F74">
    <cfRule type="cellIs" dxfId="2357" priority="115" operator="equal">
      <formula>0</formula>
    </cfRule>
  </conditionalFormatting>
  <conditionalFormatting sqref="F77:F89">
    <cfRule type="cellIs" dxfId="2356" priority="120" operator="equal">
      <formula>0</formula>
    </cfRule>
  </conditionalFormatting>
  <conditionalFormatting sqref="F92:F104">
    <cfRule type="cellIs" dxfId="2355" priority="125" operator="equal">
      <formula>0</formula>
    </cfRule>
  </conditionalFormatting>
  <conditionalFormatting sqref="F107:F119">
    <cfRule type="cellIs" dxfId="2354" priority="130" operator="equal">
      <formula>0</formula>
    </cfRule>
  </conditionalFormatting>
  <conditionalFormatting sqref="F122:F134">
    <cfRule type="cellIs" dxfId="2353" priority="135" operator="equal">
      <formula>0</formula>
    </cfRule>
  </conditionalFormatting>
  <conditionalFormatting sqref="F137:F149">
    <cfRule type="cellIs" dxfId="2352" priority="140" operator="equal">
      <formula>0</formula>
    </cfRule>
  </conditionalFormatting>
  <conditionalFormatting sqref="G47:H58">
    <cfRule type="expression" dxfId="2351" priority="108">
      <formula>$B47=""</formula>
    </cfRule>
  </conditionalFormatting>
  <conditionalFormatting sqref="G62:H73">
    <cfRule type="expression" dxfId="2350" priority="113">
      <formula>$B62=""</formula>
    </cfRule>
  </conditionalFormatting>
  <conditionalFormatting sqref="G77:H88">
    <cfRule type="expression" dxfId="2349" priority="118">
      <formula>$B77=""</formula>
    </cfRule>
  </conditionalFormatting>
  <conditionalFormatting sqref="G92:H103">
    <cfRule type="expression" dxfId="2348" priority="123">
      <formula>$B92=""</formula>
    </cfRule>
  </conditionalFormatting>
  <conditionalFormatting sqref="G107:H118">
    <cfRule type="expression" dxfId="2347" priority="128">
      <formula>$B107=""</formula>
    </cfRule>
  </conditionalFormatting>
  <conditionalFormatting sqref="G122:H133">
    <cfRule type="expression" dxfId="2346" priority="133">
      <formula>$B122=""</formula>
    </cfRule>
  </conditionalFormatting>
  <conditionalFormatting sqref="G137:H148">
    <cfRule type="expression" dxfId="2345" priority="138">
      <formula>$B137=""</formula>
    </cfRule>
  </conditionalFormatting>
  <conditionalFormatting sqref="H35:H41">
    <cfRule type="cellIs" dxfId="2344" priority="213" operator="lessThan">
      <formula>0</formula>
    </cfRule>
    <cfRule type="cellIs" dxfId="2343" priority="212" operator="greaterThan">
      <formula>0</formula>
    </cfRule>
  </conditionalFormatting>
  <conditionalFormatting sqref="I34:I41">
    <cfRule type="cellIs" dxfId="2342" priority="214" operator="equal">
      <formula>"P5"</formula>
    </cfRule>
  </conditionalFormatting>
  <conditionalFormatting sqref="I35:I41">
    <cfRule type="cellIs" dxfId="2341" priority="219" operator="equal">
      <formula>0</formula>
    </cfRule>
    <cfRule type="cellIs" dxfId="2340" priority="218" operator="equal">
      <formula>"P1"</formula>
    </cfRule>
    <cfRule type="cellIs" dxfId="2339" priority="217" operator="equal">
      <formula>"P2"</formula>
    </cfRule>
    <cfRule type="cellIs" dxfId="2338" priority="216" operator="equal">
      <formula>"P3"</formula>
    </cfRule>
    <cfRule type="cellIs" dxfId="2337" priority="215" operator="equal">
      <formula>"P4"</formula>
    </cfRule>
  </conditionalFormatting>
  <conditionalFormatting sqref="I47:I59">
    <cfRule type="cellIs" dxfId="2336" priority="111" operator="equal">
      <formula>0</formula>
    </cfRule>
  </conditionalFormatting>
  <conditionalFormatting sqref="I62:I74">
    <cfRule type="cellIs" dxfId="2335" priority="116" operator="equal">
      <formula>0</formula>
    </cfRule>
  </conditionalFormatting>
  <conditionalFormatting sqref="I77:I89">
    <cfRule type="cellIs" dxfId="2334" priority="121" operator="equal">
      <formula>0</formula>
    </cfRule>
  </conditionalFormatting>
  <conditionalFormatting sqref="I92:I104">
    <cfRule type="cellIs" dxfId="2333" priority="126" operator="equal">
      <formula>0</formula>
    </cfRule>
  </conditionalFormatting>
  <conditionalFormatting sqref="I107:I119">
    <cfRule type="cellIs" dxfId="2332" priority="131" operator="equal">
      <formula>0</formula>
    </cfRule>
  </conditionalFormatting>
  <conditionalFormatting sqref="I122:I134">
    <cfRule type="cellIs" dxfId="2331" priority="136" operator="equal">
      <formula>0</formula>
    </cfRule>
  </conditionalFormatting>
  <conditionalFormatting sqref="I137:I149">
    <cfRule type="cellIs" dxfId="2330" priority="141" operator="equal">
      <formula>0</formula>
    </cfRule>
  </conditionalFormatting>
  <conditionalFormatting sqref="I42:J42">
    <cfRule type="cellIs" dxfId="2329" priority="308" operator="notEqual">
      <formula>0</formula>
    </cfRule>
  </conditionalFormatting>
  <conditionalFormatting sqref="J47:J58">
    <cfRule type="expression" dxfId="2328" priority="107">
      <formula>$B47=""</formula>
    </cfRule>
  </conditionalFormatting>
  <conditionalFormatting sqref="J62:J73">
    <cfRule type="expression" dxfId="2327" priority="112">
      <formula>$B62=""</formula>
    </cfRule>
  </conditionalFormatting>
  <conditionalFormatting sqref="J77:J88">
    <cfRule type="expression" dxfId="2326" priority="117">
      <formula>$B77=""</formula>
    </cfRule>
  </conditionalFormatting>
  <conditionalFormatting sqref="J92:J103">
    <cfRule type="expression" dxfId="2325" priority="122">
      <formula>$B92=""</formula>
    </cfRule>
  </conditionalFormatting>
  <conditionalFormatting sqref="J107:J118">
    <cfRule type="expression" dxfId="2324" priority="127">
      <formula>$B107=""</formula>
    </cfRule>
  </conditionalFormatting>
  <conditionalFormatting sqref="J122:J133">
    <cfRule type="expression" dxfId="2323" priority="132">
      <formula>$B122=""</formula>
    </cfRule>
  </conditionalFormatting>
  <conditionalFormatting sqref="J137:J148">
    <cfRule type="expression" dxfId="2322" priority="137">
      <formula>$B137=""</formula>
    </cfRule>
  </conditionalFormatting>
  <conditionalFormatting sqref="J35:M41">
    <cfRule type="cellIs" dxfId="2321" priority="208" operator="equal">
      <formula>0</formula>
    </cfRule>
  </conditionalFormatting>
  <conditionalFormatting sqref="K20:K29">
    <cfRule type="cellIs" dxfId="2320" priority="231" operator="lessThan">
      <formula>0</formula>
    </cfRule>
  </conditionalFormatting>
  <conditionalFormatting sqref="K30:K31">
    <cfRule type="cellIs" dxfId="2319" priority="307" operator="notEqual">
      <formula>0</formula>
    </cfRule>
  </conditionalFormatting>
  <conditionalFormatting sqref="M20:M29">
    <cfRule type="cellIs" dxfId="2318" priority="230" operator="notEqual">
      <formula>0</formula>
    </cfRule>
    <cfRule type="expression" dxfId="2317" priority="229">
      <formula>$K20&lt;0</formula>
    </cfRule>
  </conditionalFormatting>
  <conditionalFormatting sqref="M35:M41">
    <cfRule type="cellIs" dxfId="2316" priority="210" operator="greaterThan">
      <formula>0</formula>
    </cfRule>
    <cfRule type="cellIs" dxfId="2315" priority="211" operator="lessThan">
      <formula>0</formula>
    </cfRule>
  </conditionalFormatting>
  <conditionalFormatting sqref="O47:O58">
    <cfRule type="expression" dxfId="2314" priority="187">
      <formula>$D$47=0</formula>
    </cfRule>
  </conditionalFormatting>
  <conditionalFormatting sqref="O48:O58">
    <cfRule type="cellIs" dxfId="2313" priority="188" operator="equal">
      <formula>0</formula>
    </cfRule>
  </conditionalFormatting>
  <conditionalFormatting sqref="O59">
    <cfRule type="expression" dxfId="2312" priority="202">
      <formula>$D$47=0</formula>
    </cfRule>
  </conditionalFormatting>
  <conditionalFormatting sqref="O62:O74">
    <cfRule type="expression" dxfId="2311" priority="204">
      <formula>$D$47=0</formula>
    </cfRule>
  </conditionalFormatting>
  <conditionalFormatting sqref="O63:O73">
    <cfRule type="cellIs" dxfId="2310" priority="205" operator="equal">
      <formula>0</formula>
    </cfRule>
  </conditionalFormatting>
  <conditionalFormatting sqref="O77:O89">
    <cfRule type="expression" dxfId="2309" priority="206">
      <formula>$D$47=0</formula>
    </cfRule>
  </conditionalFormatting>
  <conditionalFormatting sqref="O78:O88">
    <cfRule type="cellIs" dxfId="2308" priority="207" operator="equal">
      <formula>0</formula>
    </cfRule>
  </conditionalFormatting>
  <conditionalFormatting sqref="O92:O104">
    <cfRule type="expression" dxfId="2307" priority="185">
      <formula>$D$47=0</formula>
    </cfRule>
  </conditionalFormatting>
  <conditionalFormatting sqref="O93:O103">
    <cfRule type="cellIs" dxfId="2306" priority="186" operator="equal">
      <formula>0</formula>
    </cfRule>
  </conditionalFormatting>
  <conditionalFormatting sqref="O107:O119">
    <cfRule type="expression" dxfId="2305" priority="183">
      <formula>$D$47=0</formula>
    </cfRule>
  </conditionalFormatting>
  <conditionalFormatting sqref="O108:O118">
    <cfRule type="cellIs" dxfId="2304" priority="184" operator="equal">
      <formula>0</formula>
    </cfRule>
  </conditionalFormatting>
  <conditionalFormatting sqref="O122:O134">
    <cfRule type="expression" dxfId="2303" priority="181">
      <formula>$D$47=0</formula>
    </cfRule>
  </conditionalFormatting>
  <conditionalFormatting sqref="O123:O133">
    <cfRule type="cellIs" dxfId="2302" priority="182" operator="equal">
      <formula>0</formula>
    </cfRule>
  </conditionalFormatting>
  <conditionalFormatting sqref="O137:O149">
    <cfRule type="expression" dxfId="2301" priority="179">
      <formula>$D$47=0</formula>
    </cfRule>
  </conditionalFormatting>
  <conditionalFormatting sqref="O138:O148">
    <cfRule type="cellIs" dxfId="2300" priority="180" operator="equal">
      <formula>0</formula>
    </cfRule>
  </conditionalFormatting>
  <conditionalFormatting sqref="P5">
    <cfRule type="cellIs" dxfId="2299" priority="283" operator="equal">
      <formula>0</formula>
    </cfRule>
  </conditionalFormatting>
  <conditionalFormatting sqref="P10:T13">
    <cfRule type="cellIs" dxfId="2291" priority="284" operator="equal">
      <formula>0</formula>
    </cfRule>
  </conditionalFormatting>
  <conditionalFormatting sqref="P5:AD13">
    <cfRule type="cellIs" dxfId="2290" priority="282" operator="equal">
      <formula>0</formula>
    </cfRule>
  </conditionalFormatting>
  <conditionalFormatting sqref="P20:AE28">
    <cfRule type="cellIs" dxfId="2289" priority="255" operator="equal">
      <formula>0</formula>
    </cfRule>
  </conditionalFormatting>
  <conditionalFormatting sqref="P59:AE60">
    <cfRule type="cellIs" dxfId="2288" priority="203" operator="equal">
      <formula>0</formula>
    </cfRule>
  </conditionalFormatting>
  <conditionalFormatting sqref="P74:AE75">
    <cfRule type="cellIs" dxfId="2287" priority="201" operator="equal">
      <formula>0</formula>
    </cfRule>
  </conditionalFormatting>
  <conditionalFormatting sqref="P89:AE90">
    <cfRule type="cellIs" dxfId="2286" priority="200" operator="equal">
      <formula>0</formula>
    </cfRule>
  </conditionalFormatting>
  <conditionalFormatting sqref="P104:AE105">
    <cfRule type="cellIs" dxfId="2285" priority="199" operator="equal">
      <formula>0</formula>
    </cfRule>
  </conditionalFormatting>
  <conditionalFormatting sqref="P119:AE120">
    <cfRule type="cellIs" dxfId="2284" priority="198" operator="equal">
      <formula>0</formula>
    </cfRule>
  </conditionalFormatting>
  <conditionalFormatting sqref="P134:AE135">
    <cfRule type="cellIs" dxfId="2283" priority="197" operator="equal">
      <formula>0</formula>
    </cfRule>
  </conditionalFormatting>
  <conditionalFormatting sqref="P149:AE150">
    <cfRule type="cellIs" dxfId="2282" priority="196" operator="equal">
      <formula>0</formula>
    </cfRule>
  </conditionalFormatting>
  <conditionalFormatting sqref="AE5:AE13">
    <cfRule type="cellIs" dxfId="2183" priority="309" operator="equal">
      <formula>0</formula>
    </cfRule>
  </conditionalFormatting>
  <conditionalFormatting sqref="AE15 C47:C58 C92:C103 C107:C118 C122:C133 C137:C148 G150:G185">
    <cfRule type="cellIs" dxfId="2182" priority="310" operator="equal">
      <formula>0</formula>
    </cfRule>
  </conditionalFormatting>
  <conditionalFormatting sqref="AE47:AE58">
    <cfRule type="cellIs" dxfId="2181" priority="195" operator="equal">
      <formula>0</formula>
    </cfRule>
  </conditionalFormatting>
  <conditionalFormatting sqref="AE62:AE73">
    <cfRule type="cellIs" dxfId="2180" priority="194" operator="equal">
      <formula>0</formula>
    </cfRule>
  </conditionalFormatting>
  <conditionalFormatting sqref="AE77:AE88">
    <cfRule type="cellIs" dxfId="2179" priority="193" operator="equal">
      <formula>0</formula>
    </cfRule>
  </conditionalFormatting>
  <conditionalFormatting sqref="AE92:AE103">
    <cfRule type="cellIs" dxfId="2178" priority="192" operator="equal">
      <formula>0</formula>
    </cfRule>
  </conditionalFormatting>
  <conditionalFormatting sqref="AE107:AE118">
    <cfRule type="cellIs" dxfId="2177" priority="191" operator="equal">
      <formula>0</formula>
    </cfRule>
  </conditionalFormatting>
  <conditionalFormatting sqref="AE122:AE133">
    <cfRule type="cellIs" dxfId="2176" priority="190" operator="equal">
      <formula>0</formula>
    </cfRule>
  </conditionalFormatting>
  <conditionalFormatting sqref="AE137:AE148">
    <cfRule type="cellIs" dxfId="2175" priority="189" operator="equal">
      <formula>0</formula>
    </cfRule>
  </conditionalFormatting>
  <conditionalFormatting sqref="AF20:AF21 AF23 AF25 AF27">
    <cfRule type="cellIs" dxfId="2174" priority="178" operator="equal">
      <formula>0</formula>
    </cfRule>
  </conditionalFormatting>
  <conditionalFormatting sqref="AF20:AF28">
    <cfRule type="cellIs" dxfId="2173" priority="177" operator="equal">
      <formula>0</formula>
    </cfRule>
  </conditionalFormatting>
  <conditionalFormatting sqref="AG5:AG13">
    <cfRule type="cellIs" dxfId="2172" priority="239" operator="equal">
      <formula>0</formula>
    </cfRule>
    <cfRule type="cellIs" dxfId="2171" priority="238" operator="equal">
      <formula>0</formula>
    </cfRule>
  </conditionalFormatting>
  <conditionalFormatting sqref="AG20:AG27">
    <cfRule type="cellIs" dxfId="2170" priority="176" operator="equal">
      <formula>"""adjustment needed"""</formula>
    </cfRule>
    <cfRule type="cellIs" dxfId="2169" priority="175" operator="equal">
      <formula>"adjustment needed"</formula>
    </cfRule>
  </conditionalFormatting>
  <dataValidations count="1">
    <dataValidation type="list" allowBlank="1" showInputMessage="1" showErrorMessage="1" sqref="B35:B41" xr:uid="{F8CD9475-980E-4FA2-9500-898C3A892A9F}">
      <formula1>"Yes,No"</formula1>
      <formula2>0</formula2>
    </dataValidation>
  </dataValidations>
  <pageMargins left="0.7" right="0.7" top="0.78740157500000008" bottom="0.78740157500000008" header="0.3" footer="0.3"/>
  <pageSetup paperSize="8" scale="30" orientation="portrait"/>
  <extLst>
    <ext xmlns:x14="http://schemas.microsoft.com/office/spreadsheetml/2009/9/main" uri="{78C0D931-6437-407d-A8EE-F0AAD7539E65}">
      <x14:conditionalFormattings>
        <x14:conditionalFormatting xmlns:xm="http://schemas.microsoft.com/office/excel/2006/main">
          <x14:cfRule type="expression" priority="106" id="{40D66D02-4E0A-4760-9D43-3165DFDD0616}">
            <xm:f>AND($O47&gt;='Basic project data'!$D$20,$O47&lt;='Basic project data'!$E$20,'Basic project data'!$F$20="x")</xm:f>
            <x14:dxf>
              <fill>
                <patternFill>
                  <bgColor rgb="FFFFFFCC"/>
                </patternFill>
              </fill>
            </x14:dxf>
          </x14:cfRule>
          <xm:sqref>P47:P58</xm:sqref>
        </x14:conditionalFormatting>
        <x14:conditionalFormatting xmlns:xm="http://schemas.microsoft.com/office/excel/2006/main">
          <x14:cfRule type="expression" priority="102" id="{87CEFEAD-37D9-4D84-B4B6-4606E5027065}">
            <xm:f>AND($O62&gt;='Basic project data'!$D$20,$O62&lt;='Basic project data'!$E$20,'Basic project data'!$F$20="x")</xm:f>
            <x14:dxf>
              <fill>
                <patternFill>
                  <bgColor rgb="FFFFFFCC"/>
                </patternFill>
              </fill>
            </x14:dxf>
          </x14:cfRule>
          <xm:sqref>P62:P73</xm:sqref>
        </x14:conditionalFormatting>
        <x14:conditionalFormatting xmlns:xm="http://schemas.microsoft.com/office/excel/2006/main">
          <x14:cfRule type="expression" priority="101" id="{ECDEB51F-B7C1-4F50-9581-07DC6E2BAC73}">
            <xm:f>AND($O77&gt;='Basic project data'!$D$20,$O77&lt;='Basic project data'!$E$20,'Basic project data'!$F$20="x")</xm:f>
            <x14:dxf>
              <fill>
                <patternFill>
                  <bgColor rgb="FFFFFFCC"/>
                </patternFill>
              </fill>
            </x14:dxf>
          </x14:cfRule>
          <xm:sqref>P77:P88</xm:sqref>
        </x14:conditionalFormatting>
        <x14:conditionalFormatting xmlns:xm="http://schemas.microsoft.com/office/excel/2006/main">
          <x14:cfRule type="expression" priority="100" id="{606BD0F6-9593-4065-850B-6E3A56CFBBD1}">
            <xm:f>AND($O92&gt;='Basic project data'!$D$20,$O92&lt;='Basic project data'!$E$20,'Basic project data'!$F$20="x")</xm:f>
            <x14:dxf>
              <fill>
                <patternFill>
                  <bgColor rgb="FFFFFFCC"/>
                </patternFill>
              </fill>
            </x14:dxf>
          </x14:cfRule>
          <xm:sqref>P92:P103</xm:sqref>
        </x14:conditionalFormatting>
        <x14:conditionalFormatting xmlns:xm="http://schemas.microsoft.com/office/excel/2006/main">
          <x14:cfRule type="expression" priority="99" id="{8306320E-F6F4-4815-A143-2665666C45E4}">
            <xm:f>AND($O107&gt;='Basic project data'!$D$20,$O107&lt;='Basic project data'!$E$20,'Basic project data'!$F$20="x")</xm:f>
            <x14:dxf>
              <fill>
                <patternFill>
                  <bgColor rgb="FFFFFFCC"/>
                </patternFill>
              </fill>
            </x14:dxf>
          </x14:cfRule>
          <xm:sqref>P107:P118</xm:sqref>
        </x14:conditionalFormatting>
        <x14:conditionalFormatting xmlns:xm="http://schemas.microsoft.com/office/excel/2006/main">
          <x14:cfRule type="expression" priority="98" id="{181B180E-E1A2-4888-AA61-668A01F36E55}">
            <xm:f>AND($O122&gt;='Basic project data'!$D$20,$O122&lt;='Basic project data'!$E$20,'Basic project data'!$F$20="x")</xm:f>
            <x14:dxf>
              <fill>
                <patternFill>
                  <bgColor rgb="FFFFFFCC"/>
                </patternFill>
              </fill>
            </x14:dxf>
          </x14:cfRule>
          <xm:sqref>P122:P133</xm:sqref>
        </x14:conditionalFormatting>
        <x14:conditionalFormatting xmlns:xm="http://schemas.microsoft.com/office/excel/2006/main">
          <x14:cfRule type="expression" priority="97" id="{1617A9E1-4A6A-4F09-84B2-8807472FAC63}">
            <xm:f>AND($O137&gt;='Basic project data'!$D$20,$O137&lt;='Basic project data'!$E$20,'Basic project data'!$F$20="x")</xm:f>
            <x14:dxf>
              <fill>
                <patternFill>
                  <bgColor rgb="FFFFFFCC"/>
                </patternFill>
              </fill>
            </x14:dxf>
          </x14:cfRule>
          <xm:sqref>P137:P148</xm:sqref>
        </x14:conditionalFormatting>
        <x14:conditionalFormatting xmlns:xm="http://schemas.microsoft.com/office/excel/2006/main">
          <x14:cfRule type="expression" priority="105" id="{19ABEBCC-4026-4785-9145-D1D8CD7D826E}">
            <xm:f>AND($O47&gt;='Basic project data'!$D$21,$O47&lt;='Basic project data'!$E$21,'Basic project data'!$F$21="x")</xm:f>
            <x14:dxf>
              <fill>
                <patternFill>
                  <bgColor rgb="FFFFFFCC"/>
                </patternFill>
              </fill>
            </x14:dxf>
          </x14:cfRule>
          <xm:sqref>Q47:Q58</xm:sqref>
        </x14:conditionalFormatting>
        <x14:conditionalFormatting xmlns:xm="http://schemas.microsoft.com/office/excel/2006/main">
          <x14:cfRule type="expression" priority="84" id="{F704DDDE-C9B7-4F99-99E9-722F83ADAA21}">
            <xm:f>AND($O62&gt;='Basic project data'!$D$21,$O62&lt;='Basic project data'!$E$21,'Basic project data'!$F$21="x")</xm:f>
            <x14:dxf>
              <fill>
                <patternFill>
                  <bgColor rgb="FFFFFFCC"/>
                </patternFill>
              </fill>
            </x14:dxf>
          </x14:cfRule>
          <xm:sqref>Q62:Q73</xm:sqref>
        </x14:conditionalFormatting>
        <x14:conditionalFormatting xmlns:xm="http://schemas.microsoft.com/office/excel/2006/main">
          <x14:cfRule type="expression" priority="70" id="{936CC92D-FEAB-4837-8CD1-B97AAE60D50D}">
            <xm:f>AND($O77&gt;='Basic project data'!$D$21,$O77&lt;='Basic project data'!$E$21,'Basic project data'!$F$21="x")</xm:f>
            <x14:dxf>
              <fill>
                <patternFill>
                  <bgColor rgb="FFFFFFCC"/>
                </patternFill>
              </fill>
            </x14:dxf>
          </x14:cfRule>
          <xm:sqref>Q77:Q88</xm:sqref>
        </x14:conditionalFormatting>
        <x14:conditionalFormatting xmlns:xm="http://schemas.microsoft.com/office/excel/2006/main">
          <x14:cfRule type="expression" priority="56" id="{78026350-97F8-4C13-B057-35308F2E3B97}">
            <xm:f>AND($O92&gt;='Basic project data'!$D$21,$O92&lt;='Basic project data'!$E$21,'Basic project data'!$F$21="x")</xm:f>
            <x14:dxf>
              <fill>
                <patternFill>
                  <bgColor rgb="FFFFFFCC"/>
                </patternFill>
              </fill>
            </x14:dxf>
          </x14:cfRule>
          <xm:sqref>Q92:Q103</xm:sqref>
        </x14:conditionalFormatting>
        <x14:conditionalFormatting xmlns:xm="http://schemas.microsoft.com/office/excel/2006/main">
          <x14:cfRule type="expression" priority="42" id="{C49F8652-074A-49DD-884B-0F1E1D19F0BA}">
            <xm:f>AND($O107&gt;='Basic project data'!$D$21,$O107&lt;='Basic project data'!$E$21,'Basic project data'!$F$21="x")</xm:f>
            <x14:dxf>
              <fill>
                <patternFill>
                  <bgColor rgb="FFFFFFCC"/>
                </patternFill>
              </fill>
            </x14:dxf>
          </x14:cfRule>
          <xm:sqref>Q107:Q118</xm:sqref>
        </x14:conditionalFormatting>
        <x14:conditionalFormatting xmlns:xm="http://schemas.microsoft.com/office/excel/2006/main">
          <x14:cfRule type="expression" priority="28" id="{C425423E-339D-4D5F-BD96-98C4537A740B}">
            <xm:f>AND($O122&gt;='Basic project data'!$D$21,$O122&lt;='Basic project data'!$E$21,'Basic project data'!$F$21="x")</xm:f>
            <x14:dxf>
              <fill>
                <patternFill>
                  <bgColor rgb="FFFFFFCC"/>
                </patternFill>
              </fill>
            </x14:dxf>
          </x14:cfRule>
          <xm:sqref>Q122:Q133</xm:sqref>
        </x14:conditionalFormatting>
        <x14:conditionalFormatting xmlns:xm="http://schemas.microsoft.com/office/excel/2006/main">
          <x14:cfRule type="expression" priority="14" id="{2EE484E8-C429-4B07-8C53-6C54392E8A8A}">
            <xm:f>AND($O137&gt;='Basic project data'!$D$21,$O137&lt;='Basic project data'!$E$21,'Basic project data'!$F$21="x")</xm:f>
            <x14:dxf>
              <fill>
                <patternFill>
                  <bgColor rgb="FFFFFFCC"/>
                </patternFill>
              </fill>
            </x14:dxf>
          </x14:cfRule>
          <xm:sqref>Q137:Q148</xm:sqref>
        </x14:conditionalFormatting>
        <x14:conditionalFormatting xmlns:xm="http://schemas.microsoft.com/office/excel/2006/main">
          <x14:cfRule type="expression" priority="104" id="{77BBBD13-BDCD-4A28-B9E1-FFF8A0AC5CF5}">
            <xm:f>AND($O47&gt;='Basic project data'!$D$22,$O47&lt;='Basic project data'!$E$22,'Basic project data'!$F$22="x")</xm:f>
            <x14:dxf>
              <fill>
                <patternFill>
                  <bgColor rgb="FFFFFFCC"/>
                </patternFill>
              </fill>
            </x14:dxf>
          </x14:cfRule>
          <xm:sqref>R47:R58</xm:sqref>
        </x14:conditionalFormatting>
        <x14:conditionalFormatting xmlns:xm="http://schemas.microsoft.com/office/excel/2006/main">
          <x14:cfRule type="expression" priority="83" id="{14BF02BB-4DF0-4F44-A777-C7644E083742}">
            <xm:f>AND($O62&gt;='Basic project data'!$D$22,$O62&lt;='Basic project data'!$E$22,'Basic project data'!$F$22="x")</xm:f>
            <x14:dxf>
              <fill>
                <patternFill>
                  <bgColor rgb="FFFFFFCC"/>
                </patternFill>
              </fill>
            </x14:dxf>
          </x14:cfRule>
          <xm:sqref>R62:R73</xm:sqref>
        </x14:conditionalFormatting>
        <x14:conditionalFormatting xmlns:xm="http://schemas.microsoft.com/office/excel/2006/main">
          <x14:cfRule type="expression" priority="69" id="{1C8C4B91-3987-4896-A1D0-F169A0347412}">
            <xm:f>AND($O77&gt;='Basic project data'!$D$22,$O77&lt;='Basic project data'!$E$22,'Basic project data'!$F$22="x")</xm:f>
            <x14:dxf>
              <fill>
                <patternFill>
                  <bgColor rgb="FFFFFFCC"/>
                </patternFill>
              </fill>
            </x14:dxf>
          </x14:cfRule>
          <xm:sqref>R77:R88</xm:sqref>
        </x14:conditionalFormatting>
        <x14:conditionalFormatting xmlns:xm="http://schemas.microsoft.com/office/excel/2006/main">
          <x14:cfRule type="expression" priority="55" id="{D2A356EC-D8FD-4AED-AFEF-82954C6091B9}">
            <xm:f>AND($O92&gt;='Basic project data'!$D$22,$O92&lt;='Basic project data'!$E$22,'Basic project data'!$F$22="x")</xm:f>
            <x14:dxf>
              <fill>
                <patternFill>
                  <bgColor rgb="FFFFFFCC"/>
                </patternFill>
              </fill>
            </x14:dxf>
          </x14:cfRule>
          <xm:sqref>R92:R103</xm:sqref>
        </x14:conditionalFormatting>
        <x14:conditionalFormatting xmlns:xm="http://schemas.microsoft.com/office/excel/2006/main">
          <x14:cfRule type="expression" priority="41" id="{1008FBD1-F2AA-46CF-8A77-0E81C023A81D}">
            <xm:f>AND($O107&gt;='Basic project data'!$D$22,$O107&lt;='Basic project data'!$E$22,'Basic project data'!$F$22="x")</xm:f>
            <x14:dxf>
              <fill>
                <patternFill>
                  <bgColor rgb="FFFFFFCC"/>
                </patternFill>
              </fill>
            </x14:dxf>
          </x14:cfRule>
          <xm:sqref>R107:R118</xm:sqref>
        </x14:conditionalFormatting>
        <x14:conditionalFormatting xmlns:xm="http://schemas.microsoft.com/office/excel/2006/main">
          <x14:cfRule type="expression" priority="27" id="{71F408F0-81EE-4062-9505-998B798B9329}">
            <xm:f>AND($O122&gt;='Basic project data'!$D$22,$O122&lt;='Basic project data'!$E$22,'Basic project data'!$F$22="x")</xm:f>
            <x14:dxf>
              <fill>
                <patternFill>
                  <bgColor rgb="FFFFFFCC"/>
                </patternFill>
              </fill>
            </x14:dxf>
          </x14:cfRule>
          <xm:sqref>R122:R133</xm:sqref>
        </x14:conditionalFormatting>
        <x14:conditionalFormatting xmlns:xm="http://schemas.microsoft.com/office/excel/2006/main">
          <x14:cfRule type="expression" priority="13" id="{F0CE3B5E-488B-4749-BA93-50D8B45E0F82}">
            <xm:f>AND($O137&gt;='Basic project data'!$D$22,$O137&lt;='Basic project data'!$E$22,'Basic project data'!$F$22="x")</xm:f>
            <x14:dxf>
              <fill>
                <patternFill>
                  <bgColor rgb="FFFFFFCC"/>
                </patternFill>
              </fill>
            </x14:dxf>
          </x14:cfRule>
          <xm:sqref>R137:R148</xm:sqref>
        </x14:conditionalFormatting>
        <x14:conditionalFormatting xmlns:xm="http://schemas.microsoft.com/office/excel/2006/main">
          <x14:cfRule type="expression" priority="103" id="{2123AE95-8A56-46D7-8DD4-3942C07DF906}">
            <xm:f>AND($O47&gt;='Basic project data'!$D$23,$O47&lt;='Basic project data'!$E$23,'Basic project data'!$F$23="x")</xm:f>
            <x14:dxf>
              <fill>
                <patternFill>
                  <bgColor rgb="FFFFFFCC"/>
                </patternFill>
              </fill>
            </x14:dxf>
          </x14:cfRule>
          <xm:sqref>S47:S58</xm:sqref>
        </x14:conditionalFormatting>
        <x14:conditionalFormatting xmlns:xm="http://schemas.microsoft.com/office/excel/2006/main">
          <x14:cfRule type="expression" priority="82" id="{D5CBA8B8-A1CA-400F-A9CD-2087AE66C83D}">
            <xm:f>AND($O62&gt;='Basic project data'!$D$23,$O62&lt;='Basic project data'!$E$23,'Basic project data'!$F$23="x")</xm:f>
            <x14:dxf>
              <fill>
                <patternFill>
                  <bgColor rgb="FFFFFFCC"/>
                </patternFill>
              </fill>
            </x14:dxf>
          </x14:cfRule>
          <xm:sqref>S62:S73</xm:sqref>
        </x14:conditionalFormatting>
        <x14:conditionalFormatting xmlns:xm="http://schemas.microsoft.com/office/excel/2006/main">
          <x14:cfRule type="expression" priority="68" id="{63A776E8-2D90-4690-AB9D-DFEA2399C350}">
            <xm:f>AND($O77&gt;='Basic project data'!$D$23,$O77&lt;='Basic project data'!$E$23,'Basic project data'!$F$23="x")</xm:f>
            <x14:dxf>
              <fill>
                <patternFill>
                  <bgColor rgb="FFFFFFCC"/>
                </patternFill>
              </fill>
            </x14:dxf>
          </x14:cfRule>
          <xm:sqref>S77:S88</xm:sqref>
        </x14:conditionalFormatting>
        <x14:conditionalFormatting xmlns:xm="http://schemas.microsoft.com/office/excel/2006/main">
          <x14:cfRule type="expression" priority="54" id="{B3FF919F-0C80-4B94-87D7-579A99BFC9F4}">
            <xm:f>AND($O92&gt;='Basic project data'!$D$23,$O92&lt;='Basic project data'!$E$23,'Basic project data'!$F$23="x")</xm:f>
            <x14:dxf>
              <fill>
                <patternFill>
                  <bgColor rgb="FFFFFFCC"/>
                </patternFill>
              </fill>
            </x14:dxf>
          </x14:cfRule>
          <xm:sqref>S92:S103</xm:sqref>
        </x14:conditionalFormatting>
        <x14:conditionalFormatting xmlns:xm="http://schemas.microsoft.com/office/excel/2006/main">
          <x14:cfRule type="expression" priority="40" id="{03617E19-805C-4563-96C1-BF22668DD1E0}">
            <xm:f>AND($O107&gt;='Basic project data'!$D$23,$O107&lt;='Basic project data'!$E$23,'Basic project data'!$F$23="x")</xm:f>
            <x14:dxf>
              <fill>
                <patternFill>
                  <bgColor rgb="FFFFFFCC"/>
                </patternFill>
              </fill>
            </x14:dxf>
          </x14:cfRule>
          <xm:sqref>S107:S118</xm:sqref>
        </x14:conditionalFormatting>
        <x14:conditionalFormatting xmlns:xm="http://schemas.microsoft.com/office/excel/2006/main">
          <x14:cfRule type="expression" priority="26" id="{C1896AD3-91D8-4984-8E6E-0CF5BB4B3745}">
            <xm:f>AND($O122&gt;='Basic project data'!$D$23,$O122&lt;='Basic project data'!$E$23,'Basic project data'!$F$23="x")</xm:f>
            <x14:dxf>
              <fill>
                <patternFill>
                  <bgColor rgb="FFFFFFCC"/>
                </patternFill>
              </fill>
            </x14:dxf>
          </x14:cfRule>
          <xm:sqref>S122:S133</xm:sqref>
        </x14:conditionalFormatting>
        <x14:conditionalFormatting xmlns:xm="http://schemas.microsoft.com/office/excel/2006/main">
          <x14:cfRule type="expression" priority="12" id="{5DB8662D-801B-4C4C-8B98-8906359F5CA6}">
            <xm:f>AND($O137&gt;='Basic project data'!$D$23,$O137&lt;='Basic project data'!$E$23,'Basic project data'!$F$23="x")</xm:f>
            <x14:dxf>
              <fill>
                <patternFill>
                  <bgColor rgb="FFFFFFCC"/>
                </patternFill>
              </fill>
            </x14:dxf>
          </x14:cfRule>
          <xm:sqref>S137:S148</xm:sqref>
        </x14:conditionalFormatting>
        <x14:conditionalFormatting xmlns:xm="http://schemas.microsoft.com/office/excel/2006/main">
          <x14:cfRule type="expression" priority="95" id="{C89DB27B-C105-40EF-8B2C-53180DA3CB64}">
            <xm:f>AND($O47&gt;='Basic project data'!$D$24,$O47&lt;='Basic project data'!$E$24,'Basic project data'!$F$24="x")</xm:f>
            <x14:dxf>
              <fill>
                <patternFill>
                  <bgColor rgb="FFFFFFCC"/>
                </patternFill>
              </fill>
            </x14:dxf>
          </x14:cfRule>
          <xm:sqref>T47:T58</xm:sqref>
        </x14:conditionalFormatting>
        <x14:conditionalFormatting xmlns:xm="http://schemas.microsoft.com/office/excel/2006/main">
          <x14:cfRule type="expression" priority="81" id="{0C1260DE-8612-449A-B601-A7ADECA991A9}">
            <xm:f>AND($O62&gt;='Basic project data'!$D$24,$O62&lt;='Basic project data'!$E$24,'Basic project data'!$F$24="x")</xm:f>
            <x14:dxf>
              <fill>
                <patternFill>
                  <bgColor rgb="FFFFFFCC"/>
                </patternFill>
              </fill>
            </x14:dxf>
          </x14:cfRule>
          <xm:sqref>T62:T73</xm:sqref>
        </x14:conditionalFormatting>
        <x14:conditionalFormatting xmlns:xm="http://schemas.microsoft.com/office/excel/2006/main">
          <x14:cfRule type="expression" priority="67" id="{186B2F4A-6E33-4F24-BFCE-A97C19D804E4}">
            <xm:f>AND($O77&gt;='Basic project data'!$D$24,$O77&lt;='Basic project data'!$E$24,'Basic project data'!$F$24="x")</xm:f>
            <x14:dxf>
              <fill>
                <patternFill>
                  <bgColor rgb="FFFFFFCC"/>
                </patternFill>
              </fill>
            </x14:dxf>
          </x14:cfRule>
          <xm:sqref>T77:T88</xm:sqref>
        </x14:conditionalFormatting>
        <x14:conditionalFormatting xmlns:xm="http://schemas.microsoft.com/office/excel/2006/main">
          <x14:cfRule type="expression" priority="53" id="{6058C9F0-724A-494C-9698-33DB270A1559}">
            <xm:f>AND($O92&gt;='Basic project data'!$D$24,$O92&lt;='Basic project data'!$E$24,'Basic project data'!$F$24="x")</xm:f>
            <x14:dxf>
              <fill>
                <patternFill>
                  <bgColor rgb="FFFFFFCC"/>
                </patternFill>
              </fill>
            </x14:dxf>
          </x14:cfRule>
          <xm:sqref>T92:T103</xm:sqref>
        </x14:conditionalFormatting>
        <x14:conditionalFormatting xmlns:xm="http://schemas.microsoft.com/office/excel/2006/main">
          <x14:cfRule type="expression" priority="39" id="{5B180E3A-D675-41A4-BAA2-AF2D99BF21DA}">
            <xm:f>AND($O107&gt;='Basic project data'!$D$24,$O107&lt;='Basic project data'!$E$24,'Basic project data'!$F$24="x")</xm:f>
            <x14:dxf>
              <fill>
                <patternFill>
                  <bgColor rgb="FFFFFFCC"/>
                </patternFill>
              </fill>
            </x14:dxf>
          </x14:cfRule>
          <xm:sqref>T107:T118</xm:sqref>
        </x14:conditionalFormatting>
        <x14:conditionalFormatting xmlns:xm="http://schemas.microsoft.com/office/excel/2006/main">
          <x14:cfRule type="expression" priority="25" id="{E63006A8-3DB6-451F-B7F4-39C04BC989C3}">
            <xm:f>AND($O122&gt;='Basic project data'!$D$24,$O122&lt;='Basic project data'!$E$24,'Basic project data'!$F$24="x")</xm:f>
            <x14:dxf>
              <fill>
                <patternFill>
                  <bgColor rgb="FFFFFFCC"/>
                </patternFill>
              </fill>
            </x14:dxf>
          </x14:cfRule>
          <xm:sqref>T122:T133</xm:sqref>
        </x14:conditionalFormatting>
        <x14:conditionalFormatting xmlns:xm="http://schemas.microsoft.com/office/excel/2006/main">
          <x14:cfRule type="expression" priority="11" id="{D54E8B76-22FE-47A6-B252-38FE12E58263}">
            <xm:f>AND($O137&gt;='Basic project data'!$D$24,$O137&lt;='Basic project data'!$E$24,'Basic project data'!$F$24="x")</xm:f>
            <x14:dxf>
              <fill>
                <patternFill>
                  <bgColor rgb="FFFFFFCC"/>
                </patternFill>
              </fill>
            </x14:dxf>
          </x14:cfRule>
          <xm:sqref>T137:T148</xm:sqref>
        </x14:conditionalFormatting>
        <x14:conditionalFormatting xmlns:xm="http://schemas.microsoft.com/office/excel/2006/main">
          <x14:cfRule type="expression" priority="94" id="{CB6AD9FE-0D52-42E5-AFBF-B69BE4110A69}">
            <xm:f>AND($O47&gt;='Basic project data'!$D$25,$O47&lt;='Basic project data'!$E$25,'Basic project data'!$F$25="x")</xm:f>
            <x14:dxf>
              <fill>
                <patternFill>
                  <bgColor rgb="FFFFFFCC"/>
                </patternFill>
              </fill>
            </x14:dxf>
          </x14:cfRule>
          <xm:sqref>U47:U58</xm:sqref>
        </x14:conditionalFormatting>
        <x14:conditionalFormatting xmlns:xm="http://schemas.microsoft.com/office/excel/2006/main">
          <x14:cfRule type="expression" priority="80" id="{E469E181-2276-46DA-871D-34AC6B54CA27}">
            <xm:f>AND($O62&gt;='Basic project data'!$D$25,$O62&lt;='Basic project data'!$E$25,'Basic project data'!$F$25="x")</xm:f>
            <x14:dxf>
              <fill>
                <patternFill>
                  <bgColor rgb="FFFFFFCC"/>
                </patternFill>
              </fill>
            </x14:dxf>
          </x14:cfRule>
          <xm:sqref>U62:U73</xm:sqref>
        </x14:conditionalFormatting>
        <x14:conditionalFormatting xmlns:xm="http://schemas.microsoft.com/office/excel/2006/main">
          <x14:cfRule type="expression" priority="66" id="{4BFC979B-DC30-4DFC-BF49-E059BF8F54D1}">
            <xm:f>AND($O77&gt;='Basic project data'!$D$25,$O77&lt;='Basic project data'!$E$25,'Basic project data'!$F$25="x")</xm:f>
            <x14:dxf>
              <fill>
                <patternFill>
                  <bgColor rgb="FFFFFFCC"/>
                </patternFill>
              </fill>
            </x14:dxf>
          </x14:cfRule>
          <xm:sqref>U77:U88</xm:sqref>
        </x14:conditionalFormatting>
        <x14:conditionalFormatting xmlns:xm="http://schemas.microsoft.com/office/excel/2006/main">
          <x14:cfRule type="expression" priority="52" id="{91A3E8A5-6A62-44E6-B718-6C96B2E14F4C}">
            <xm:f>AND($O92&gt;='Basic project data'!$D$25,$O92&lt;='Basic project data'!$E$25,'Basic project data'!$F$25="x")</xm:f>
            <x14:dxf>
              <fill>
                <patternFill>
                  <bgColor rgb="FFFFFFCC"/>
                </patternFill>
              </fill>
            </x14:dxf>
          </x14:cfRule>
          <xm:sqref>U92:U103</xm:sqref>
        </x14:conditionalFormatting>
        <x14:conditionalFormatting xmlns:xm="http://schemas.microsoft.com/office/excel/2006/main">
          <x14:cfRule type="expression" priority="38" id="{70EF0C06-ED2D-4E10-9055-385596D260EE}">
            <xm:f>AND($O107&gt;='Basic project data'!$D$25,$O107&lt;='Basic project data'!$E$25,'Basic project data'!$F$25="x")</xm:f>
            <x14:dxf>
              <fill>
                <patternFill>
                  <bgColor rgb="FFFFFFCC"/>
                </patternFill>
              </fill>
            </x14:dxf>
          </x14:cfRule>
          <xm:sqref>U107:U118</xm:sqref>
        </x14:conditionalFormatting>
        <x14:conditionalFormatting xmlns:xm="http://schemas.microsoft.com/office/excel/2006/main">
          <x14:cfRule type="expression" priority="24" id="{03921976-4CE3-40B4-8487-224F2EA0774A}">
            <xm:f>AND($O122&gt;='Basic project data'!$D$25,$O122&lt;='Basic project data'!$E$25,'Basic project data'!$F$25="x")</xm:f>
            <x14:dxf>
              <fill>
                <patternFill>
                  <bgColor rgb="FFFFFFCC"/>
                </patternFill>
              </fill>
            </x14:dxf>
          </x14:cfRule>
          <xm:sqref>U122:U133</xm:sqref>
        </x14:conditionalFormatting>
        <x14:conditionalFormatting xmlns:xm="http://schemas.microsoft.com/office/excel/2006/main">
          <x14:cfRule type="expression" priority="10" id="{28BCC7DC-C8B2-4B58-8AD9-7A384131F29C}">
            <xm:f>AND($O137&gt;='Basic project data'!$D$25,$O137&lt;='Basic project data'!$E$25,'Basic project data'!$F$25="x")</xm:f>
            <x14:dxf>
              <fill>
                <patternFill>
                  <bgColor rgb="FFFFFFCC"/>
                </patternFill>
              </fill>
            </x14:dxf>
          </x14:cfRule>
          <xm:sqref>U137:U148</xm:sqref>
        </x14:conditionalFormatting>
        <x14:conditionalFormatting xmlns:xm="http://schemas.microsoft.com/office/excel/2006/main">
          <x14:cfRule type="expression" priority="93" id="{2394B8BB-4F5E-4892-81D3-7E88529CE3B0}">
            <xm:f>AND($O47&gt;='Basic project data'!$D$26,$O47&lt;='Basic project data'!$E$26,'Basic project data'!$F$26="x")</xm:f>
            <x14:dxf>
              <fill>
                <patternFill>
                  <bgColor rgb="FFFFFFCC"/>
                </patternFill>
              </fill>
            </x14:dxf>
          </x14:cfRule>
          <xm:sqref>V47:V58</xm:sqref>
        </x14:conditionalFormatting>
        <x14:conditionalFormatting xmlns:xm="http://schemas.microsoft.com/office/excel/2006/main">
          <x14:cfRule type="expression" priority="79" id="{F078404B-AC5D-40ED-9CA0-CE0E13B24560}">
            <xm:f>AND($O62&gt;='Basic project data'!$D$26,$O62&lt;='Basic project data'!$E$26,'Basic project data'!$F$26="x")</xm:f>
            <x14:dxf>
              <fill>
                <patternFill>
                  <bgColor rgb="FFFFFFCC"/>
                </patternFill>
              </fill>
            </x14:dxf>
          </x14:cfRule>
          <xm:sqref>V62:V73</xm:sqref>
        </x14:conditionalFormatting>
        <x14:conditionalFormatting xmlns:xm="http://schemas.microsoft.com/office/excel/2006/main">
          <x14:cfRule type="expression" priority="65" id="{7EE9DE0A-6616-44B0-95E3-F359B0464748}">
            <xm:f>AND($O77&gt;='Basic project data'!$D$26,$O77&lt;='Basic project data'!$E$26,'Basic project data'!$F$26="x")</xm:f>
            <x14:dxf>
              <fill>
                <patternFill>
                  <bgColor rgb="FFFFFFCC"/>
                </patternFill>
              </fill>
            </x14:dxf>
          </x14:cfRule>
          <xm:sqref>V77:V88</xm:sqref>
        </x14:conditionalFormatting>
        <x14:conditionalFormatting xmlns:xm="http://schemas.microsoft.com/office/excel/2006/main">
          <x14:cfRule type="expression" priority="51" id="{C16785AD-C47D-4EE6-9630-8196070A124F}">
            <xm:f>AND($O92&gt;='Basic project data'!$D$26,$O92&lt;='Basic project data'!$E$26,'Basic project data'!$F$26="x")</xm:f>
            <x14:dxf>
              <fill>
                <patternFill>
                  <bgColor rgb="FFFFFFCC"/>
                </patternFill>
              </fill>
            </x14:dxf>
          </x14:cfRule>
          <xm:sqref>V92:V103</xm:sqref>
        </x14:conditionalFormatting>
        <x14:conditionalFormatting xmlns:xm="http://schemas.microsoft.com/office/excel/2006/main">
          <x14:cfRule type="expression" priority="37" id="{2E3ACE24-23F8-4EC2-B4CD-B3030C4AFF11}">
            <xm:f>AND($O107&gt;='Basic project data'!$D$26,$O107&lt;='Basic project data'!$E$26,'Basic project data'!$F$26="x")</xm:f>
            <x14:dxf>
              <fill>
                <patternFill>
                  <bgColor rgb="FFFFFFCC"/>
                </patternFill>
              </fill>
            </x14:dxf>
          </x14:cfRule>
          <xm:sqref>V107:V118</xm:sqref>
        </x14:conditionalFormatting>
        <x14:conditionalFormatting xmlns:xm="http://schemas.microsoft.com/office/excel/2006/main">
          <x14:cfRule type="expression" priority="23" id="{FBCED059-0429-48EA-8ECB-6B5D1C50852A}">
            <xm:f>AND($O122&gt;='Basic project data'!$D$26,$O122&lt;='Basic project data'!$E$26,'Basic project data'!$F$26="x")</xm:f>
            <x14:dxf>
              <fill>
                <patternFill>
                  <bgColor rgb="FFFFFFCC"/>
                </patternFill>
              </fill>
            </x14:dxf>
          </x14:cfRule>
          <xm:sqref>V122:V133</xm:sqref>
        </x14:conditionalFormatting>
        <x14:conditionalFormatting xmlns:xm="http://schemas.microsoft.com/office/excel/2006/main">
          <x14:cfRule type="expression" priority="9" id="{A6E6A654-129C-4886-922F-47F3373AEAFA}">
            <xm:f>AND($O137&gt;='Basic project data'!$D$26,$O137&lt;='Basic project data'!$E$26,'Basic project data'!$F$26="x")</xm:f>
            <x14:dxf>
              <fill>
                <patternFill>
                  <bgColor rgb="FFFFFFCC"/>
                </patternFill>
              </fill>
            </x14:dxf>
          </x14:cfRule>
          <xm:sqref>V137:V148</xm:sqref>
        </x14:conditionalFormatting>
        <x14:conditionalFormatting xmlns:xm="http://schemas.microsoft.com/office/excel/2006/main">
          <x14:cfRule type="expression" priority="92" id="{23B5B8B9-7A8C-4836-8D9C-AA003AD3EA14}">
            <xm:f>AND($O47&gt;='Basic project data'!$D$27,$O47&lt;='Basic project data'!$E$27,'Basic project data'!$F$27="x")</xm:f>
            <x14:dxf>
              <fill>
                <patternFill>
                  <bgColor rgb="FFFFFFCC"/>
                </patternFill>
              </fill>
            </x14:dxf>
          </x14:cfRule>
          <xm:sqref>W47:W58</xm:sqref>
        </x14:conditionalFormatting>
        <x14:conditionalFormatting xmlns:xm="http://schemas.microsoft.com/office/excel/2006/main">
          <x14:cfRule type="expression" priority="78" id="{C52B02F9-5D44-4684-BD36-6FD54EAD3BD6}">
            <xm:f>AND($O62&gt;='Basic project data'!$D$27,$O62&lt;='Basic project data'!$E$27,'Basic project data'!$F$27="x")</xm:f>
            <x14:dxf>
              <fill>
                <patternFill>
                  <bgColor rgb="FFFFFFCC"/>
                </patternFill>
              </fill>
            </x14:dxf>
          </x14:cfRule>
          <xm:sqref>W62:W73</xm:sqref>
        </x14:conditionalFormatting>
        <x14:conditionalFormatting xmlns:xm="http://schemas.microsoft.com/office/excel/2006/main">
          <x14:cfRule type="expression" priority="64" id="{8DF2DCD1-03A3-488A-98D8-E2D883E47FE5}">
            <xm:f>AND($O77&gt;='Basic project data'!$D$27,$O77&lt;='Basic project data'!$E$27,'Basic project data'!$F$27="x")</xm:f>
            <x14:dxf>
              <fill>
                <patternFill>
                  <bgColor rgb="FFFFFFCC"/>
                </patternFill>
              </fill>
            </x14:dxf>
          </x14:cfRule>
          <xm:sqref>W77:W88</xm:sqref>
        </x14:conditionalFormatting>
        <x14:conditionalFormatting xmlns:xm="http://schemas.microsoft.com/office/excel/2006/main">
          <x14:cfRule type="expression" priority="50" id="{CE059075-EA25-498A-9C34-12834CAAA27F}">
            <xm:f>AND($O92&gt;='Basic project data'!$D$27,$O92&lt;='Basic project data'!$E$27,'Basic project data'!$F$27="x")</xm:f>
            <x14:dxf>
              <fill>
                <patternFill>
                  <bgColor rgb="FFFFFFCC"/>
                </patternFill>
              </fill>
            </x14:dxf>
          </x14:cfRule>
          <xm:sqref>W92:W103</xm:sqref>
        </x14:conditionalFormatting>
        <x14:conditionalFormatting xmlns:xm="http://schemas.microsoft.com/office/excel/2006/main">
          <x14:cfRule type="expression" priority="36" id="{2AD9F3AB-6748-4CA6-9436-DEF1C4E6561A}">
            <xm:f>AND($O107&gt;='Basic project data'!$D$27,$O107&lt;='Basic project data'!$E$27,'Basic project data'!$F$27="x")</xm:f>
            <x14:dxf>
              <fill>
                <patternFill>
                  <bgColor rgb="FFFFFFCC"/>
                </patternFill>
              </fill>
            </x14:dxf>
          </x14:cfRule>
          <xm:sqref>W107:W118</xm:sqref>
        </x14:conditionalFormatting>
        <x14:conditionalFormatting xmlns:xm="http://schemas.microsoft.com/office/excel/2006/main">
          <x14:cfRule type="expression" priority="22" id="{F72B25E2-20A3-42A4-9C94-688948227451}">
            <xm:f>AND($O122&gt;='Basic project data'!$D$27,$O122&lt;='Basic project data'!$E$27,'Basic project data'!$F$27="x")</xm:f>
            <x14:dxf>
              <fill>
                <patternFill>
                  <bgColor rgb="FFFFFFCC"/>
                </patternFill>
              </fill>
            </x14:dxf>
          </x14:cfRule>
          <xm:sqref>W122:W133</xm:sqref>
        </x14:conditionalFormatting>
        <x14:conditionalFormatting xmlns:xm="http://schemas.microsoft.com/office/excel/2006/main">
          <x14:cfRule type="expression" priority="8" id="{1EC01D5F-9400-4387-BB54-94D44FCD29CF}">
            <xm:f>AND($O137&gt;='Basic project data'!$D$27,$O137&lt;='Basic project data'!$E$27,'Basic project data'!$F$27="x")</xm:f>
            <x14:dxf>
              <fill>
                <patternFill>
                  <bgColor rgb="FFFFFFCC"/>
                </patternFill>
              </fill>
            </x14:dxf>
          </x14:cfRule>
          <xm:sqref>W137:W148</xm:sqref>
        </x14:conditionalFormatting>
        <x14:conditionalFormatting xmlns:xm="http://schemas.microsoft.com/office/excel/2006/main">
          <x14:cfRule type="expression" priority="91" id="{3965B9AF-6867-48A2-A033-13D6B4E1058F}">
            <xm:f>AND($O47&gt;='Basic project data'!$D$28,$O47&lt;='Basic project data'!$E$28,'Basic project data'!$F$28="x")</xm:f>
            <x14:dxf>
              <fill>
                <patternFill>
                  <bgColor rgb="FFFFFFCC"/>
                </patternFill>
              </fill>
            </x14:dxf>
          </x14:cfRule>
          <xm:sqref>X47:X58</xm:sqref>
        </x14:conditionalFormatting>
        <x14:conditionalFormatting xmlns:xm="http://schemas.microsoft.com/office/excel/2006/main">
          <x14:cfRule type="expression" priority="77" id="{A7B99324-A53C-46EC-A66C-236CF7479872}">
            <xm:f>AND($O62&gt;='Basic project data'!$D$28,$O62&lt;='Basic project data'!$E$28,'Basic project data'!$F$28="x")</xm:f>
            <x14:dxf>
              <fill>
                <patternFill>
                  <bgColor rgb="FFFFFFCC"/>
                </patternFill>
              </fill>
            </x14:dxf>
          </x14:cfRule>
          <xm:sqref>X62:X73</xm:sqref>
        </x14:conditionalFormatting>
        <x14:conditionalFormatting xmlns:xm="http://schemas.microsoft.com/office/excel/2006/main">
          <x14:cfRule type="expression" priority="63" id="{FD8134B5-0B83-4619-9DAC-63D3E1C3E297}">
            <xm:f>AND($O77&gt;='Basic project data'!$D$28,$O77&lt;='Basic project data'!$E$28,'Basic project data'!$F$28="x")</xm:f>
            <x14:dxf>
              <fill>
                <patternFill>
                  <bgColor rgb="FFFFFFCC"/>
                </patternFill>
              </fill>
            </x14:dxf>
          </x14:cfRule>
          <xm:sqref>X77:X88</xm:sqref>
        </x14:conditionalFormatting>
        <x14:conditionalFormatting xmlns:xm="http://schemas.microsoft.com/office/excel/2006/main">
          <x14:cfRule type="expression" priority="49" id="{54CB4115-9CE7-45B7-9FE4-31D26D8C7AE5}">
            <xm:f>AND($O92&gt;='Basic project data'!$D$28,$O92&lt;='Basic project data'!$E$28,'Basic project data'!$F$28="x")</xm:f>
            <x14:dxf>
              <fill>
                <patternFill>
                  <bgColor rgb="FFFFFFCC"/>
                </patternFill>
              </fill>
            </x14:dxf>
          </x14:cfRule>
          <xm:sqref>X92:X103</xm:sqref>
        </x14:conditionalFormatting>
        <x14:conditionalFormatting xmlns:xm="http://schemas.microsoft.com/office/excel/2006/main">
          <x14:cfRule type="expression" priority="35" id="{7D2C5064-6582-495F-B7F2-A07898160A4E}">
            <xm:f>AND($O107&gt;='Basic project data'!$D$28,$O107&lt;='Basic project data'!$E$28,'Basic project data'!$F$28="x")</xm:f>
            <x14:dxf>
              <fill>
                <patternFill>
                  <bgColor rgb="FFFFFFCC"/>
                </patternFill>
              </fill>
            </x14:dxf>
          </x14:cfRule>
          <xm:sqref>X107:X118</xm:sqref>
        </x14:conditionalFormatting>
        <x14:conditionalFormatting xmlns:xm="http://schemas.microsoft.com/office/excel/2006/main">
          <x14:cfRule type="expression" priority="21" id="{233BF2AF-1C47-44FD-8430-46F6062BE239}">
            <xm:f>AND($O122&gt;='Basic project data'!$D$28,$O122&lt;='Basic project data'!$E$28,'Basic project data'!$F$28="x")</xm:f>
            <x14:dxf>
              <fill>
                <patternFill>
                  <bgColor rgb="FFFFFFCC"/>
                </patternFill>
              </fill>
            </x14:dxf>
          </x14:cfRule>
          <xm:sqref>X122:X133</xm:sqref>
        </x14:conditionalFormatting>
        <x14:conditionalFormatting xmlns:xm="http://schemas.microsoft.com/office/excel/2006/main">
          <x14:cfRule type="expression" priority="7" id="{EF979F86-059D-42F0-B91B-D1EB18588B82}">
            <xm:f>AND($O137&gt;='Basic project data'!$D$28,$O137&lt;='Basic project data'!$E$28,'Basic project data'!$F$28="x")</xm:f>
            <x14:dxf>
              <fill>
                <patternFill>
                  <bgColor rgb="FFFFFFCC"/>
                </patternFill>
              </fill>
            </x14:dxf>
          </x14:cfRule>
          <xm:sqref>X137:X148</xm:sqref>
        </x14:conditionalFormatting>
        <x14:conditionalFormatting xmlns:xm="http://schemas.microsoft.com/office/excel/2006/main">
          <x14:cfRule type="expression" priority="90" id="{D5211E54-1943-401C-AE25-6548FDC04F1A}">
            <xm:f>AND($O47&gt;='Basic project data'!$D$29,$O47&lt;='Basic project data'!$E$29,'Basic project data'!$F$29="x")</xm:f>
            <x14:dxf>
              <fill>
                <patternFill>
                  <bgColor rgb="FFFFFFCC"/>
                </patternFill>
              </fill>
            </x14:dxf>
          </x14:cfRule>
          <xm:sqref>Y47:Y58</xm:sqref>
        </x14:conditionalFormatting>
        <x14:conditionalFormatting xmlns:xm="http://schemas.microsoft.com/office/excel/2006/main">
          <x14:cfRule type="expression" priority="76" id="{A454B682-5BCB-4244-9AD5-803F6C094A76}">
            <xm:f>AND($O62&gt;='Basic project data'!$D$29,$O62&lt;='Basic project data'!$E$29,'Basic project data'!$F$29="x")</xm:f>
            <x14:dxf>
              <fill>
                <patternFill>
                  <bgColor rgb="FFFFFFCC"/>
                </patternFill>
              </fill>
            </x14:dxf>
          </x14:cfRule>
          <xm:sqref>Y62:Y73</xm:sqref>
        </x14:conditionalFormatting>
        <x14:conditionalFormatting xmlns:xm="http://schemas.microsoft.com/office/excel/2006/main">
          <x14:cfRule type="expression" priority="62" id="{5FB1002D-C2F9-4046-993E-4CC63003CB89}">
            <xm:f>AND($O77&gt;='Basic project data'!$D$29,$O77&lt;='Basic project data'!$E$29,'Basic project data'!$F$29="x")</xm:f>
            <x14:dxf>
              <fill>
                <patternFill>
                  <bgColor rgb="FFFFFFCC"/>
                </patternFill>
              </fill>
            </x14:dxf>
          </x14:cfRule>
          <xm:sqref>Y77:Y88</xm:sqref>
        </x14:conditionalFormatting>
        <x14:conditionalFormatting xmlns:xm="http://schemas.microsoft.com/office/excel/2006/main">
          <x14:cfRule type="expression" priority="48" id="{9FB26142-EFD8-4231-8F17-FC5E46E14545}">
            <xm:f>AND($O92&gt;='Basic project data'!$D$29,$O92&lt;='Basic project data'!$E$29,'Basic project data'!$F$29="x")</xm:f>
            <x14:dxf>
              <fill>
                <patternFill>
                  <bgColor rgb="FFFFFFCC"/>
                </patternFill>
              </fill>
            </x14:dxf>
          </x14:cfRule>
          <xm:sqref>Y92:Y103</xm:sqref>
        </x14:conditionalFormatting>
        <x14:conditionalFormatting xmlns:xm="http://schemas.microsoft.com/office/excel/2006/main">
          <x14:cfRule type="expression" priority="34" id="{AD9694E8-838C-4AF8-B3B7-8E56DB04FEAD}">
            <xm:f>AND($O107&gt;='Basic project data'!$D$29,$O107&lt;='Basic project data'!$E$29,'Basic project data'!$F$29="x")</xm:f>
            <x14:dxf>
              <fill>
                <patternFill>
                  <bgColor rgb="FFFFFFCC"/>
                </patternFill>
              </fill>
            </x14:dxf>
          </x14:cfRule>
          <xm:sqref>Y107:Y118</xm:sqref>
        </x14:conditionalFormatting>
        <x14:conditionalFormatting xmlns:xm="http://schemas.microsoft.com/office/excel/2006/main">
          <x14:cfRule type="expression" priority="20" id="{1B37D852-0D58-471D-85D5-790D79D16AA5}">
            <xm:f>AND($O122&gt;='Basic project data'!$D$29,$O122&lt;='Basic project data'!$E$29,'Basic project data'!$F$29="x")</xm:f>
            <x14:dxf>
              <fill>
                <patternFill>
                  <bgColor rgb="FFFFFFCC"/>
                </patternFill>
              </fill>
            </x14:dxf>
          </x14:cfRule>
          <xm:sqref>Y122:Y133</xm:sqref>
        </x14:conditionalFormatting>
        <x14:conditionalFormatting xmlns:xm="http://schemas.microsoft.com/office/excel/2006/main">
          <x14:cfRule type="expression" priority="6" id="{C1349341-A38A-4275-8CFE-3106E87616AE}">
            <xm:f>AND($O137&gt;='Basic project data'!$D$29,$O137&lt;='Basic project data'!$E$29,'Basic project data'!$F$29="x")</xm:f>
            <x14:dxf>
              <fill>
                <patternFill>
                  <bgColor rgb="FFFFFFCC"/>
                </patternFill>
              </fill>
            </x14:dxf>
          </x14:cfRule>
          <xm:sqref>Y137:Y148</xm:sqref>
        </x14:conditionalFormatting>
        <x14:conditionalFormatting xmlns:xm="http://schemas.microsoft.com/office/excel/2006/main">
          <x14:cfRule type="expression" priority="89" id="{81BFDAE0-B7D8-4A32-9CFB-FB6E2401E786}">
            <xm:f>AND($O47&gt;='Basic project data'!$D$30,$O47&lt;='Basic project data'!$E$30,'Basic project data'!$F$30="x")</xm:f>
            <x14:dxf>
              <fill>
                <patternFill>
                  <bgColor rgb="FFFFFFCC"/>
                </patternFill>
              </fill>
            </x14:dxf>
          </x14:cfRule>
          <xm:sqref>Z47:Z58</xm:sqref>
        </x14:conditionalFormatting>
        <x14:conditionalFormatting xmlns:xm="http://schemas.microsoft.com/office/excel/2006/main">
          <x14:cfRule type="expression" priority="75" id="{8F7C8DA9-93F7-40F2-BF54-8789F24FEE6B}">
            <xm:f>AND($O62&gt;='Basic project data'!$D$30,$O62&lt;='Basic project data'!$E$30,'Basic project data'!$F$30="x")</xm:f>
            <x14:dxf>
              <fill>
                <patternFill>
                  <bgColor rgb="FFFFFFCC"/>
                </patternFill>
              </fill>
            </x14:dxf>
          </x14:cfRule>
          <xm:sqref>Z62:Z73</xm:sqref>
        </x14:conditionalFormatting>
        <x14:conditionalFormatting xmlns:xm="http://schemas.microsoft.com/office/excel/2006/main">
          <x14:cfRule type="expression" priority="61" id="{E70B2434-7E23-4D64-BF81-7BA317A686AE}">
            <xm:f>AND($O77&gt;='Basic project data'!$D$30,$O77&lt;='Basic project data'!$E$30,'Basic project data'!$F$30="x")</xm:f>
            <x14:dxf>
              <fill>
                <patternFill>
                  <bgColor rgb="FFFFFFCC"/>
                </patternFill>
              </fill>
            </x14:dxf>
          </x14:cfRule>
          <xm:sqref>Z77:Z88</xm:sqref>
        </x14:conditionalFormatting>
        <x14:conditionalFormatting xmlns:xm="http://schemas.microsoft.com/office/excel/2006/main">
          <x14:cfRule type="expression" priority="47" id="{0440DA18-31C2-4833-927F-A33F459D88E6}">
            <xm:f>AND($O92&gt;='Basic project data'!$D$30,$O92&lt;='Basic project data'!$E$30,'Basic project data'!$F$30="x")</xm:f>
            <x14:dxf>
              <fill>
                <patternFill>
                  <bgColor rgb="FFFFFFCC"/>
                </patternFill>
              </fill>
            </x14:dxf>
          </x14:cfRule>
          <xm:sqref>Z92:Z103</xm:sqref>
        </x14:conditionalFormatting>
        <x14:conditionalFormatting xmlns:xm="http://schemas.microsoft.com/office/excel/2006/main">
          <x14:cfRule type="expression" priority="33" id="{74417848-29D7-4352-AB87-53A21492F435}">
            <xm:f>AND($O107&gt;='Basic project data'!$D$30,$O107&lt;='Basic project data'!$E$30,'Basic project data'!$F$30="x")</xm:f>
            <x14:dxf>
              <fill>
                <patternFill>
                  <bgColor rgb="FFFFFFCC"/>
                </patternFill>
              </fill>
            </x14:dxf>
          </x14:cfRule>
          <xm:sqref>Z107:Z118</xm:sqref>
        </x14:conditionalFormatting>
        <x14:conditionalFormatting xmlns:xm="http://schemas.microsoft.com/office/excel/2006/main">
          <x14:cfRule type="expression" priority="19" id="{C9B81090-3018-4C4B-A924-DF3DFDC8159A}">
            <xm:f>AND($O122&gt;='Basic project data'!$D$30,$O122&lt;='Basic project data'!$E$30,'Basic project data'!$F$30="x")</xm:f>
            <x14:dxf>
              <fill>
                <patternFill>
                  <bgColor rgb="FFFFFFCC"/>
                </patternFill>
              </fill>
            </x14:dxf>
          </x14:cfRule>
          <xm:sqref>Z122:Z133</xm:sqref>
        </x14:conditionalFormatting>
        <x14:conditionalFormatting xmlns:xm="http://schemas.microsoft.com/office/excel/2006/main">
          <x14:cfRule type="expression" priority="5" id="{DA7CA04B-5F2D-4DC2-B44A-C2519FF69F9D}">
            <xm:f>AND($O137&gt;='Basic project data'!$D$30,$O137&lt;='Basic project data'!$E$30,'Basic project data'!$F$30="x")</xm:f>
            <x14:dxf>
              <fill>
                <patternFill>
                  <bgColor rgb="FFFFFFCC"/>
                </patternFill>
              </fill>
            </x14:dxf>
          </x14:cfRule>
          <xm:sqref>Z137:Z148</xm:sqref>
        </x14:conditionalFormatting>
        <x14:conditionalFormatting xmlns:xm="http://schemas.microsoft.com/office/excel/2006/main">
          <x14:cfRule type="expression" priority="88" id="{44D7629F-0BEA-43EF-9EB9-0A65A0E0A35C}">
            <xm:f>AND($O47&gt;='Basic project data'!$D$31,$O47&lt;='Basic project data'!$E$31,'Basic project data'!$F$31="x")</xm:f>
            <x14:dxf>
              <fill>
                <patternFill>
                  <bgColor rgb="FFFFFFCC"/>
                </patternFill>
              </fill>
            </x14:dxf>
          </x14:cfRule>
          <xm:sqref>AA47:AA58</xm:sqref>
        </x14:conditionalFormatting>
        <x14:conditionalFormatting xmlns:xm="http://schemas.microsoft.com/office/excel/2006/main">
          <x14:cfRule type="expression" priority="74" id="{1E5AFC99-9A88-4F19-9D49-E5D09AED4914}">
            <xm:f>AND($O62&gt;='Basic project data'!$D$31,$O62&lt;='Basic project data'!$E$31,'Basic project data'!$F$31="x")</xm:f>
            <x14:dxf>
              <fill>
                <patternFill>
                  <bgColor rgb="FFFFFFCC"/>
                </patternFill>
              </fill>
            </x14:dxf>
          </x14:cfRule>
          <xm:sqref>AA62:AA73</xm:sqref>
        </x14:conditionalFormatting>
        <x14:conditionalFormatting xmlns:xm="http://schemas.microsoft.com/office/excel/2006/main">
          <x14:cfRule type="expression" priority="60" id="{AC83D5E3-24B6-4DA9-B248-AA0C1E5B648E}">
            <xm:f>AND($O77&gt;='Basic project data'!$D$31,$O77&lt;='Basic project data'!$E$31,'Basic project data'!$F$31="x")</xm:f>
            <x14:dxf>
              <fill>
                <patternFill>
                  <bgColor rgb="FFFFFFCC"/>
                </patternFill>
              </fill>
            </x14:dxf>
          </x14:cfRule>
          <xm:sqref>AA77:AA88</xm:sqref>
        </x14:conditionalFormatting>
        <x14:conditionalFormatting xmlns:xm="http://schemas.microsoft.com/office/excel/2006/main">
          <x14:cfRule type="expression" priority="46" id="{31BE35C3-0A61-4A11-856C-B6F4566F1F77}">
            <xm:f>AND($O92&gt;='Basic project data'!$D$31,$O92&lt;='Basic project data'!$E$31,'Basic project data'!$F$31="x")</xm:f>
            <x14:dxf>
              <fill>
                <patternFill>
                  <bgColor rgb="FFFFFFCC"/>
                </patternFill>
              </fill>
            </x14:dxf>
          </x14:cfRule>
          <xm:sqref>AA92:AA103</xm:sqref>
        </x14:conditionalFormatting>
        <x14:conditionalFormatting xmlns:xm="http://schemas.microsoft.com/office/excel/2006/main">
          <x14:cfRule type="expression" priority="32" id="{9E921DAF-BFAC-4D20-970E-5203FDDD9BF5}">
            <xm:f>AND($O107&gt;='Basic project data'!$D$31,$O107&lt;='Basic project data'!$E$31,'Basic project data'!$F$31="x")</xm:f>
            <x14:dxf>
              <fill>
                <patternFill>
                  <bgColor rgb="FFFFFFCC"/>
                </patternFill>
              </fill>
            </x14:dxf>
          </x14:cfRule>
          <xm:sqref>AA107:AA118</xm:sqref>
        </x14:conditionalFormatting>
        <x14:conditionalFormatting xmlns:xm="http://schemas.microsoft.com/office/excel/2006/main">
          <x14:cfRule type="expression" priority="18" id="{B94CA26A-0F0B-40A5-A7B5-BE8E5C91E8A1}">
            <xm:f>AND($O122&gt;='Basic project data'!$D$31,$O122&lt;='Basic project data'!$E$31,'Basic project data'!$F$31="x")</xm:f>
            <x14:dxf>
              <fill>
                <patternFill>
                  <bgColor rgb="FFFFFFCC"/>
                </patternFill>
              </fill>
            </x14:dxf>
          </x14:cfRule>
          <xm:sqref>AA122:AA133</xm:sqref>
        </x14:conditionalFormatting>
        <x14:conditionalFormatting xmlns:xm="http://schemas.microsoft.com/office/excel/2006/main">
          <x14:cfRule type="expression" priority="4" id="{9769946D-048B-4365-BC23-B7978C962722}">
            <xm:f>AND($O137&gt;='Basic project data'!$D$31,$O137&lt;='Basic project data'!$E$31,'Basic project data'!$F$31="x")</xm:f>
            <x14:dxf>
              <fill>
                <patternFill>
                  <bgColor rgb="FFFFFFCC"/>
                </patternFill>
              </fill>
            </x14:dxf>
          </x14:cfRule>
          <xm:sqref>AA137:AA148</xm:sqref>
        </x14:conditionalFormatting>
        <x14:conditionalFormatting xmlns:xm="http://schemas.microsoft.com/office/excel/2006/main">
          <x14:cfRule type="expression" priority="87" id="{9F15E92B-F1BE-46B2-BD1E-ECB1262E612B}">
            <xm:f>AND($O47&gt;='Basic project data'!$D$32,$O47&lt;='Basic project data'!$E$32,'Basic project data'!$F$32="x")</xm:f>
            <x14:dxf>
              <fill>
                <patternFill>
                  <bgColor rgb="FFFFFFCC"/>
                </patternFill>
              </fill>
            </x14:dxf>
          </x14:cfRule>
          <xm:sqref>AB47:AB58</xm:sqref>
        </x14:conditionalFormatting>
        <x14:conditionalFormatting xmlns:xm="http://schemas.microsoft.com/office/excel/2006/main">
          <x14:cfRule type="expression" priority="73" id="{D1BA8E0C-8EA3-4F9C-BA18-6F3C3C3D523C}">
            <xm:f>AND($O62&gt;='Basic project data'!$D$32,$O62&lt;='Basic project data'!$E$32,'Basic project data'!$F$32="x")</xm:f>
            <x14:dxf>
              <fill>
                <patternFill>
                  <bgColor rgb="FFFFFFCC"/>
                </patternFill>
              </fill>
            </x14:dxf>
          </x14:cfRule>
          <xm:sqref>AB62:AB73</xm:sqref>
        </x14:conditionalFormatting>
        <x14:conditionalFormatting xmlns:xm="http://schemas.microsoft.com/office/excel/2006/main">
          <x14:cfRule type="expression" priority="59" id="{93ACDA3C-0C78-4ED4-8126-6FE19C0DB533}">
            <xm:f>AND($O77&gt;='Basic project data'!$D$32,$O77&lt;='Basic project data'!$E$32,'Basic project data'!$F$32="x")</xm:f>
            <x14:dxf>
              <fill>
                <patternFill>
                  <bgColor rgb="FFFFFFCC"/>
                </patternFill>
              </fill>
            </x14:dxf>
          </x14:cfRule>
          <xm:sqref>AB77:AB88</xm:sqref>
        </x14:conditionalFormatting>
        <x14:conditionalFormatting xmlns:xm="http://schemas.microsoft.com/office/excel/2006/main">
          <x14:cfRule type="expression" priority="45" id="{3200F56C-4254-4AF5-B2A5-2DD832189F08}">
            <xm:f>AND($O92&gt;='Basic project data'!$D$32,$O92&lt;='Basic project data'!$E$32,'Basic project data'!$F$32="x")</xm:f>
            <x14:dxf>
              <fill>
                <patternFill>
                  <bgColor rgb="FFFFFFCC"/>
                </patternFill>
              </fill>
            </x14:dxf>
          </x14:cfRule>
          <xm:sqref>AB92:AB103</xm:sqref>
        </x14:conditionalFormatting>
        <x14:conditionalFormatting xmlns:xm="http://schemas.microsoft.com/office/excel/2006/main">
          <x14:cfRule type="expression" priority="31" id="{C76D30EF-BECD-4737-84C2-75F133E8FF41}">
            <xm:f>AND($O107&gt;='Basic project data'!$D$32,$O107&lt;='Basic project data'!$E$32,'Basic project data'!$F$32="x")</xm:f>
            <x14:dxf>
              <fill>
                <patternFill>
                  <bgColor rgb="FFFFFFCC"/>
                </patternFill>
              </fill>
            </x14:dxf>
          </x14:cfRule>
          <xm:sqref>AB107:AB118</xm:sqref>
        </x14:conditionalFormatting>
        <x14:conditionalFormatting xmlns:xm="http://schemas.microsoft.com/office/excel/2006/main">
          <x14:cfRule type="expression" priority="17" id="{63803E42-41E0-4196-A500-8DF6F26B633B}">
            <xm:f>AND($O122&gt;='Basic project data'!$D$32,$O122&lt;='Basic project data'!$E$32,'Basic project data'!$F$32="x")</xm:f>
            <x14:dxf>
              <fill>
                <patternFill>
                  <bgColor rgb="FFFFFFCC"/>
                </patternFill>
              </fill>
            </x14:dxf>
          </x14:cfRule>
          <xm:sqref>AB122:AB133</xm:sqref>
        </x14:conditionalFormatting>
        <x14:conditionalFormatting xmlns:xm="http://schemas.microsoft.com/office/excel/2006/main">
          <x14:cfRule type="expression" priority="3" id="{5B140708-4CAA-4D2B-8DA2-5C2DF9931B84}">
            <xm:f>AND($O137&gt;='Basic project data'!$D$32,$O137&lt;='Basic project data'!$E$32,'Basic project data'!$F$32="x")</xm:f>
            <x14:dxf>
              <fill>
                <patternFill>
                  <bgColor rgb="FFFFFFCC"/>
                </patternFill>
              </fill>
            </x14:dxf>
          </x14:cfRule>
          <xm:sqref>AB137:AB148</xm:sqref>
        </x14:conditionalFormatting>
        <x14:conditionalFormatting xmlns:xm="http://schemas.microsoft.com/office/excel/2006/main">
          <x14:cfRule type="expression" priority="86" id="{6FB50E4D-FC92-46C7-9A0E-ADB0543CD5AB}">
            <xm:f>AND($O47&gt;='Basic project data'!$D$33,$O47&lt;='Basic project data'!$E$33,'Basic project data'!$F$33="x")</xm:f>
            <x14:dxf>
              <fill>
                <patternFill>
                  <bgColor rgb="FFFFFFCC"/>
                </patternFill>
              </fill>
            </x14:dxf>
          </x14:cfRule>
          <xm:sqref>AC47:AC58</xm:sqref>
        </x14:conditionalFormatting>
        <x14:conditionalFormatting xmlns:xm="http://schemas.microsoft.com/office/excel/2006/main">
          <x14:cfRule type="expression" priority="72" id="{67B56402-A7CB-4332-98B1-7CC8518DA750}">
            <xm:f>AND($O62&gt;='Basic project data'!$D$33,$O62&lt;='Basic project data'!$E$33,'Basic project data'!$F$33="x")</xm:f>
            <x14:dxf>
              <fill>
                <patternFill>
                  <bgColor rgb="FFFFFFCC"/>
                </patternFill>
              </fill>
            </x14:dxf>
          </x14:cfRule>
          <xm:sqref>AC62:AC73</xm:sqref>
        </x14:conditionalFormatting>
        <x14:conditionalFormatting xmlns:xm="http://schemas.microsoft.com/office/excel/2006/main">
          <x14:cfRule type="expression" priority="58" id="{36EE94AB-9AFA-4575-9227-1A43C2FDD0BC}">
            <xm:f>AND($O77&gt;='Basic project data'!$D$33,$O77&lt;='Basic project data'!$E$33,'Basic project data'!$F$33="x")</xm:f>
            <x14:dxf>
              <fill>
                <patternFill>
                  <bgColor rgb="FFFFFFCC"/>
                </patternFill>
              </fill>
            </x14:dxf>
          </x14:cfRule>
          <xm:sqref>AC77:AC88</xm:sqref>
        </x14:conditionalFormatting>
        <x14:conditionalFormatting xmlns:xm="http://schemas.microsoft.com/office/excel/2006/main">
          <x14:cfRule type="expression" priority="44" id="{A90DB920-08F3-437B-A713-F7FC1E576961}">
            <xm:f>AND($O92&gt;='Basic project data'!$D$33,$O92&lt;='Basic project data'!$E$33,'Basic project data'!$F$33="x")</xm:f>
            <x14:dxf>
              <fill>
                <patternFill>
                  <bgColor rgb="FFFFFFCC"/>
                </patternFill>
              </fill>
            </x14:dxf>
          </x14:cfRule>
          <xm:sqref>AC92:AC103</xm:sqref>
        </x14:conditionalFormatting>
        <x14:conditionalFormatting xmlns:xm="http://schemas.microsoft.com/office/excel/2006/main">
          <x14:cfRule type="expression" priority="30" id="{E6B46E6C-E7FE-45D9-9F9A-383A4C2E18DD}">
            <xm:f>AND($O107&gt;='Basic project data'!$D$33,$O107&lt;='Basic project data'!$E$33,'Basic project data'!$F$33="x")</xm:f>
            <x14:dxf>
              <fill>
                <patternFill>
                  <bgColor rgb="FFFFFFCC"/>
                </patternFill>
              </fill>
            </x14:dxf>
          </x14:cfRule>
          <xm:sqref>AC107:AC118</xm:sqref>
        </x14:conditionalFormatting>
        <x14:conditionalFormatting xmlns:xm="http://schemas.microsoft.com/office/excel/2006/main">
          <x14:cfRule type="expression" priority="16" id="{FA631347-9DA0-455C-8BC7-CCD1254E2404}">
            <xm:f>AND($O122&gt;='Basic project data'!$D$33,$O122&lt;='Basic project data'!$E$33,'Basic project data'!$F$33="x")</xm:f>
            <x14:dxf>
              <fill>
                <patternFill>
                  <bgColor rgb="FFFFFFCC"/>
                </patternFill>
              </fill>
            </x14:dxf>
          </x14:cfRule>
          <xm:sqref>AC122:AC133</xm:sqref>
        </x14:conditionalFormatting>
        <x14:conditionalFormatting xmlns:xm="http://schemas.microsoft.com/office/excel/2006/main">
          <x14:cfRule type="expression" priority="2" id="{D14DA19D-6EAE-4F0D-8365-00D4469545A0}">
            <xm:f>AND($O137&gt;='Basic project data'!$D$33,$O137&lt;='Basic project data'!$E$33,'Basic project data'!$F$33="x")</xm:f>
            <x14:dxf>
              <fill>
                <patternFill>
                  <bgColor rgb="FFFFFFCC"/>
                </patternFill>
              </fill>
            </x14:dxf>
          </x14:cfRule>
          <xm:sqref>AC137:AC148</xm:sqref>
        </x14:conditionalFormatting>
        <x14:conditionalFormatting xmlns:xm="http://schemas.microsoft.com/office/excel/2006/main">
          <x14:cfRule type="expression" priority="85" id="{4B06C4A9-E301-41A2-B071-2C0C07519EAE}">
            <xm:f>AND($O47&gt;='Basic project data'!$D$34,$O47&lt;='Basic project data'!$E$34,'Basic project data'!$F$34="x")</xm:f>
            <x14:dxf>
              <fill>
                <patternFill>
                  <bgColor rgb="FFFFFFCC"/>
                </patternFill>
              </fill>
            </x14:dxf>
          </x14:cfRule>
          <xm:sqref>AD47:AD58</xm:sqref>
        </x14:conditionalFormatting>
        <x14:conditionalFormatting xmlns:xm="http://schemas.microsoft.com/office/excel/2006/main">
          <x14:cfRule type="expression" priority="71" id="{6B4CB208-2481-47BF-81E4-0C0AFBE656FD}">
            <xm:f>AND($O62&gt;='Basic project data'!$D$34,$O62&lt;='Basic project data'!$E$34,'Basic project data'!$F$34="x")</xm:f>
            <x14:dxf>
              <fill>
                <patternFill>
                  <bgColor rgb="FFFFFFCC"/>
                </patternFill>
              </fill>
            </x14:dxf>
          </x14:cfRule>
          <xm:sqref>AD62:AD73</xm:sqref>
        </x14:conditionalFormatting>
        <x14:conditionalFormatting xmlns:xm="http://schemas.microsoft.com/office/excel/2006/main">
          <x14:cfRule type="expression" priority="57" id="{A0739691-0686-430E-A512-B78953C2CD62}">
            <xm:f>AND($O77&gt;='Basic project data'!$D$34,$O77&lt;='Basic project data'!$E$34,'Basic project data'!$F$34="x")</xm:f>
            <x14:dxf>
              <fill>
                <patternFill>
                  <bgColor rgb="FFFFFFCC"/>
                </patternFill>
              </fill>
            </x14:dxf>
          </x14:cfRule>
          <xm:sqref>AD77:AD88</xm:sqref>
        </x14:conditionalFormatting>
        <x14:conditionalFormatting xmlns:xm="http://schemas.microsoft.com/office/excel/2006/main">
          <x14:cfRule type="expression" priority="43" id="{576FBC36-E2CB-4C29-A837-F992E742D9FB}">
            <xm:f>AND($O92&gt;='Basic project data'!$D$34,$O92&lt;='Basic project data'!$E$34,'Basic project data'!$F$34="x")</xm:f>
            <x14:dxf>
              <fill>
                <patternFill>
                  <bgColor rgb="FFFFFFCC"/>
                </patternFill>
              </fill>
            </x14:dxf>
          </x14:cfRule>
          <xm:sqref>AD92:AD103</xm:sqref>
        </x14:conditionalFormatting>
        <x14:conditionalFormatting xmlns:xm="http://schemas.microsoft.com/office/excel/2006/main">
          <x14:cfRule type="expression" priority="29" id="{95A9F2CB-4769-4F99-8611-F3F082849B59}">
            <xm:f>AND($O107&gt;='Basic project data'!$D$34,$O107&lt;='Basic project data'!$E$34,'Basic project data'!$F$34="x")</xm:f>
            <x14:dxf>
              <fill>
                <patternFill>
                  <bgColor rgb="FFFFFFCC"/>
                </patternFill>
              </fill>
            </x14:dxf>
          </x14:cfRule>
          <xm:sqref>AD107:AD118</xm:sqref>
        </x14:conditionalFormatting>
        <x14:conditionalFormatting xmlns:xm="http://schemas.microsoft.com/office/excel/2006/main">
          <x14:cfRule type="expression" priority="15" id="{46138686-D7D3-47B5-814B-DBDA112CA9A6}">
            <xm:f>AND($O122&gt;='Basic project data'!$D$34,$O122&lt;='Basic project data'!$E$34,'Basic project data'!$F$34="x")</xm:f>
            <x14:dxf>
              <fill>
                <patternFill>
                  <bgColor rgb="FFFFFFCC"/>
                </patternFill>
              </fill>
            </x14:dxf>
          </x14:cfRule>
          <xm:sqref>AD122:AD133</xm:sqref>
        </x14:conditionalFormatting>
        <x14:conditionalFormatting xmlns:xm="http://schemas.microsoft.com/office/excel/2006/main">
          <x14:cfRule type="expression" priority="1" id="{C441CB7D-0427-4B46-8D6A-1CCB5AF4899C}">
            <xm:f>AND($O137&gt;='Basic project data'!$D$34,$O137&lt;='Basic project data'!$E$34,'Basic project data'!$F$34="x")</xm:f>
            <x14:dxf>
              <fill>
                <patternFill>
                  <bgColor rgb="FFFFFFCC"/>
                </patternFill>
              </fill>
            </x14:dxf>
          </x14:cfRule>
          <xm:sqref>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2A2DD66-2356-4652-BAD2-8D6DAA4C72D2}">
          <x14:formula1>
            <xm:f>'Drop-down Liste'!$B$2:$B$3</xm:f>
          </x14:formula1>
          <xm:sqref>D11</xm:sqref>
        </x14:dataValidation>
        <x14:dataValidation type="list" allowBlank="1" showInputMessage="1" showErrorMessage="1" xr:uid="{E4ADBC28-4425-4D9C-B94E-7C99A91F100E}">
          <x14:formula1>
            <xm:f>'A. Personnel costs'!$A$6:$A$10</xm:f>
          </x14:formula1>
          <xm:sqref>H1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1B740-3530-4D27-81AE-24D7829F461E}">
  <dimension ref="A1:AN179"/>
  <sheetViews>
    <sheetView showGridLines="0" zoomScale="85" zoomScaleNormal="85" workbookViewId="0">
      <selection activeCell="AD52" sqref="AD52"/>
    </sheetView>
  </sheetViews>
  <sheetFormatPr baseColWidth="10" defaultColWidth="11.5546875" defaultRowHeight="15" outlineLevelRow="1" outlineLevelCol="1" x14ac:dyDescent="0.25"/>
  <cols>
    <col min="1" max="2" width="11.109375" style="241" customWidth="1"/>
    <col min="3" max="3" width="12.77734375" style="241" customWidth="1"/>
    <col min="4" max="4" width="14.77734375" style="241" customWidth="1"/>
    <col min="5" max="5" width="20.77734375" style="241" customWidth="1"/>
    <col min="6" max="6" width="12.77734375" style="241" customWidth="1"/>
    <col min="7" max="7" width="15.5546875" style="241" customWidth="1"/>
    <col min="8" max="8" width="19.77734375" style="241" customWidth="1"/>
    <col min="9" max="9" width="16.44140625" style="241" customWidth="1"/>
    <col min="10" max="10" width="20.109375" style="241" customWidth="1"/>
    <col min="11" max="11" width="17" style="241" customWidth="1"/>
    <col min="12" max="12" width="18.21875" style="241" customWidth="1"/>
    <col min="13" max="13" width="20" style="241" customWidth="1"/>
    <col min="14" max="14" width="4.77734375" style="241" customWidth="1"/>
    <col min="15" max="15" width="9.5546875" style="241" customWidth="1"/>
    <col min="16" max="16" width="10" style="241" customWidth="1"/>
    <col min="17" max="17" width="10.5546875" style="241" customWidth="1"/>
    <col min="18" max="20" width="10.21875" style="241" customWidth="1"/>
    <col min="21" max="30" width="10.21875" style="241" hidden="1" customWidth="1" outlineLevel="1"/>
    <col min="31" max="31" width="10.21875" style="241" customWidth="1" collapsed="1"/>
    <col min="32" max="32" width="19.5546875" style="241" customWidth="1"/>
    <col min="33" max="33" width="17" style="241" customWidth="1"/>
    <col min="34" max="36" width="11.5546875" style="241"/>
    <col min="37" max="37" width="14.44140625" style="241" customWidth="1"/>
    <col min="38" max="38" width="11.5546875" style="241"/>
    <col min="39" max="39" width="9.77734375" style="241" hidden="1" customWidth="1"/>
    <col min="40" max="16384" width="11.5546875" style="241"/>
  </cols>
  <sheetData>
    <row r="1" spans="2:40" ht="29.25" customHeight="1" x14ac:dyDescent="0.25">
      <c r="C1" s="242" t="s">
        <v>239</v>
      </c>
      <c r="D1" s="243"/>
      <c r="E1" s="244"/>
      <c r="F1" s="245"/>
      <c r="G1" s="246" t="s">
        <v>240</v>
      </c>
      <c r="H1" s="247"/>
    </row>
    <row r="2" spans="2:40" ht="29.25" customHeight="1" x14ac:dyDescent="0.25">
      <c r="C2" s="248" t="s">
        <v>241</v>
      </c>
      <c r="D2" s="640"/>
      <c r="E2" s="640"/>
      <c r="G2" s="246" t="s">
        <v>242</v>
      </c>
      <c r="H2" s="249"/>
    </row>
    <row r="3" spans="2:40" ht="60.75" customHeight="1" thickBot="1" x14ac:dyDescent="0.55000000000000004">
      <c r="B3" s="250" t="str">
        <f>INDEX(languages!B7:C7,1,MATCH('Liesmich Readme'!$A$5,languages!$B$2:$C$2,0))</f>
        <v>1. Basisdaten</v>
      </c>
      <c r="D3" s="251"/>
      <c r="E3" s="251"/>
      <c r="F3" s="251"/>
      <c r="G3" s="251"/>
      <c r="H3" s="251"/>
      <c r="J3" s="250" t="s">
        <v>243</v>
      </c>
      <c r="O3" s="250" t="str">
        <f>INDEX(languages!B13:C13,1,MATCH('Liesmich Readme'!$A$5,languages!$B$2:$C$2,0))</f>
        <v>6.    Berichtete Daten</v>
      </c>
      <c r="P3" s="250"/>
      <c r="Q3" s="250"/>
      <c r="R3" s="250"/>
      <c r="S3" s="250"/>
      <c r="T3" s="250"/>
      <c r="U3" s="250"/>
      <c r="V3" s="250"/>
      <c r="W3" s="250"/>
      <c r="X3" s="250"/>
      <c r="Y3" s="250"/>
      <c r="Z3" s="250"/>
      <c r="AA3" s="250"/>
      <c r="AB3" s="250"/>
      <c r="AC3" s="250"/>
      <c r="AD3" s="250"/>
      <c r="AE3" s="250"/>
      <c r="AF3" s="252"/>
      <c r="AG3" s="250"/>
      <c r="AH3" s="133"/>
      <c r="AI3" s="133"/>
      <c r="AJ3" s="133"/>
      <c r="AK3" s="133"/>
      <c r="AL3" s="133"/>
      <c r="AM3" s="133"/>
      <c r="AN3" s="133"/>
    </row>
    <row r="4" spans="2:40" ht="44.25" customHeight="1" x14ac:dyDescent="0.25">
      <c r="C4" s="641" t="s">
        <v>503</v>
      </c>
      <c r="D4" s="253" t="s">
        <v>32</v>
      </c>
      <c r="E4" s="253" t="s">
        <v>33</v>
      </c>
      <c r="F4" s="253" t="s">
        <v>244</v>
      </c>
      <c r="G4" s="253" t="s">
        <v>245</v>
      </c>
      <c r="H4" s="253" t="s">
        <v>246</v>
      </c>
      <c r="J4" s="254" t="s">
        <v>247</v>
      </c>
      <c r="K4" s="255">
        <f>C20+C22+C24+C26+C28</f>
        <v>0</v>
      </c>
      <c r="P4" s="256" t="s">
        <v>448</v>
      </c>
      <c r="Q4" s="256" t="s">
        <v>449</v>
      </c>
      <c r="R4" s="256" t="s">
        <v>450</v>
      </c>
      <c r="S4" s="256" t="s">
        <v>451</v>
      </c>
      <c r="T4" s="256" t="s">
        <v>452</v>
      </c>
      <c r="U4" s="256" t="s">
        <v>453</v>
      </c>
      <c r="V4" s="256" t="s">
        <v>454</v>
      </c>
      <c r="W4" s="256" t="s">
        <v>455</v>
      </c>
      <c r="X4" s="256" t="s">
        <v>456</v>
      </c>
      <c r="Y4" s="256" t="s">
        <v>457</v>
      </c>
      <c r="Z4" s="256" t="s">
        <v>458</v>
      </c>
      <c r="AA4" s="256" t="s">
        <v>459</v>
      </c>
      <c r="AB4" s="256" t="s">
        <v>460</v>
      </c>
      <c r="AC4" s="256" t="s">
        <v>461</v>
      </c>
      <c r="AD4" s="256" t="s">
        <v>462</v>
      </c>
      <c r="AE4" s="257" t="s">
        <v>463</v>
      </c>
      <c r="AF4" s="258" t="s">
        <v>464</v>
      </c>
      <c r="AG4" s="259" t="s">
        <v>248</v>
      </c>
    </row>
    <row r="5" spans="2:40" ht="17.25" customHeight="1" x14ac:dyDescent="0.25">
      <c r="C5" s="641"/>
      <c r="D5" s="260"/>
      <c r="E5" s="260"/>
      <c r="F5" s="261"/>
      <c r="G5" s="262"/>
      <c r="H5" s="262"/>
      <c r="J5" s="642" t="s">
        <v>499</v>
      </c>
      <c r="K5" s="644">
        <f>F20+F22+F24+F26+F28</f>
        <v>0</v>
      </c>
      <c r="O5" s="263" t="s">
        <v>24</v>
      </c>
      <c r="P5" s="264"/>
      <c r="Q5" s="264"/>
      <c r="R5" s="264"/>
      <c r="S5" s="264"/>
      <c r="T5" s="264"/>
      <c r="U5" s="264"/>
      <c r="V5" s="264"/>
      <c r="W5" s="264"/>
      <c r="X5" s="264"/>
      <c r="Y5" s="264"/>
      <c r="Z5" s="264"/>
      <c r="AA5" s="264"/>
      <c r="AB5" s="264"/>
      <c r="AC5" s="264"/>
      <c r="AD5" s="264"/>
      <c r="AE5" s="265">
        <f t="shared" ref="AE5:AE13" si="0">SUM(P5:AD5)</f>
        <v>0</v>
      </c>
      <c r="AF5" s="266"/>
      <c r="AG5" s="267"/>
      <c r="AM5" s="241" t="s">
        <v>249</v>
      </c>
    </row>
    <row r="6" spans="2:40" ht="18.75" x14ac:dyDescent="0.25">
      <c r="C6" s="641"/>
      <c r="D6" s="260"/>
      <c r="E6" s="260"/>
      <c r="F6" s="261"/>
      <c r="G6" s="262"/>
      <c r="H6" s="262"/>
      <c r="J6" s="643"/>
      <c r="K6" s="644"/>
      <c r="O6" s="268" t="s">
        <v>77</v>
      </c>
      <c r="P6" s="264"/>
      <c r="Q6" s="264"/>
      <c r="R6" s="264"/>
      <c r="S6" s="264"/>
      <c r="T6" s="264"/>
      <c r="U6" s="264"/>
      <c r="V6" s="264"/>
      <c r="W6" s="264"/>
      <c r="X6" s="264"/>
      <c r="Y6" s="264"/>
      <c r="Z6" s="264"/>
      <c r="AA6" s="264"/>
      <c r="AB6" s="264"/>
      <c r="AC6" s="264"/>
      <c r="AD6" s="264"/>
      <c r="AE6" s="265">
        <f t="shared" si="0"/>
        <v>0</v>
      </c>
      <c r="AF6" s="266"/>
      <c r="AG6" s="267"/>
      <c r="AM6" s="241" t="s">
        <v>250</v>
      </c>
    </row>
    <row r="7" spans="2:40" ht="17.25" customHeight="1" x14ac:dyDescent="0.25">
      <c r="C7" s="641"/>
      <c r="D7" s="260"/>
      <c r="E7" s="260"/>
      <c r="F7" s="261"/>
      <c r="G7" s="262"/>
      <c r="H7" s="262"/>
      <c r="J7" s="645" t="s">
        <v>251</v>
      </c>
      <c r="K7" s="646">
        <f>L20+L22+L24+L26+L28</f>
        <v>0</v>
      </c>
      <c r="O7" s="269" t="s">
        <v>25</v>
      </c>
      <c r="P7" s="264"/>
      <c r="Q7" s="264"/>
      <c r="R7" s="264"/>
      <c r="S7" s="264"/>
      <c r="T7" s="264"/>
      <c r="U7" s="264"/>
      <c r="V7" s="264"/>
      <c r="W7" s="264"/>
      <c r="X7" s="264"/>
      <c r="Y7" s="264"/>
      <c r="Z7" s="264"/>
      <c r="AA7" s="264"/>
      <c r="AB7" s="264"/>
      <c r="AC7" s="264"/>
      <c r="AD7" s="264"/>
      <c r="AE7" s="265">
        <f t="shared" si="0"/>
        <v>0</v>
      </c>
      <c r="AF7" s="266"/>
      <c r="AG7" s="267"/>
    </row>
    <row r="8" spans="2:40" ht="18.75" x14ac:dyDescent="0.25">
      <c r="C8" s="641"/>
      <c r="D8" s="262"/>
      <c r="E8" s="262"/>
      <c r="F8" s="261"/>
      <c r="G8" s="262"/>
      <c r="H8" s="262"/>
      <c r="J8" s="645"/>
      <c r="K8" s="646"/>
      <c r="O8" s="270" t="s">
        <v>113</v>
      </c>
      <c r="P8" s="264"/>
      <c r="Q8" s="264"/>
      <c r="R8" s="264"/>
      <c r="S8" s="264"/>
      <c r="T8" s="264"/>
      <c r="U8" s="264"/>
      <c r="V8" s="264"/>
      <c r="W8" s="264"/>
      <c r="X8" s="264"/>
      <c r="Y8" s="264"/>
      <c r="Z8" s="264"/>
      <c r="AA8" s="264"/>
      <c r="AB8" s="264"/>
      <c r="AC8" s="264"/>
      <c r="AD8" s="264"/>
      <c r="AE8" s="265">
        <f t="shared" si="0"/>
        <v>0</v>
      </c>
      <c r="AF8" s="266"/>
      <c r="AG8" s="267"/>
    </row>
    <row r="9" spans="2:40" ht="18.75" x14ac:dyDescent="0.25">
      <c r="C9" s="641"/>
      <c r="D9" s="262"/>
      <c r="E9" s="262"/>
      <c r="F9" s="261"/>
      <c r="G9" s="262"/>
      <c r="H9" s="262"/>
      <c r="J9" s="645" t="str">
        <f>IF($D$11="no","Difference total contract vs. calculated costs","Difference EU grant vs. calculated costs")</f>
        <v>Difference EU grant vs. calculated costs</v>
      </c>
      <c r="K9" s="644">
        <f>IF($D$11="no", K4-K7,K5-K7)</f>
        <v>0</v>
      </c>
      <c r="O9" s="271" t="s">
        <v>26</v>
      </c>
      <c r="P9" s="264"/>
      <c r="Q9" s="264"/>
      <c r="R9" s="264"/>
      <c r="S9" s="264"/>
      <c r="T9" s="264"/>
      <c r="U9" s="264"/>
      <c r="V9" s="264"/>
      <c r="W9" s="264"/>
      <c r="X9" s="264"/>
      <c r="Y9" s="264"/>
      <c r="Z9" s="264"/>
      <c r="AA9" s="264"/>
      <c r="AB9" s="264"/>
      <c r="AC9" s="264"/>
      <c r="AD9" s="264"/>
      <c r="AE9" s="265">
        <f t="shared" si="0"/>
        <v>0</v>
      </c>
      <c r="AF9" s="266"/>
      <c r="AG9" s="267"/>
    </row>
    <row r="10" spans="2:40" ht="18.75" x14ac:dyDescent="0.25">
      <c r="C10" s="641"/>
      <c r="D10" s="262"/>
      <c r="E10" s="262"/>
      <c r="F10" s="261"/>
      <c r="G10" s="262"/>
      <c r="H10" s="262"/>
      <c r="J10" s="645"/>
      <c r="K10" s="644"/>
      <c r="O10" s="272" t="s">
        <v>149</v>
      </c>
      <c r="P10" s="264"/>
      <c r="Q10" s="264"/>
      <c r="R10" s="264"/>
      <c r="S10" s="264"/>
      <c r="T10" s="264"/>
      <c r="U10" s="264"/>
      <c r="V10" s="264"/>
      <c r="W10" s="264"/>
      <c r="X10" s="264"/>
      <c r="Y10" s="264"/>
      <c r="Z10" s="264"/>
      <c r="AA10" s="264"/>
      <c r="AB10" s="264"/>
      <c r="AC10" s="264"/>
      <c r="AD10" s="264"/>
      <c r="AE10" s="265">
        <f t="shared" si="0"/>
        <v>0</v>
      </c>
      <c r="AF10" s="266"/>
      <c r="AG10" s="267"/>
    </row>
    <row r="11" spans="2:40" ht="17.25" customHeight="1" x14ac:dyDescent="0.25">
      <c r="C11" s="628" t="s">
        <v>500</v>
      </c>
      <c r="D11" s="629"/>
      <c r="E11" s="273"/>
      <c r="F11" s="273"/>
      <c r="G11" s="273"/>
      <c r="H11" s="273"/>
      <c r="O11" s="274" t="s">
        <v>27</v>
      </c>
      <c r="P11" s="264"/>
      <c r="Q11" s="264"/>
      <c r="R11" s="264"/>
      <c r="S11" s="264"/>
      <c r="T11" s="264"/>
      <c r="U11" s="264"/>
      <c r="V11" s="264"/>
      <c r="W11" s="264"/>
      <c r="X11" s="264"/>
      <c r="Y11" s="264"/>
      <c r="Z11" s="264"/>
      <c r="AA11" s="264"/>
      <c r="AB11" s="264"/>
      <c r="AC11" s="264"/>
      <c r="AD11" s="264"/>
      <c r="AE11" s="265">
        <f t="shared" si="0"/>
        <v>0</v>
      </c>
      <c r="AF11" s="266"/>
      <c r="AG11" s="267"/>
    </row>
    <row r="12" spans="2:40" ht="18.75" x14ac:dyDescent="0.25">
      <c r="C12" s="628"/>
      <c r="D12" s="630"/>
      <c r="E12" s="275"/>
      <c r="F12" s="252"/>
      <c r="G12" s="252"/>
      <c r="H12" s="252"/>
      <c r="I12" s="252"/>
      <c r="J12" s="276"/>
      <c r="K12" s="252"/>
      <c r="L12" s="252"/>
      <c r="O12" s="274" t="s">
        <v>185</v>
      </c>
      <c r="P12" s="264"/>
      <c r="Q12" s="264"/>
      <c r="R12" s="264"/>
      <c r="S12" s="264"/>
      <c r="T12" s="264"/>
      <c r="U12" s="264"/>
      <c r="V12" s="264"/>
      <c r="W12" s="264"/>
      <c r="X12" s="264"/>
      <c r="Y12" s="264"/>
      <c r="Z12" s="264"/>
      <c r="AA12" s="264"/>
      <c r="AB12" s="264"/>
      <c r="AC12" s="264"/>
      <c r="AD12" s="264"/>
      <c r="AE12" s="265">
        <f t="shared" si="0"/>
        <v>0</v>
      </c>
      <c r="AF12" s="266"/>
      <c r="AG12" s="267"/>
    </row>
    <row r="13" spans="2:40" ht="18.75" customHeight="1" x14ac:dyDescent="0.25">
      <c r="C13" s="631"/>
      <c r="D13" s="632"/>
      <c r="E13" s="633"/>
      <c r="G13" s="252"/>
      <c r="H13" s="252"/>
      <c r="I13" s="252"/>
      <c r="J13" s="252"/>
      <c r="K13" s="252"/>
      <c r="L13" s="252"/>
      <c r="M13" s="277"/>
      <c r="O13" s="278" t="s">
        <v>28</v>
      </c>
      <c r="P13" s="264"/>
      <c r="Q13" s="264"/>
      <c r="R13" s="264"/>
      <c r="S13" s="264"/>
      <c r="T13" s="264"/>
      <c r="U13" s="264"/>
      <c r="V13" s="264"/>
      <c r="W13" s="264"/>
      <c r="X13" s="264"/>
      <c r="Y13" s="264"/>
      <c r="Z13" s="264"/>
      <c r="AA13" s="264"/>
      <c r="AB13" s="264"/>
      <c r="AC13" s="264"/>
      <c r="AD13" s="264"/>
      <c r="AE13" s="265">
        <f t="shared" si="0"/>
        <v>0</v>
      </c>
      <c r="AF13" s="266"/>
      <c r="AG13" s="267"/>
    </row>
    <row r="14" spans="2:40" ht="22.5" customHeight="1" x14ac:dyDescent="0.25">
      <c r="C14" s="631"/>
      <c r="D14" s="632"/>
      <c r="E14" s="633"/>
      <c r="F14" s="252"/>
      <c r="G14" s="252"/>
      <c r="H14" s="252"/>
      <c r="I14" s="252"/>
      <c r="J14" s="252"/>
      <c r="K14" s="252"/>
      <c r="L14" s="252"/>
      <c r="M14" s="277"/>
    </row>
    <row r="15" spans="2:40" x14ac:dyDescent="0.25">
      <c r="E15" s="279"/>
      <c r="F15" s="252"/>
      <c r="G15" s="252"/>
      <c r="H15" s="252"/>
      <c r="I15" s="252"/>
      <c r="J15" s="252"/>
      <c r="K15" s="252"/>
      <c r="L15" s="252"/>
      <c r="M15" s="277"/>
      <c r="O15" s="280"/>
      <c r="P15" s="281"/>
      <c r="Q15" s="281"/>
      <c r="R15" s="281"/>
      <c r="S15" s="281"/>
      <c r="T15" s="281"/>
      <c r="U15" s="282"/>
      <c r="V15" s="282"/>
      <c r="W15" s="282"/>
      <c r="X15" s="282"/>
      <c r="Y15" s="282"/>
      <c r="Z15" s="282"/>
      <c r="AA15" s="282"/>
      <c r="AB15" s="282"/>
      <c r="AC15" s="282"/>
      <c r="AD15" s="282"/>
      <c r="AE15" s="283"/>
      <c r="AF15" s="284"/>
      <c r="AG15" s="285"/>
    </row>
    <row r="16" spans="2:40" ht="30" customHeight="1" x14ac:dyDescent="0.5">
      <c r="B16" s="286" t="str">
        <f>INDEX(languages!B11:C11,1,MATCH('Liesmich Readme'!$A$5,languages!$B$2:$C$2,0))</f>
        <v>4.    Abrechenbare Personalkosten pro Berichtsperiode</v>
      </c>
      <c r="C16" s="287"/>
      <c r="E16" s="286"/>
      <c r="F16" s="286"/>
      <c r="G16" s="286"/>
      <c r="H16" s="288"/>
      <c r="I16" s="286"/>
      <c r="J16" s="286"/>
      <c r="K16" s="286"/>
      <c r="O16" s="651" t="str">
        <f>INDEX(languages!B12:C12,1,MATCH('Liesmich Readme'!$A$5,languages!$B$2:$C$2,0))</f>
        <v>5.   Tagesäquivalente pro Arbeitspaket &amp; abrechenbare Personalkosten</v>
      </c>
      <c r="P16" s="651"/>
      <c r="Q16" s="651"/>
      <c r="R16" s="651"/>
      <c r="S16" s="651"/>
      <c r="T16" s="651"/>
      <c r="U16" s="651"/>
      <c r="V16" s="651"/>
      <c r="W16" s="651"/>
      <c r="X16" s="651"/>
      <c r="Y16" s="651"/>
      <c r="Z16" s="651"/>
      <c r="AA16" s="651"/>
      <c r="AB16" s="651"/>
      <c r="AC16" s="651"/>
      <c r="AD16" s="651"/>
      <c r="AE16" s="651"/>
      <c r="AF16" s="651"/>
      <c r="AG16" s="651"/>
    </row>
    <row r="17" spans="1:33" ht="11.25" customHeight="1" thickBot="1" x14ac:dyDescent="0.55000000000000004">
      <c r="B17" s="287"/>
      <c r="C17" s="286"/>
      <c r="D17" s="286"/>
      <c r="E17" s="286"/>
      <c r="F17" s="286"/>
      <c r="G17" s="286"/>
      <c r="H17" s="286"/>
      <c r="I17" s="286"/>
      <c r="J17" s="286"/>
      <c r="K17" s="286"/>
      <c r="O17" s="289"/>
      <c r="P17" s="289"/>
      <c r="Q17" s="289"/>
      <c r="R17" s="289"/>
      <c r="S17" s="289"/>
      <c r="T17" s="289"/>
      <c r="U17" s="289"/>
      <c r="V17" s="289"/>
      <c r="W17" s="289"/>
      <c r="X17" s="289"/>
      <c r="Y17" s="289"/>
      <c r="Z17" s="289"/>
      <c r="AA17" s="289"/>
      <c r="AB17" s="289"/>
      <c r="AC17" s="289"/>
      <c r="AD17" s="289"/>
      <c r="AE17" s="289"/>
      <c r="AF17" s="289"/>
      <c r="AG17" s="289"/>
    </row>
    <row r="18" spans="1:33" ht="15.75" customHeight="1" x14ac:dyDescent="0.25">
      <c r="C18" s="652" t="s">
        <v>252</v>
      </c>
      <c r="D18" s="652"/>
      <c r="E18" s="652"/>
      <c r="F18" s="652" t="s">
        <v>498</v>
      </c>
      <c r="G18" s="652"/>
      <c r="H18" s="652" t="s">
        <v>253</v>
      </c>
      <c r="I18" s="652"/>
      <c r="J18" s="652"/>
      <c r="K18" s="652"/>
      <c r="L18" s="653" t="s">
        <v>497</v>
      </c>
      <c r="M18" s="653"/>
      <c r="P18" s="290"/>
      <c r="U18" s="291"/>
    </row>
    <row r="19" spans="1:33" ht="75" customHeight="1" x14ac:dyDescent="0.25">
      <c r="A19" s="647" t="s">
        <v>465</v>
      </c>
      <c r="B19" s="647"/>
      <c r="C19" s="292" t="s">
        <v>495</v>
      </c>
      <c r="D19" s="256" t="s">
        <v>254</v>
      </c>
      <c r="E19" s="293" t="s">
        <v>255</v>
      </c>
      <c r="F19" s="292" t="s">
        <v>495</v>
      </c>
      <c r="G19" s="293" t="s">
        <v>254</v>
      </c>
      <c r="H19" s="294" t="s">
        <v>504</v>
      </c>
      <c r="I19" s="295" t="s">
        <v>256</v>
      </c>
      <c r="J19" s="296" t="s">
        <v>257</v>
      </c>
      <c r="K19" s="297" t="s">
        <v>258</v>
      </c>
      <c r="L19" s="298" t="s">
        <v>259</v>
      </c>
      <c r="M19" s="293" t="str">
        <f>IF($D$11="no","Check (costs total contract vs. calculated costs)","Check (costs EU grant vs. calculated costs)")</f>
        <v>Check (costs EU grant vs. calculated costs)</v>
      </c>
      <c r="P19" s="256" t="s">
        <v>448</v>
      </c>
      <c r="Q19" s="256" t="s">
        <v>449</v>
      </c>
      <c r="R19" s="256" t="s">
        <v>450</v>
      </c>
      <c r="S19" s="256" t="s">
        <v>451</v>
      </c>
      <c r="T19" s="256" t="s">
        <v>452</v>
      </c>
      <c r="U19" s="256" t="s">
        <v>453</v>
      </c>
      <c r="V19" s="256" t="s">
        <v>454</v>
      </c>
      <c r="W19" s="256" t="s">
        <v>455</v>
      </c>
      <c r="X19" s="256" t="s">
        <v>456</v>
      </c>
      <c r="Y19" s="256" t="s">
        <v>457</v>
      </c>
      <c r="Z19" s="256" t="s">
        <v>458</v>
      </c>
      <c r="AA19" s="256" t="s">
        <v>459</v>
      </c>
      <c r="AB19" s="256" t="s">
        <v>460</v>
      </c>
      <c r="AC19" s="256" t="s">
        <v>461</v>
      </c>
      <c r="AD19" s="256" t="s">
        <v>462</v>
      </c>
      <c r="AE19" s="257" t="s">
        <v>463</v>
      </c>
      <c r="AF19" s="256" t="s">
        <v>466</v>
      </c>
    </row>
    <row r="20" spans="1:33" ht="19.5" customHeight="1" x14ac:dyDescent="0.3">
      <c r="A20" s="648" t="str">
        <f>'Basic project data'!D12</f>
        <v/>
      </c>
      <c r="B20" s="649" t="str">
        <f>'Basic project data'!E12</f>
        <v/>
      </c>
      <c r="C20" s="650">
        <f>IFERROR(SUMIF(B:B,O20,G:G),0)</f>
        <v>0</v>
      </c>
      <c r="D20" s="637">
        <f>MROUND(SUMIF(B:B,O20,F:F),0.5)</f>
        <v>0</v>
      </c>
      <c r="E20" s="638">
        <f>IFERROR(C20/D20,0)</f>
        <v>0</v>
      </c>
      <c r="F20" s="650">
        <f>SUMIF(B:B,O20,J:J)</f>
        <v>0</v>
      </c>
      <c r="G20" s="654">
        <f>MROUND(SUMIF(B:B,O20,I:I),0.5)</f>
        <v>0</v>
      </c>
      <c r="H20" s="655">
        <f>IFERROR(((SUMIF(B:B,O20,AE:AE))/$H$2),0)</f>
        <v>0</v>
      </c>
      <c r="I20" s="656">
        <f>IF($D$11="no",IF((SUMIF($D$35:$D$41,O20,$G$35:$G$41)+SUMIF($I$35:$I$41,O20,$L$35:$L$41))&gt;D20,D20,(SUMIF($D$35:$D$41,O20,$G$35:$G$41)+SUMIF($I$35:$I$41,O20,$L$35:$L$41))),IF((SUMIF($D$35:$D$41,O20,$G$35:$G$41)+SUMIF($I$35:$I$41,O20,$L$35:$L$41))&gt;G20,G20,(SUMIF($D$35:$D$41,O20,$G$35:$G$41)+SUMIF($I$35:$I$41,O20,$L$35:$L$41))))</f>
        <v>0</v>
      </c>
      <c r="J20" s="634">
        <f>IFERROR(MROUND(IF(H20&gt;I20,I20,H20),0.5),"")</f>
        <v>0</v>
      </c>
      <c r="K20" s="635">
        <f>IF($D$11="no",(IF(M20&gt;=0,0,IFERROR(J20-D20,0))),IF(J20&gt;=G20,0,IFERROR(J20-G20,0)))</f>
        <v>0</v>
      </c>
      <c r="L20" s="636">
        <f>ROUND(IF($D$11="no",IF(E20*J20&gt;C20,C20,E20*J20),IF(E20*J20&gt;F20,F20,E20*J20)),2)</f>
        <v>0</v>
      </c>
      <c r="M20" s="639">
        <f>ROUND(IF($D$11="no",IFERROR(-(C20-L20),0),IFERROR(-(F20-L20),0)),2)</f>
        <v>0</v>
      </c>
      <c r="O20" s="263" t="s">
        <v>24</v>
      </c>
      <c r="P20" s="299">
        <f t="shared" ref="P20:AD20" si="1">IFERROR($J20*(SUMIF($B:$B,$O20,P:P)/$H$2)/$H20,0)</f>
        <v>0</v>
      </c>
      <c r="Q20" s="299">
        <f t="shared" si="1"/>
        <v>0</v>
      </c>
      <c r="R20" s="299">
        <f t="shared" si="1"/>
        <v>0</v>
      </c>
      <c r="S20" s="299">
        <f t="shared" si="1"/>
        <v>0</v>
      </c>
      <c r="T20" s="299">
        <f t="shared" si="1"/>
        <v>0</v>
      </c>
      <c r="U20" s="299">
        <f t="shared" si="1"/>
        <v>0</v>
      </c>
      <c r="V20" s="299">
        <f t="shared" si="1"/>
        <v>0</v>
      </c>
      <c r="W20" s="299">
        <f t="shared" si="1"/>
        <v>0</v>
      </c>
      <c r="X20" s="299">
        <f t="shared" si="1"/>
        <v>0</v>
      </c>
      <c r="Y20" s="299">
        <f t="shared" si="1"/>
        <v>0</v>
      </c>
      <c r="Z20" s="299">
        <f t="shared" si="1"/>
        <v>0</v>
      </c>
      <c r="AA20" s="299">
        <f t="shared" si="1"/>
        <v>0</v>
      </c>
      <c r="AB20" s="299">
        <f t="shared" si="1"/>
        <v>0</v>
      </c>
      <c r="AC20" s="299">
        <f t="shared" si="1"/>
        <v>0</v>
      </c>
      <c r="AD20" s="299">
        <f t="shared" si="1"/>
        <v>0</v>
      </c>
      <c r="AE20" s="300">
        <f>SUM(P20:AD20)</f>
        <v>0</v>
      </c>
      <c r="AF20" s="134">
        <f>ROUND(L20,2)</f>
        <v>0</v>
      </c>
      <c r="AG20" s="432" t="str">
        <f>IF((AF20)=AF5+AF6,"no adjustment needed",IF(ISBLANK(AF5),"no adjustment needed","adjustment needed"))</f>
        <v>no adjustment needed</v>
      </c>
    </row>
    <row r="21" spans="1:33" ht="19.5" customHeight="1" x14ac:dyDescent="0.3">
      <c r="A21" s="648"/>
      <c r="B21" s="649"/>
      <c r="C21" s="650"/>
      <c r="D21" s="637"/>
      <c r="E21" s="638"/>
      <c r="F21" s="650"/>
      <c r="G21" s="654"/>
      <c r="H21" s="655"/>
      <c r="I21" s="656"/>
      <c r="J21" s="634"/>
      <c r="K21" s="635"/>
      <c r="L21" s="636"/>
      <c r="M21" s="639"/>
      <c r="O21" s="268" t="s">
        <v>77</v>
      </c>
      <c r="P21" s="301">
        <f t="shared" ref="P21:AE21" si="2">IFERROR(IF(OR((P5+P6)=P20,P5=0),0,P20-P5-P6),"")</f>
        <v>0</v>
      </c>
      <c r="Q21" s="301">
        <f t="shared" si="2"/>
        <v>0</v>
      </c>
      <c r="R21" s="301">
        <f t="shared" si="2"/>
        <v>0</v>
      </c>
      <c r="S21" s="301">
        <f t="shared" si="2"/>
        <v>0</v>
      </c>
      <c r="T21" s="301">
        <f t="shared" si="2"/>
        <v>0</v>
      </c>
      <c r="U21" s="301">
        <f t="shared" si="2"/>
        <v>0</v>
      </c>
      <c r="V21" s="301">
        <f t="shared" si="2"/>
        <v>0</v>
      </c>
      <c r="W21" s="301">
        <f t="shared" si="2"/>
        <v>0</v>
      </c>
      <c r="X21" s="301">
        <f t="shared" si="2"/>
        <v>0</v>
      </c>
      <c r="Y21" s="301">
        <f t="shared" si="2"/>
        <v>0</v>
      </c>
      <c r="Z21" s="301">
        <f t="shared" si="2"/>
        <v>0</v>
      </c>
      <c r="AA21" s="301">
        <f t="shared" si="2"/>
        <v>0</v>
      </c>
      <c r="AB21" s="301">
        <f t="shared" si="2"/>
        <v>0</v>
      </c>
      <c r="AC21" s="301">
        <f t="shared" si="2"/>
        <v>0</v>
      </c>
      <c r="AD21" s="301">
        <f t="shared" si="2"/>
        <v>0</v>
      </c>
      <c r="AE21" s="300">
        <f t="shared" si="2"/>
        <v>0</v>
      </c>
      <c r="AF21" s="135">
        <f>IFERROR(IF(OR(ISBLANK(AF5),AF6&lt;&gt;""),0,IF(OR((AF5+AF6)=AF20,ISBLANK(AF5)),0,AF20-AF5-AF6)),"")</f>
        <v>0</v>
      </c>
      <c r="AG21" s="433" t="str">
        <f>IF(AND($AG$20="adjustment needed",AF21&lt;&gt;0),"Only copy this row in table above!","")</f>
        <v/>
      </c>
    </row>
    <row r="22" spans="1:33" ht="19.5" customHeight="1" x14ac:dyDescent="0.3">
      <c r="A22" s="657" t="str">
        <f>'Basic project data'!D13</f>
        <v/>
      </c>
      <c r="B22" s="658" t="str">
        <f>'Basic project data'!E13</f>
        <v/>
      </c>
      <c r="C22" s="650">
        <f>IFERROR(SUMIF(B:B,O22,G:G),0)</f>
        <v>0</v>
      </c>
      <c r="D22" s="637">
        <f>MROUND(SUMIF(B:B,O22,F:F),0.5)</f>
        <v>0</v>
      </c>
      <c r="E22" s="638">
        <f>IFERROR(C22/D22,0)</f>
        <v>0</v>
      </c>
      <c r="F22" s="650">
        <f>SUMIF(B:B,O22,J:J)</f>
        <v>0</v>
      </c>
      <c r="G22" s="654">
        <f>MROUND(SUMIF(B:B,O22,I:I),0.5)</f>
        <v>0</v>
      </c>
      <c r="H22" s="655">
        <f>IFERROR(((SUMIF(B:B,O22,AE:AE))/$H$2),0)</f>
        <v>0</v>
      </c>
      <c r="I22" s="656">
        <f>IF($D$11="no",IF((SUMIF($D$35:$D$41,O22,$G$35:$G$41)+SUMIF($I$35:$I$41,O22,$L$35:$L$41))&gt;D22,D22,(SUMIF($D$35:$D$41,O22,$G$35:$G$41)+SUMIF($I$35:$I$41,O22,$L$35:$L$41))),IF((SUMIF($D$35:$D$41,O22,$G$35:$G$41)+SUMIF($I$35:$I$41,O22,$L$35:$L$41))&gt;G22,G22,(SUMIF($D$35:$D$41,O22,$G$35:$G$41)+SUMIF($I$35:$I$41,O22,$L$35:$L$41))))</f>
        <v>0</v>
      </c>
      <c r="J22" s="634">
        <f>IFERROR(MROUND(IF(H22&gt;I22,I22,H22),0.5),"")</f>
        <v>0</v>
      </c>
      <c r="K22" s="635">
        <f>IF($D$11="no",(IF(M22&gt;=0,0,IFERROR(J22-D22,0))),IF(J22&gt;=G22,0,IFERROR(J22-G22,0)))</f>
        <v>0</v>
      </c>
      <c r="L22" s="636">
        <f>ROUND(IF($D$11="no",IF(E22*J22&gt;C22,C22,E22*J22),IF(E22*J22&gt;F22,F22,E22*J22)),2)</f>
        <v>0</v>
      </c>
      <c r="M22" s="639">
        <f>ROUND(IF($D$11="no",IFERROR(-(C22-L22),0),IFERROR(-(F22-L22),0)),2)</f>
        <v>0</v>
      </c>
      <c r="O22" s="269" t="s">
        <v>25</v>
      </c>
      <c r="P22" s="299">
        <f t="shared" ref="P22:AD22" si="3">IFERROR($J22*(SUMIF($B:$B,$O22,P:P)/$H$2)/$H22,0)</f>
        <v>0</v>
      </c>
      <c r="Q22" s="299">
        <f t="shared" si="3"/>
        <v>0</v>
      </c>
      <c r="R22" s="299">
        <f t="shared" si="3"/>
        <v>0</v>
      </c>
      <c r="S22" s="299">
        <f t="shared" si="3"/>
        <v>0</v>
      </c>
      <c r="T22" s="299">
        <f t="shared" si="3"/>
        <v>0</v>
      </c>
      <c r="U22" s="299">
        <f t="shared" si="3"/>
        <v>0</v>
      </c>
      <c r="V22" s="299">
        <f t="shared" si="3"/>
        <v>0</v>
      </c>
      <c r="W22" s="299">
        <f t="shared" si="3"/>
        <v>0</v>
      </c>
      <c r="X22" s="299">
        <f t="shared" si="3"/>
        <v>0</v>
      </c>
      <c r="Y22" s="299">
        <f t="shared" si="3"/>
        <v>0</v>
      </c>
      <c r="Z22" s="299">
        <f t="shared" si="3"/>
        <v>0</v>
      </c>
      <c r="AA22" s="299">
        <f t="shared" si="3"/>
        <v>0</v>
      </c>
      <c r="AB22" s="299">
        <f t="shared" si="3"/>
        <v>0</v>
      </c>
      <c r="AC22" s="299">
        <f t="shared" si="3"/>
        <v>0</v>
      </c>
      <c r="AD22" s="299">
        <f t="shared" si="3"/>
        <v>0</v>
      </c>
      <c r="AE22" s="300">
        <f>SUM(P22:AD22)</f>
        <v>0</v>
      </c>
      <c r="AF22" s="134">
        <f>ROUND(L22,2)</f>
        <v>0</v>
      </c>
      <c r="AG22" s="432" t="str">
        <f>IF((AF22)=AF7+AF8,"no adjustment needed",IF(ISBLANK(AF7),"no adjustment needed","adjustment needed"))</f>
        <v>no adjustment needed</v>
      </c>
    </row>
    <row r="23" spans="1:33" ht="19.5" customHeight="1" x14ac:dyDescent="0.3">
      <c r="A23" s="657"/>
      <c r="B23" s="658"/>
      <c r="C23" s="650"/>
      <c r="D23" s="637"/>
      <c r="E23" s="638"/>
      <c r="F23" s="650"/>
      <c r="G23" s="654"/>
      <c r="H23" s="655"/>
      <c r="I23" s="656"/>
      <c r="J23" s="634"/>
      <c r="K23" s="635"/>
      <c r="L23" s="636"/>
      <c r="M23" s="639"/>
      <c r="O23" s="270" t="s">
        <v>113</v>
      </c>
      <c r="P23" s="301">
        <f t="shared" ref="P23:AF23" si="4">IFERROR(IF(OR((P7+P8)=P22,P7=0),0,P22-P7-P8),"")</f>
        <v>0</v>
      </c>
      <c r="Q23" s="301">
        <f t="shared" si="4"/>
        <v>0</v>
      </c>
      <c r="R23" s="301">
        <f t="shared" si="4"/>
        <v>0</v>
      </c>
      <c r="S23" s="301">
        <f t="shared" si="4"/>
        <v>0</v>
      </c>
      <c r="T23" s="301">
        <f t="shared" si="4"/>
        <v>0</v>
      </c>
      <c r="U23" s="301">
        <f t="shared" si="4"/>
        <v>0</v>
      </c>
      <c r="V23" s="301">
        <f t="shared" si="4"/>
        <v>0</v>
      </c>
      <c r="W23" s="301">
        <f t="shared" si="4"/>
        <v>0</v>
      </c>
      <c r="X23" s="301">
        <f t="shared" si="4"/>
        <v>0</v>
      </c>
      <c r="Y23" s="301">
        <f t="shared" si="4"/>
        <v>0</v>
      </c>
      <c r="Z23" s="301">
        <f t="shared" si="4"/>
        <v>0</v>
      </c>
      <c r="AA23" s="301">
        <f t="shared" si="4"/>
        <v>0</v>
      </c>
      <c r="AB23" s="301">
        <f t="shared" si="4"/>
        <v>0</v>
      </c>
      <c r="AC23" s="301">
        <f t="shared" si="4"/>
        <v>0</v>
      </c>
      <c r="AD23" s="301">
        <f t="shared" si="4"/>
        <v>0</v>
      </c>
      <c r="AE23" s="300">
        <f t="shared" si="4"/>
        <v>0</v>
      </c>
      <c r="AF23" s="135">
        <f t="shared" si="4"/>
        <v>0</v>
      </c>
      <c r="AG23" s="433" t="str">
        <f>IF(AND($AG$22="adjustment needed",AF23&lt;&gt;0),"Only copy this row in table above!","")</f>
        <v/>
      </c>
    </row>
    <row r="24" spans="1:33" ht="19.5" customHeight="1" x14ac:dyDescent="0.3">
      <c r="A24" s="659" t="str">
        <f>'Basic project data'!D14</f>
        <v/>
      </c>
      <c r="B24" s="660" t="str">
        <f>'Basic project data'!E14</f>
        <v/>
      </c>
      <c r="C24" s="650">
        <f>IFERROR(SUMIF(B:B,O24,G:G),0)</f>
        <v>0</v>
      </c>
      <c r="D24" s="637">
        <f>MROUND(SUMIF(B:B,O24,F:F),0.5)</f>
        <v>0</v>
      </c>
      <c r="E24" s="638">
        <f>IFERROR(C24/D24,0)</f>
        <v>0</v>
      </c>
      <c r="F24" s="650">
        <f>SUMIF(B:B,O24,J:J)</f>
        <v>0</v>
      </c>
      <c r="G24" s="654">
        <f>MROUND(SUMIF(B:B,O24,I:I),0.5)</f>
        <v>0</v>
      </c>
      <c r="H24" s="655">
        <f>IFERROR(((SUMIF(B:B,O24,AE:AE))/$H$2),0)</f>
        <v>0</v>
      </c>
      <c r="I24" s="656">
        <f>IF($D$11="no",IF((SUMIF($D$35:$D$41,O24,$G$35:$G$41)+SUMIF($I$35:$I$41,O24,$L$35:$L$41))&gt;D24,D24,(SUMIF($D$35:$D$41,O24,$G$35:$G$41)+SUMIF($I$35:$I$41,O24,$L$35:$L$41))),IF((SUMIF($D$35:$D$41,O24,$G$35:$G$41)+SUMIF($I$35:$I$41,O24,$L$35:$L$41))&gt;G24,G24,(SUMIF($D$35:$D$41,O24,$G$35:$G$41)+SUMIF($I$35:$I$41,O24,$L$35:$L$41))))</f>
        <v>0</v>
      </c>
      <c r="J24" s="634">
        <f>IFERROR(MROUND(IF(H24&gt;I24,I24,H24),0.5),"")</f>
        <v>0</v>
      </c>
      <c r="K24" s="635">
        <f>IF($D$11="no",(IF(M24&gt;=0,0,IFERROR(J24-D24,0))),IF(J24&gt;=G24,0,IFERROR(J24-G24,0)))</f>
        <v>0</v>
      </c>
      <c r="L24" s="636">
        <f>ROUND(IF($D$11="no",IF(E24*J24&gt;C24,C24,E24*J24),IF(E24*J24&gt;F24,F24,E24*J24)),2)</f>
        <v>0</v>
      </c>
      <c r="M24" s="639">
        <f>ROUND(IF($D$11="no",IFERROR(-(C24-L24),0),IFERROR(-(F24-L24),0)),2)</f>
        <v>0</v>
      </c>
      <c r="O24" s="271" t="s">
        <v>26</v>
      </c>
      <c r="P24" s="299">
        <f t="shared" ref="P24:AD24" si="5">IFERROR($J24*(SUMIF($B:$B,$O24,P:P)/$H$2)/$H24,0)</f>
        <v>0</v>
      </c>
      <c r="Q24" s="299">
        <f t="shared" si="5"/>
        <v>0</v>
      </c>
      <c r="R24" s="299">
        <f t="shared" si="5"/>
        <v>0</v>
      </c>
      <c r="S24" s="299">
        <f t="shared" si="5"/>
        <v>0</v>
      </c>
      <c r="T24" s="299">
        <f t="shared" si="5"/>
        <v>0</v>
      </c>
      <c r="U24" s="299">
        <f t="shared" si="5"/>
        <v>0</v>
      </c>
      <c r="V24" s="299">
        <f t="shared" si="5"/>
        <v>0</v>
      </c>
      <c r="W24" s="299">
        <f t="shared" si="5"/>
        <v>0</v>
      </c>
      <c r="X24" s="299">
        <f t="shared" si="5"/>
        <v>0</v>
      </c>
      <c r="Y24" s="299">
        <f t="shared" si="5"/>
        <v>0</v>
      </c>
      <c r="Z24" s="299">
        <f t="shared" si="5"/>
        <v>0</v>
      </c>
      <c r="AA24" s="299">
        <f t="shared" si="5"/>
        <v>0</v>
      </c>
      <c r="AB24" s="299">
        <f t="shared" si="5"/>
        <v>0</v>
      </c>
      <c r="AC24" s="299">
        <f t="shared" si="5"/>
        <v>0</v>
      </c>
      <c r="AD24" s="299">
        <f t="shared" si="5"/>
        <v>0</v>
      </c>
      <c r="AE24" s="300">
        <f>SUM(P24:AD24)</f>
        <v>0</v>
      </c>
      <c r="AF24" s="134">
        <f>ROUND(L24,2)</f>
        <v>0</v>
      </c>
      <c r="AG24" s="432" t="str">
        <f>IF((AF24)=AF9+AF10,"no adjustment needed",IF(ISBLANK(AF9),"no adjustment needed","adjustment needed"))</f>
        <v>no adjustment needed</v>
      </c>
    </row>
    <row r="25" spans="1:33" ht="19.5" customHeight="1" x14ac:dyDescent="0.3">
      <c r="A25" s="659"/>
      <c r="B25" s="660"/>
      <c r="C25" s="650"/>
      <c r="D25" s="637"/>
      <c r="E25" s="638"/>
      <c r="F25" s="650"/>
      <c r="G25" s="654"/>
      <c r="H25" s="655"/>
      <c r="I25" s="656"/>
      <c r="J25" s="634"/>
      <c r="K25" s="635"/>
      <c r="L25" s="636"/>
      <c r="M25" s="639"/>
      <c r="O25" s="272" t="s">
        <v>149</v>
      </c>
      <c r="P25" s="301">
        <f t="shared" ref="P25:AF25" si="6">IFERROR(IF(OR((P9+P10)=P24,P9=0),0,P24-P9-P10),"")</f>
        <v>0</v>
      </c>
      <c r="Q25" s="301">
        <f t="shared" si="6"/>
        <v>0</v>
      </c>
      <c r="R25" s="301">
        <f t="shared" si="6"/>
        <v>0</v>
      </c>
      <c r="S25" s="301">
        <f t="shared" si="6"/>
        <v>0</v>
      </c>
      <c r="T25" s="301">
        <f t="shared" si="6"/>
        <v>0</v>
      </c>
      <c r="U25" s="301">
        <f t="shared" si="6"/>
        <v>0</v>
      </c>
      <c r="V25" s="301">
        <f t="shared" si="6"/>
        <v>0</v>
      </c>
      <c r="W25" s="301">
        <f t="shared" si="6"/>
        <v>0</v>
      </c>
      <c r="X25" s="301">
        <f t="shared" si="6"/>
        <v>0</v>
      </c>
      <c r="Y25" s="301">
        <f t="shared" si="6"/>
        <v>0</v>
      </c>
      <c r="Z25" s="301">
        <f t="shared" si="6"/>
        <v>0</v>
      </c>
      <c r="AA25" s="301">
        <f t="shared" si="6"/>
        <v>0</v>
      </c>
      <c r="AB25" s="301">
        <f t="shared" si="6"/>
        <v>0</v>
      </c>
      <c r="AC25" s="301">
        <f t="shared" si="6"/>
        <v>0</v>
      </c>
      <c r="AD25" s="301">
        <f t="shared" si="6"/>
        <v>0</v>
      </c>
      <c r="AE25" s="300">
        <f t="shared" si="6"/>
        <v>0</v>
      </c>
      <c r="AF25" s="135">
        <f t="shared" si="6"/>
        <v>0</v>
      </c>
      <c r="AG25" s="433" t="str">
        <f>IF(AND($AG$24="adjustment needed",AF25&lt;&gt;0),"Only copy this row in table above!","")</f>
        <v/>
      </c>
    </row>
    <row r="26" spans="1:33" ht="19.5" customHeight="1" x14ac:dyDescent="0.3">
      <c r="A26" s="672" t="str">
        <f>'Basic project data'!D15</f>
        <v/>
      </c>
      <c r="B26" s="673" t="str">
        <f>'Basic project data'!E15</f>
        <v/>
      </c>
      <c r="C26" s="650">
        <f>IFERROR(SUMIF(B:B,O26,G:G),0)</f>
        <v>0</v>
      </c>
      <c r="D26" s="637">
        <f>MROUND(SUMIF(B:B,O26,F:F),0.5)</f>
        <v>0</v>
      </c>
      <c r="E26" s="638">
        <f>IFERROR(C26/D26,0)</f>
        <v>0</v>
      </c>
      <c r="F26" s="650">
        <f>SUMIF(B:B,O26,J:J)</f>
        <v>0</v>
      </c>
      <c r="G26" s="654">
        <f>MROUND(SUMIF(B:B,O26,I:I),0.5)</f>
        <v>0</v>
      </c>
      <c r="H26" s="655">
        <f>IFERROR(((SUMIF(B:B,O26,AE:AE))/$H$2),0)</f>
        <v>0</v>
      </c>
      <c r="I26" s="656">
        <f>IF($D$11="no",IF((SUMIF($D$35:$D$41,O26,$G$35:$G$41)+SUMIF($I$35:$I$41,O26,$L$35:$L$41))&gt;D26,D26,(SUMIF($D$35:$D$41,O26,$G$35:$G$41)+SUMIF($I$35:$I$41,O26,$L$35:$L$41))),IF((SUMIF($D$35:$D$41,O26,$G$35:$G$41)+SUMIF($I$35:$I$41,O26,$L$35:$L$41))&gt;G26,G26,(SUMIF($D$35:$D$41,O26,$G$35:$G$41)+SUMIF($I$35:$I$41,O26,$L$35:$L$41))))</f>
        <v>0</v>
      </c>
      <c r="J26" s="634">
        <f>IFERROR(MROUND(IF(H26&gt;I26,I26,H26),0.5),"")</f>
        <v>0</v>
      </c>
      <c r="K26" s="635">
        <f>IF($D$11="no",(IF(M26&gt;=0,0,IFERROR(J26-D26,0))),IF(J26&gt;=G26,0,IFERROR(J26-G26,0)))</f>
        <v>0</v>
      </c>
      <c r="L26" s="636">
        <f>ROUND(IF($D$11="no",IF(E26*J26&gt;C26,C26,E26*J26),IF(E26*J26&gt;F26,F26,E26*J26)),2)</f>
        <v>0</v>
      </c>
      <c r="M26" s="639">
        <f>ROUND(IF($D$11="no",IFERROR(-(C26-L26),0),IFERROR(-(F26-L26),0)),2)</f>
        <v>0</v>
      </c>
      <c r="O26" s="274" t="s">
        <v>27</v>
      </c>
      <c r="P26" s="299">
        <f t="shared" ref="P26:AD26" si="7">IFERROR($J26*(SUMIF($B:$B,$O26,P:P)/$H$2)/$H26,0)</f>
        <v>0</v>
      </c>
      <c r="Q26" s="299">
        <f t="shared" si="7"/>
        <v>0</v>
      </c>
      <c r="R26" s="299">
        <f t="shared" si="7"/>
        <v>0</v>
      </c>
      <c r="S26" s="299">
        <f t="shared" si="7"/>
        <v>0</v>
      </c>
      <c r="T26" s="299">
        <f t="shared" si="7"/>
        <v>0</v>
      </c>
      <c r="U26" s="299">
        <f t="shared" si="7"/>
        <v>0</v>
      </c>
      <c r="V26" s="299">
        <f t="shared" si="7"/>
        <v>0</v>
      </c>
      <c r="W26" s="299">
        <f t="shared" si="7"/>
        <v>0</v>
      </c>
      <c r="X26" s="299">
        <f t="shared" si="7"/>
        <v>0</v>
      </c>
      <c r="Y26" s="299">
        <f t="shared" si="7"/>
        <v>0</v>
      </c>
      <c r="Z26" s="299">
        <f t="shared" si="7"/>
        <v>0</v>
      </c>
      <c r="AA26" s="299">
        <f t="shared" si="7"/>
        <v>0</v>
      </c>
      <c r="AB26" s="299">
        <f t="shared" si="7"/>
        <v>0</v>
      </c>
      <c r="AC26" s="299">
        <f t="shared" si="7"/>
        <v>0</v>
      </c>
      <c r="AD26" s="299">
        <f t="shared" si="7"/>
        <v>0</v>
      </c>
      <c r="AE26" s="300">
        <f>SUM(P26:AD26)</f>
        <v>0</v>
      </c>
      <c r="AF26" s="134">
        <f>ROUND(L26,2)</f>
        <v>0</v>
      </c>
      <c r="AG26" s="432" t="str">
        <f>IF((AF26)=AF11+AF12,"no adjustment needed",IF(ISBLANK(AF11),"no adjustment needed","adjustment needed"))</f>
        <v>no adjustment needed</v>
      </c>
    </row>
    <row r="27" spans="1:33" ht="19.5" customHeight="1" x14ac:dyDescent="0.3">
      <c r="A27" s="672"/>
      <c r="B27" s="673"/>
      <c r="C27" s="650"/>
      <c r="D27" s="637"/>
      <c r="E27" s="638"/>
      <c r="F27" s="650"/>
      <c r="G27" s="654"/>
      <c r="H27" s="655"/>
      <c r="I27" s="656"/>
      <c r="J27" s="634"/>
      <c r="K27" s="635"/>
      <c r="L27" s="636"/>
      <c r="M27" s="639"/>
      <c r="O27" s="274" t="s">
        <v>185</v>
      </c>
      <c r="P27" s="301">
        <f t="shared" ref="P27:AE27" si="8">IFERROR(IF(OR((P11+P12)=P26,P11=0),0,P26-P11-P12),"")</f>
        <v>0</v>
      </c>
      <c r="Q27" s="301">
        <f t="shared" si="8"/>
        <v>0</v>
      </c>
      <c r="R27" s="301">
        <f t="shared" si="8"/>
        <v>0</v>
      </c>
      <c r="S27" s="301">
        <f t="shared" si="8"/>
        <v>0</v>
      </c>
      <c r="T27" s="301">
        <f t="shared" si="8"/>
        <v>0</v>
      </c>
      <c r="U27" s="301">
        <f t="shared" si="8"/>
        <v>0</v>
      </c>
      <c r="V27" s="301">
        <f t="shared" si="8"/>
        <v>0</v>
      </c>
      <c r="W27" s="301">
        <f t="shared" si="8"/>
        <v>0</v>
      </c>
      <c r="X27" s="301">
        <f t="shared" si="8"/>
        <v>0</v>
      </c>
      <c r="Y27" s="301">
        <f t="shared" si="8"/>
        <v>0</v>
      </c>
      <c r="Z27" s="301">
        <f t="shared" si="8"/>
        <v>0</v>
      </c>
      <c r="AA27" s="301">
        <f t="shared" si="8"/>
        <v>0</v>
      </c>
      <c r="AB27" s="301">
        <f t="shared" si="8"/>
        <v>0</v>
      </c>
      <c r="AC27" s="301">
        <f t="shared" si="8"/>
        <v>0</v>
      </c>
      <c r="AD27" s="301">
        <f t="shared" si="8"/>
        <v>0</v>
      </c>
      <c r="AE27" s="300">
        <f t="shared" si="8"/>
        <v>0</v>
      </c>
      <c r="AF27" s="135">
        <f>IFERROR(IF(OR((AF11+AF13)=AF26,AF11=0),0,AF26-AF11-AF13),"")</f>
        <v>0</v>
      </c>
      <c r="AG27" s="302" t="str">
        <f>IF(AND($AG$26="adjustment needed",AF27&lt;&gt;0),"Only copy this row in table above!","")</f>
        <v/>
      </c>
    </row>
    <row r="28" spans="1:33" ht="19.5" customHeight="1" thickBot="1" x14ac:dyDescent="0.35">
      <c r="A28" s="661" t="str">
        <f>'Basic project data'!D16</f>
        <v/>
      </c>
      <c r="B28" s="662" t="str">
        <f>'Basic project data'!E16</f>
        <v/>
      </c>
      <c r="C28" s="663">
        <f>IFERROR(SUMIF(B:B,O28,G:G),0)</f>
        <v>0</v>
      </c>
      <c r="D28" s="664">
        <f>MROUND(SUMIF(B:B,O28,F:F),0.5)</f>
        <v>0</v>
      </c>
      <c r="E28" s="665">
        <f>IFERROR(C28/D28,0)</f>
        <v>0</v>
      </c>
      <c r="F28" s="663">
        <f>SUMIF(B:B,O28,J:J)</f>
        <v>0</v>
      </c>
      <c r="G28" s="666">
        <f>MROUND(SUMIF(B:B,O28,I:I),0.5)</f>
        <v>0</v>
      </c>
      <c r="H28" s="667">
        <f>IFERROR(((SUMIF(B:B,O28,AE:AE))/$H$2),0)</f>
        <v>0</v>
      </c>
      <c r="I28" s="668">
        <f>IF($D$11="no",IF((SUMIF($D$35:$D$41,O28,$G$35:$G$41)+SUMIF($I$35:$I$41,O28,$L$35:$L$41))&gt;D28,D28,(SUMIF($D$35:$D$41,O28,$G$35:$G$41)+SUMIF($I$35:$I$41,O28,$L$35:$L$41))),IF((SUMIF($D$35:$D$41,O28,$G$35:$G$41)+SUMIF($I$35:$I$41,O28,$L$35:$L$41))&gt;G28,G28,(SUMIF($D$35:$D$41,O28,$G$35:$G$41)+SUMIF($I$35:$I$41,O28,$L$35:$L$41))))</f>
        <v>0</v>
      </c>
      <c r="J28" s="669">
        <f>IFERROR(MROUND(IF(H28&gt;I28,I28,H28),0.5),"")</f>
        <v>0</v>
      </c>
      <c r="K28" s="670">
        <f>IF($D$11="no",(IF(M28&gt;=0,0,IFERROR(J28-D28,0))),IF(J28&gt;=G28,0,IFERROR(J28-G28,0)))</f>
        <v>0</v>
      </c>
      <c r="L28" s="671">
        <f>ROUND(IF($D$11="no",IF(E28*J28&gt;C28,C28,E28*J28),IF(E28*J28&gt;F28,F28,E28*J28)),2)</f>
        <v>0</v>
      </c>
      <c r="M28" s="639">
        <f>ROUND(IF($D$11="no",IFERROR(-(C28-L28),0),IFERROR(-(F28-L28),0)),2)</f>
        <v>0</v>
      </c>
      <c r="O28" s="303" t="s">
        <v>28</v>
      </c>
      <c r="P28" s="299">
        <f t="shared" ref="P28:AD28" si="9">IFERROR($J28*(SUMIF($B:$B,$O28,P:P)/$H$2)/$H28,0)</f>
        <v>0</v>
      </c>
      <c r="Q28" s="299">
        <f t="shared" si="9"/>
        <v>0</v>
      </c>
      <c r="R28" s="299">
        <f t="shared" si="9"/>
        <v>0</v>
      </c>
      <c r="S28" s="299">
        <f t="shared" si="9"/>
        <v>0</v>
      </c>
      <c r="T28" s="299">
        <f t="shared" si="9"/>
        <v>0</v>
      </c>
      <c r="U28" s="299">
        <f t="shared" si="9"/>
        <v>0</v>
      </c>
      <c r="V28" s="299">
        <f t="shared" si="9"/>
        <v>0</v>
      </c>
      <c r="W28" s="299">
        <f t="shared" si="9"/>
        <v>0</v>
      </c>
      <c r="X28" s="299">
        <f t="shared" si="9"/>
        <v>0</v>
      </c>
      <c r="Y28" s="299">
        <f t="shared" si="9"/>
        <v>0</v>
      </c>
      <c r="Z28" s="299">
        <f t="shared" si="9"/>
        <v>0</v>
      </c>
      <c r="AA28" s="299">
        <f t="shared" si="9"/>
        <v>0</v>
      </c>
      <c r="AB28" s="299">
        <f t="shared" si="9"/>
        <v>0</v>
      </c>
      <c r="AC28" s="299">
        <f t="shared" si="9"/>
        <v>0</v>
      </c>
      <c r="AD28" s="299">
        <f t="shared" si="9"/>
        <v>0</v>
      </c>
      <c r="AE28" s="300">
        <f>SUM(P28:AD28)</f>
        <v>0</v>
      </c>
      <c r="AF28" s="134">
        <f>ROUND(L28,2)</f>
        <v>0</v>
      </c>
      <c r="AG28" s="304"/>
    </row>
    <row r="29" spans="1:33" ht="19.5" customHeight="1" thickBot="1" x14ac:dyDescent="0.35">
      <c r="A29" s="661"/>
      <c r="B29" s="662"/>
      <c r="C29" s="663"/>
      <c r="D29" s="664"/>
      <c r="E29" s="665"/>
      <c r="F29" s="663"/>
      <c r="G29" s="666"/>
      <c r="H29" s="667"/>
      <c r="I29" s="668"/>
      <c r="J29" s="669"/>
      <c r="K29" s="670"/>
      <c r="L29" s="671"/>
      <c r="M29" s="639"/>
      <c r="O29" s="305"/>
      <c r="P29" s="282"/>
      <c r="Q29" s="282"/>
      <c r="R29" s="282"/>
      <c r="S29" s="282"/>
      <c r="T29" s="282"/>
      <c r="U29" s="282"/>
      <c r="V29" s="282"/>
      <c r="W29" s="282"/>
      <c r="X29" s="282"/>
      <c r="Y29" s="282"/>
      <c r="Z29" s="282"/>
      <c r="AA29" s="282"/>
      <c r="AB29" s="282"/>
      <c r="AC29" s="282"/>
      <c r="AD29" s="282"/>
      <c r="AE29" s="306"/>
      <c r="AF29" s="307"/>
    </row>
    <row r="30" spans="1:33" ht="17.25" customHeight="1" x14ac:dyDescent="0.25">
      <c r="A30" s="678" t="s">
        <v>37</v>
      </c>
      <c r="B30" s="678"/>
      <c r="C30" s="308">
        <f>SUM(C20:C28)</f>
        <v>0</v>
      </c>
      <c r="D30" s="309">
        <f>SUM(D20:D28)</f>
        <v>0</v>
      </c>
      <c r="E30" s="310"/>
      <c r="F30" s="311">
        <f>SUM(F20:F28)</f>
        <v>0</v>
      </c>
      <c r="G30" s="312">
        <f>SUM(G20:G28)</f>
        <v>0</v>
      </c>
      <c r="H30" s="313">
        <f>SUM(H20:H28)</f>
        <v>0</v>
      </c>
      <c r="I30" s="314"/>
      <c r="J30" s="315">
        <f>SUM(J20:J28)</f>
        <v>0</v>
      </c>
      <c r="K30" s="316"/>
      <c r="L30" s="317">
        <f>SUM(L20:L28)</f>
        <v>0</v>
      </c>
      <c r="M30" s="318">
        <f>SUM(M20:M28)</f>
        <v>0</v>
      </c>
      <c r="N30" s="319"/>
      <c r="O30" s="280"/>
      <c r="P30" s="280"/>
      <c r="Q30" s="280"/>
      <c r="R30" s="280"/>
      <c r="S30" s="280"/>
      <c r="T30" s="280"/>
      <c r="U30" s="280"/>
      <c r="V30" s="280"/>
      <c r="W30" s="280"/>
      <c r="X30" s="280"/>
      <c r="Y30" s="280"/>
      <c r="Z30" s="280"/>
      <c r="AA30" s="280"/>
      <c r="AB30" s="280"/>
      <c r="AC30" s="280"/>
      <c r="AD30" s="280"/>
      <c r="AE30" s="280"/>
      <c r="AF30" s="280"/>
    </row>
    <row r="31" spans="1:33" x14ac:dyDescent="0.25">
      <c r="A31" s="320"/>
      <c r="B31" s="320"/>
      <c r="C31" s="321"/>
      <c r="D31" s="322"/>
      <c r="E31" s="323"/>
      <c r="F31" s="324"/>
      <c r="G31" s="325"/>
      <c r="H31" s="284"/>
      <c r="J31" s="326"/>
      <c r="K31" s="327"/>
      <c r="O31" s="280"/>
      <c r="P31" s="280"/>
      <c r="Q31" s="280"/>
      <c r="R31" s="280"/>
      <c r="S31" s="280"/>
      <c r="T31" s="280"/>
      <c r="U31" s="280"/>
      <c r="V31" s="280"/>
      <c r="W31" s="280"/>
      <c r="X31" s="280"/>
      <c r="Y31" s="280"/>
      <c r="Z31" s="280"/>
      <c r="AA31" s="280"/>
      <c r="AB31" s="280"/>
      <c r="AC31" s="280"/>
      <c r="AD31" s="280"/>
      <c r="AE31" s="280"/>
      <c r="AF31" s="280"/>
    </row>
    <row r="32" spans="1:33" ht="31.5" x14ac:dyDescent="0.25">
      <c r="B32" s="651" t="str">
        <f>INDEX(languages!B10:C10,1,MATCH('Liesmich Readme'!$A$5,languages!$B$2:$C$2,0))</f>
        <v>3.    Horizontal Ceiling &amp; Kappung auf Kalenderjahr</v>
      </c>
      <c r="C32" s="651"/>
      <c r="D32" s="651"/>
      <c r="E32" s="651"/>
      <c r="F32" s="651"/>
      <c r="G32" s="651"/>
      <c r="H32" s="651"/>
      <c r="I32" s="651"/>
      <c r="J32" s="277"/>
      <c r="L32" s="328"/>
      <c r="M32" s="329"/>
      <c r="P32" s="679"/>
      <c r="Q32" s="679"/>
      <c r="R32" s="679"/>
      <c r="S32" s="679"/>
      <c r="T32" s="679"/>
      <c r="U32" s="679"/>
      <c r="V32" s="679"/>
      <c r="W32" s="679"/>
      <c r="X32" s="679"/>
      <c r="Y32" s="679"/>
      <c r="Z32" s="679"/>
      <c r="AA32" s="679"/>
      <c r="AB32" s="679"/>
      <c r="AC32" s="679"/>
      <c r="AD32" s="679"/>
      <c r="AE32" s="679"/>
      <c r="AF32" s="679"/>
    </row>
    <row r="33" spans="1:33" ht="15.75" thickBot="1" x14ac:dyDescent="0.3">
      <c r="L33" s="329"/>
      <c r="M33" s="329"/>
      <c r="O33" s="330"/>
      <c r="P33" s="331"/>
      <c r="Q33" s="331"/>
      <c r="R33" s="331"/>
      <c r="S33" s="331"/>
      <c r="T33" s="331"/>
      <c r="U33" s="331"/>
      <c r="V33" s="331"/>
      <c r="W33" s="331"/>
      <c r="X33" s="331"/>
      <c r="Y33" s="331"/>
      <c r="Z33" s="331"/>
      <c r="AA33" s="331"/>
      <c r="AB33" s="331"/>
      <c r="AC33" s="331"/>
      <c r="AD33" s="331"/>
      <c r="AE33" s="331"/>
      <c r="AF33" s="331"/>
    </row>
    <row r="34" spans="1:33" ht="90" customHeight="1" x14ac:dyDescent="0.25">
      <c r="B34" s="332" t="s">
        <v>260</v>
      </c>
      <c r="C34" s="256" t="s">
        <v>261</v>
      </c>
      <c r="D34" s="333" t="s">
        <v>262</v>
      </c>
      <c r="E34" s="334" t="s">
        <v>501</v>
      </c>
      <c r="F34" s="335" t="s">
        <v>502</v>
      </c>
      <c r="G34" s="335" t="s">
        <v>263</v>
      </c>
      <c r="H34" s="336" t="s">
        <v>265</v>
      </c>
      <c r="I34" s="333" t="s">
        <v>264</v>
      </c>
      <c r="J34" s="334" t="s">
        <v>501</v>
      </c>
      <c r="K34" s="335" t="s">
        <v>502</v>
      </c>
      <c r="L34" s="335" t="s">
        <v>263</v>
      </c>
      <c r="M34" s="336" t="s">
        <v>265</v>
      </c>
      <c r="O34" s="337"/>
      <c r="P34" s="680"/>
      <c r="Q34" s="680"/>
      <c r="R34" s="680"/>
      <c r="S34" s="680"/>
      <c r="T34" s="680"/>
      <c r="U34" s="680"/>
      <c r="V34" s="680"/>
      <c r="W34" s="680"/>
      <c r="X34" s="680"/>
      <c r="Y34" s="680"/>
      <c r="Z34" s="680"/>
      <c r="AA34" s="680"/>
      <c r="AB34" s="680"/>
      <c r="AC34" s="680"/>
      <c r="AD34" s="680"/>
      <c r="AE34" s="680"/>
      <c r="AF34" s="680"/>
    </row>
    <row r="35" spans="1:33" ht="15" customHeight="1" x14ac:dyDescent="0.25">
      <c r="B35" s="338"/>
      <c r="C35" s="339">
        <f>IF('Basic project data'!C5=0,0,DATE(YEAR('Basic project data'!C5),1,1))</f>
        <v>0</v>
      </c>
      <c r="D35" s="340" t="str">
        <f>IFERROR(INDEX(B47:B58,MATCH("P*",B47:B58,0)),"")</f>
        <v/>
      </c>
      <c r="E35" s="341">
        <f>IF(D35="",0,IF($D$11="no",SUMIF(B47:B58,D35,F47:F58),SUMIF(B47:B58,D35,I47:I58)))</f>
        <v>0</v>
      </c>
      <c r="F35" s="341">
        <f>IFERROR(SUMIF($B47:$B58,$D35,$AE47:$AE58)/$H$2,0)</f>
        <v>0</v>
      </c>
      <c r="G35" s="341" t="str">
        <f t="shared" ref="G35:G41" si="10">IFERROR(IF(D35="","",(IF(B35="yes",(IF(E35&lt;F35,E35,F35)),F35))),"")</f>
        <v/>
      </c>
      <c r="H35" s="342">
        <f t="shared" ref="H35:H41" si="11">ROUND(-IFERROR(E35-F35,""),2)</f>
        <v>0</v>
      </c>
      <c r="I35" s="340" t="str">
        <f>IF(IFERROR(INDEX(B47:B58,MATCH("P*",B47:B58,-1)),"")=D35,"",IFERROR(INDEX(B47:B58,MATCH("P*",B47:B58,-1)),""))</f>
        <v/>
      </c>
      <c r="J35" s="341">
        <f>IF(I35="",0,IF($D$11="no",MROUND(SUMIF(B47:B58,I35,F47:F58),0.5),MROUND(SUMIF(B47:B58,I35,I47:I58),0.5)))</f>
        <v>0</v>
      </c>
      <c r="K35" s="341">
        <f>IFERROR(SUMIF($B47:$B58,$I35,$AE47:$AE58)/$H$2,0)</f>
        <v>0</v>
      </c>
      <c r="L35" s="341" t="str">
        <f t="shared" ref="L35:L41" si="12">IFERROR(IF(I35="","",IF(B35="yes",(IF((E35+J35-G35)&gt;=K35,K35,(E35+J35-G35))),K35)),"")</f>
        <v/>
      </c>
      <c r="M35" s="342">
        <f t="shared" ref="M35:M41" si="13">ROUND(-IFERROR(J35-K35,""),2)</f>
        <v>0</v>
      </c>
      <c r="N35" s="343"/>
      <c r="O35" s="337"/>
    </row>
    <row r="36" spans="1:33" x14ac:dyDescent="0.25">
      <c r="B36" s="338"/>
      <c r="C36" s="339" t="str">
        <f>IFERROR(IF(EDATE(C35,12)&lt;=(DATE(YEAR('Basic project data'!$C$6),1,1)),EDATE(C35,12),""),"")</f>
        <v/>
      </c>
      <c r="D36" s="340" t="str">
        <f>IFERROR(INDEX(B62:B73,MATCH("P*",B62:B73,0)),"")</f>
        <v/>
      </c>
      <c r="E36" s="341">
        <f>IF(D36="",0,IF($D$11="no",SUMIF(B62:B73,D36,F62:F73),SUMIF(B62:B73,D36,I62:I73)))</f>
        <v>0</v>
      </c>
      <c r="F36" s="341">
        <f>IFERROR(SUMIF($B62:$B73,$D36,$AE62:$AE73)/$H$2,0)</f>
        <v>0</v>
      </c>
      <c r="G36" s="341" t="str">
        <f t="shared" si="10"/>
        <v/>
      </c>
      <c r="H36" s="342">
        <f t="shared" si="11"/>
        <v>0</v>
      </c>
      <c r="I36" s="340" t="str">
        <f>IF(IFERROR(INDEX(B62:B73,MATCH("P*",B62:B73,-1)),"")=D36,"",IFERROR(INDEX(B62:B73,MATCH("P*",B62:B73,-1)),""))</f>
        <v/>
      </c>
      <c r="J36" s="341">
        <f>IF(I36="",0,IF($D$11="no",MROUND(SUMIF(B62:B73,I36,F62:F73),0.5),MROUND(SUMIF(B62:B73,I36,I62:I73),0.5)))</f>
        <v>0</v>
      </c>
      <c r="K36" s="341">
        <f>IFERROR(SUMIF($B62:$B73,$I36,$AE62:$AE73)/$H$2,0)</f>
        <v>0</v>
      </c>
      <c r="L36" s="341" t="str">
        <f t="shared" si="12"/>
        <v/>
      </c>
      <c r="M36" s="342">
        <f t="shared" si="13"/>
        <v>0</v>
      </c>
      <c r="N36" s="344"/>
      <c r="O36" s="345"/>
    </row>
    <row r="37" spans="1:33" x14ac:dyDescent="0.25">
      <c r="B37" s="338"/>
      <c r="C37" s="339" t="str">
        <f>IFERROR(IF(EDATE(C36,12)&lt;=(DATE(YEAR('Basic project data'!$C$6),1,1)),EDATE(C36,12),""),"")</f>
        <v/>
      </c>
      <c r="D37" s="340" t="str">
        <f>IFERROR(INDEX(B77:B88,MATCH("P*",B77:B88,0)),"")</f>
        <v/>
      </c>
      <c r="E37" s="341">
        <f>IF(D37="",0,IF($D$11="no",SUMIF(B77:B88,D37,F77:F88),SUMIF(B77:B88,D37,I77:I88)))</f>
        <v>0</v>
      </c>
      <c r="F37" s="341">
        <f>IFERROR(SUMIF($B77:$B88,$D37,$AE77:$AE88)/$H$2,0)</f>
        <v>0</v>
      </c>
      <c r="G37" s="341" t="str">
        <f t="shared" si="10"/>
        <v/>
      </c>
      <c r="H37" s="342">
        <f t="shared" si="11"/>
        <v>0</v>
      </c>
      <c r="I37" s="340" t="str">
        <f>IF(IFERROR(INDEX(B77:B88,MATCH("P*",B77:B88,-1)),"")=D37,"",IFERROR(INDEX(B77:B88,MATCH("P*",B77:B88,-1)),""))</f>
        <v/>
      </c>
      <c r="J37" s="341">
        <f>IF(I37="",0,IF($D$11="no",MROUND(SUMIF(B77:B88,I37,F77:F88),0.5),MROUND(SUMIF(B77:B88,I37,I77:I88),0.5)))</f>
        <v>0</v>
      </c>
      <c r="K37" s="341">
        <f>IFERROR(SUMIF($B77:$B88,$I37,$AE77:$AE88)/$H$2,0)</f>
        <v>0</v>
      </c>
      <c r="L37" s="341" t="str">
        <f t="shared" si="12"/>
        <v/>
      </c>
      <c r="M37" s="342">
        <f t="shared" si="13"/>
        <v>0</v>
      </c>
      <c r="O37" s="345"/>
    </row>
    <row r="38" spans="1:33" x14ac:dyDescent="0.25">
      <c r="B38" s="338"/>
      <c r="C38" s="339" t="str">
        <f>IFERROR(IF(EDATE(C37,12)&lt;=(DATE(YEAR('Basic project data'!$C$6),1,1)),EDATE(C37,12),""),"")</f>
        <v/>
      </c>
      <c r="D38" s="340" t="str">
        <f>IFERROR(INDEX(B92:B103,MATCH("P*",B92:B103,0)),"")</f>
        <v/>
      </c>
      <c r="E38" s="341">
        <f>IF(D38="",0,IF($D$11="no",SUMIF(B92:B103,D38,F92:F103),SUMIF(B92:B103,D38,I92:I103)))</f>
        <v>0</v>
      </c>
      <c r="F38" s="341">
        <f>IFERROR(SUMIF($B92:$B103,$D38,$AE92:$AE103)/$H$2,0)</f>
        <v>0</v>
      </c>
      <c r="G38" s="341" t="str">
        <f t="shared" si="10"/>
        <v/>
      </c>
      <c r="H38" s="342">
        <f t="shared" si="11"/>
        <v>0</v>
      </c>
      <c r="I38" s="340" t="str">
        <f>IF(IFERROR(INDEX(B92:B103,MATCH("P*",B92:B103,-1)),"")=D38,"",IFERROR(INDEX(B92:B103,MATCH("P*",B92:B103,-1)),""))</f>
        <v/>
      </c>
      <c r="J38" s="341">
        <f>IF(I38="",0,IF($D$11="no",MROUND(SUMIF(B92:B103,I38,F92:F103),0.5),MROUND(SUMIF(B92:B103,I38,I92:I103),0.5)))</f>
        <v>0</v>
      </c>
      <c r="K38" s="341">
        <f>IFERROR(SUMIF($B92:$B103,$I38,$AE92:$AE103)/$H$2,0)</f>
        <v>0</v>
      </c>
      <c r="L38" s="341" t="str">
        <f t="shared" si="12"/>
        <v/>
      </c>
      <c r="M38" s="342">
        <f t="shared" si="13"/>
        <v>0</v>
      </c>
      <c r="O38" s="345"/>
    </row>
    <row r="39" spans="1:33" x14ac:dyDescent="0.25">
      <c r="B39" s="338"/>
      <c r="C39" s="339" t="str">
        <f>IFERROR(IF(EDATE(C38,12)&lt;=(DATE(YEAR('Basic project data'!$C$6),1,1)),EDATE(C38,12),""),"")</f>
        <v/>
      </c>
      <c r="D39" s="340" t="str">
        <f>IFERROR(INDEX(B107:B118,MATCH("P*",B107:B118,0)),"")</f>
        <v/>
      </c>
      <c r="E39" s="341">
        <f>IF(D39="",0,IF($D$11="no",SUMIF(B107:B118,D39,F107:F118),SUMIF(B107:B118,D39,I107:I118)))</f>
        <v>0</v>
      </c>
      <c r="F39" s="341">
        <f>IFERROR(SUMIF($B107:$B118,$D39,$AE107:$AE118)/$H$2,0)</f>
        <v>0</v>
      </c>
      <c r="G39" s="341" t="str">
        <f t="shared" si="10"/>
        <v/>
      </c>
      <c r="H39" s="342">
        <f t="shared" si="11"/>
        <v>0</v>
      </c>
      <c r="I39" s="340" t="str">
        <f>IF(IFERROR(INDEX(B107:B118,MATCH("P*",B107:B118,-1)),"")=D39,"",IFERROR(INDEX(B107:B118,MATCH("P*",B107:B118,-1)),""))</f>
        <v/>
      </c>
      <c r="J39" s="341">
        <f>IF(I39="",0,IF($D$11="no",MROUND(SUMIF(B107:B118,I39,F107:F118),0.5),MROUND(SUMIF(B107:B118,I39,I107:I118),0.5)))</f>
        <v>0</v>
      </c>
      <c r="K39" s="341">
        <f>IFERROR(SUMIF($B107:$B118,$I39,$AE107:$AE118)/$H$2,0)</f>
        <v>0</v>
      </c>
      <c r="L39" s="341" t="str">
        <f t="shared" si="12"/>
        <v/>
      </c>
      <c r="M39" s="342">
        <f t="shared" si="13"/>
        <v>0</v>
      </c>
      <c r="O39" s="345"/>
    </row>
    <row r="40" spans="1:33" x14ac:dyDescent="0.25">
      <c r="B40" s="338"/>
      <c r="C40" s="339" t="str">
        <f>IFERROR(IF(EDATE(C39,12)&lt;=(DATE(YEAR('Basic project data'!$C$6),1,1)),EDATE(C39,12),""),"")</f>
        <v/>
      </c>
      <c r="D40" s="340" t="str">
        <f>IFERROR(INDEX(B122:B133,MATCH("P*",B122:B133,0)),"")</f>
        <v/>
      </c>
      <c r="E40" s="341">
        <f>IF(D40="",0,IF($D$11="no",SUMIF(B122:B133,D40,F122:F133),SUMIF(B122:B133,D40,I122:I133)))</f>
        <v>0</v>
      </c>
      <c r="F40" s="341">
        <f>IFERROR(SUMIF($B122:$B133,$D40,$AE122:$AE133)/$H$2,0)</f>
        <v>0</v>
      </c>
      <c r="G40" s="341" t="str">
        <f t="shared" si="10"/>
        <v/>
      </c>
      <c r="H40" s="342">
        <f t="shared" si="11"/>
        <v>0</v>
      </c>
      <c r="I40" s="340" t="str">
        <f>IF(IFERROR(INDEX(B122:B133,MATCH("P*",B122:B133,-1)),"")=D40,"",IFERROR(INDEX(B122:B133,MATCH("P*",B122:B133,-1)),""))</f>
        <v/>
      </c>
      <c r="J40" s="341">
        <f>IF(I40="",0,IF($D$11="no",MROUND(SUMIF(B122:B133,I40,F122:F133),0.5),MROUND(SUMIF(B122:B133,I40,I122:I133),0.5)))</f>
        <v>0</v>
      </c>
      <c r="K40" s="341">
        <f>IFERROR(SUMIF($B122:$B133,$I40,$AE122:$AE133)/$H$2,0)</f>
        <v>0</v>
      </c>
      <c r="L40" s="341" t="str">
        <f t="shared" si="12"/>
        <v/>
      </c>
      <c r="M40" s="342">
        <f t="shared" si="13"/>
        <v>0</v>
      </c>
      <c r="O40" s="345"/>
    </row>
    <row r="41" spans="1:33" ht="15.75" thickBot="1" x14ac:dyDescent="0.3">
      <c r="B41" s="338"/>
      <c r="C41" s="339" t="str">
        <f>IFERROR(IF(EDATE(C40,12)&lt;=(DATE(YEAR('Basic project data'!$C$6),1,1)),EDATE(C40,12),""),"")</f>
        <v/>
      </c>
      <c r="D41" s="346" t="str">
        <f>IFERROR(INDEX(B148:B1137,MATCH("P*",B137:B148,0)),"")</f>
        <v/>
      </c>
      <c r="E41" s="347">
        <f>IF(D41="",0,IF($D$11="no",SUMIF(B137:B148,D41,F137:F148),SUMIF(B137:B148,D41,I137:I148)))</f>
        <v>0</v>
      </c>
      <c r="F41" s="347">
        <f>IFERROR(SUMIF($B137:$B148,$D41,$AE137:$AE148)/$H$2,0)</f>
        <v>0</v>
      </c>
      <c r="G41" s="347" t="str">
        <f t="shared" si="10"/>
        <v/>
      </c>
      <c r="H41" s="348">
        <f t="shared" si="11"/>
        <v>0</v>
      </c>
      <c r="I41" s="346" t="str">
        <f>IF(IFERROR(INDEX(B137:B148,MATCH("P*",B137:B148,-1)),"")=D41,"",IFERROR(INDEX(B137:B148,MATCH("P*",B137:B148,-1)),""))</f>
        <v/>
      </c>
      <c r="J41" s="347">
        <f>IF(I41="",0,IF($D$11="no",MROUND(SUMIF(B137:B148,I41,F137:F148),0.5),MROUND(SUMIF(B137:B148,I41,I137:I148),0.5)))</f>
        <v>0</v>
      </c>
      <c r="K41" s="347">
        <f>IFERROR(SUMIF($B137:$B148,$I41,$AE137:$AE148)/$H$2,0)</f>
        <v>0</v>
      </c>
      <c r="L41" s="347" t="str">
        <f t="shared" si="12"/>
        <v/>
      </c>
      <c r="M41" s="348">
        <f t="shared" si="13"/>
        <v>0</v>
      </c>
      <c r="O41" s="345"/>
      <c r="P41" s="291"/>
    </row>
    <row r="42" spans="1:33" ht="24.75" customHeight="1" x14ac:dyDescent="0.25">
      <c r="E42" s="349"/>
      <c r="F42" s="350"/>
      <c r="G42" s="283"/>
      <c r="H42" s="351"/>
      <c r="I42" s="352"/>
      <c r="J42" s="352"/>
      <c r="K42" s="353"/>
      <c r="Q42" s="291"/>
    </row>
    <row r="43" spans="1:33" ht="33.75" x14ac:dyDescent="0.5">
      <c r="B43" s="681" t="str">
        <f>INDEX(languages!B8:C8,1,MATCH('Liesmich Readme'!$A$5,languages!$B$2:$C$2,0))</f>
        <v>2a. Vollzeitäquivalente und Personalkosten Gesamt und Projekt</v>
      </c>
      <c r="C43" s="681"/>
      <c r="D43" s="681"/>
      <c r="E43" s="681"/>
      <c r="F43" s="681"/>
      <c r="G43" s="681"/>
      <c r="H43" s="681"/>
      <c r="I43" s="681"/>
      <c r="J43" s="681"/>
      <c r="K43" s="354"/>
      <c r="O43" s="682" t="str">
        <f>INDEX(languages!B9:C9,1,MATCH('Liesmich Readme'!$A$5,languages!$B$2:$C$2,0))</f>
        <v>2b. Projekt-Arbeitsstunden pro Arbeitspaket und Monat</v>
      </c>
      <c r="P43" s="682"/>
      <c r="Q43" s="682"/>
      <c r="R43" s="682"/>
      <c r="S43" s="682"/>
      <c r="T43" s="682"/>
      <c r="U43" s="682"/>
      <c r="V43" s="682"/>
      <c r="W43" s="682"/>
      <c r="X43" s="682"/>
      <c r="Y43" s="682"/>
      <c r="Z43" s="682"/>
      <c r="AA43" s="682"/>
      <c r="AB43" s="682"/>
      <c r="AC43" s="682"/>
      <c r="AD43" s="682"/>
      <c r="AE43" s="682"/>
      <c r="AF43" s="682"/>
      <c r="AG43" s="682"/>
    </row>
    <row r="44" spans="1:33" ht="15.75" thickBot="1" x14ac:dyDescent="0.3">
      <c r="A44" s="355"/>
      <c r="E44" s="355"/>
    </row>
    <row r="45" spans="1:33" ht="15.75" customHeight="1" outlineLevel="1" x14ac:dyDescent="0.25">
      <c r="B45" s="356"/>
      <c r="C45" s="356"/>
      <c r="D45" s="356"/>
      <c r="E45" s="674" t="s">
        <v>252</v>
      </c>
      <c r="F45" s="674"/>
      <c r="G45" s="674"/>
      <c r="H45" s="674" t="s">
        <v>498</v>
      </c>
      <c r="I45" s="674"/>
      <c r="J45" s="674"/>
      <c r="O45" s="357"/>
      <c r="P45" s="675" t="s">
        <v>505</v>
      </c>
      <c r="Q45" s="676"/>
      <c r="R45" s="676"/>
      <c r="S45" s="676"/>
      <c r="T45" s="676"/>
      <c r="U45" s="676"/>
      <c r="V45" s="676"/>
      <c r="W45" s="676"/>
      <c r="X45" s="676"/>
      <c r="Y45" s="676"/>
      <c r="Z45" s="676"/>
      <c r="AA45" s="676"/>
      <c r="AB45" s="676"/>
      <c r="AC45" s="676"/>
      <c r="AD45" s="676"/>
      <c r="AE45" s="677"/>
      <c r="AF45" s="357"/>
    </row>
    <row r="46" spans="1:33" ht="30" outlineLevel="1" x14ac:dyDescent="0.25">
      <c r="B46" s="358" t="s">
        <v>56</v>
      </c>
      <c r="C46" s="358" t="s">
        <v>18</v>
      </c>
      <c r="D46" s="359" t="s">
        <v>266</v>
      </c>
      <c r="E46" s="360" t="s">
        <v>267</v>
      </c>
      <c r="F46" s="361" t="s">
        <v>268</v>
      </c>
      <c r="G46" s="362" t="s">
        <v>269</v>
      </c>
      <c r="H46" s="363" t="s">
        <v>267</v>
      </c>
      <c r="I46" s="361" t="s">
        <v>268</v>
      </c>
      <c r="J46" s="362" t="s">
        <v>530</v>
      </c>
      <c r="O46" s="364" t="s">
        <v>266</v>
      </c>
      <c r="P46" s="365" t="s">
        <v>389</v>
      </c>
      <c r="Q46" s="365" t="s">
        <v>39</v>
      </c>
      <c r="R46" s="365" t="s">
        <v>40</v>
      </c>
      <c r="S46" s="365" t="s">
        <v>41</v>
      </c>
      <c r="T46" s="365" t="s">
        <v>42</v>
      </c>
      <c r="U46" s="365" t="s">
        <v>43</v>
      </c>
      <c r="V46" s="365" t="s">
        <v>44</v>
      </c>
      <c r="W46" s="365" t="s">
        <v>45</v>
      </c>
      <c r="X46" s="365" t="s">
        <v>46</v>
      </c>
      <c r="Y46" s="365" t="s">
        <v>47</v>
      </c>
      <c r="Z46" s="365" t="s">
        <v>48</v>
      </c>
      <c r="AA46" s="365" t="s">
        <v>49</v>
      </c>
      <c r="AB46" s="365" t="s">
        <v>50</v>
      </c>
      <c r="AC46" s="365" t="s">
        <v>51</v>
      </c>
      <c r="AD46" s="365" t="s">
        <v>52</v>
      </c>
      <c r="AE46" s="365" t="s">
        <v>467</v>
      </c>
      <c r="AF46" s="357"/>
      <c r="AG46" s="366"/>
    </row>
    <row r="47" spans="1:33" outlineLevel="1" x14ac:dyDescent="0.25">
      <c r="B47" s="367"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367">
        <f>IF(DATE(YEAR('Basic project data'!$C$5),MONTH('Basic project data'!$C$5),1)=D47,1,0)</f>
        <v>0</v>
      </c>
      <c r="D47" s="368">
        <f>IF('Basic project data'!C5=0,0,DATE(YEAR('Basic project data'!$C$5),1,1))</f>
        <v>0</v>
      </c>
      <c r="E47" s="369"/>
      <c r="F47" s="299">
        <f t="shared" ref="F47:F58" si="14">215/12*E47</f>
        <v>0</v>
      </c>
      <c r="G47" s="370"/>
      <c r="H47" s="369"/>
      <c r="I47" s="299">
        <f t="shared" ref="I47:I58" si="15">215/12*H47</f>
        <v>0</v>
      </c>
      <c r="J47" s="371"/>
      <c r="O47" s="372">
        <f t="shared" ref="O47:O59" si="16">D47</f>
        <v>0</v>
      </c>
      <c r="P47" s="373"/>
      <c r="Q47" s="373"/>
      <c r="R47" s="373"/>
      <c r="S47" s="373"/>
      <c r="T47" s="373"/>
      <c r="U47" s="373"/>
      <c r="V47" s="373"/>
      <c r="W47" s="373"/>
      <c r="X47" s="373"/>
      <c r="Y47" s="373"/>
      <c r="Z47" s="373"/>
      <c r="AA47" s="373"/>
      <c r="AB47" s="373"/>
      <c r="AC47" s="373"/>
      <c r="AD47" s="373"/>
      <c r="AE47" s="374">
        <f t="shared" ref="AE47:AE58" si="17">SUM(P47:AD47)</f>
        <v>0</v>
      </c>
      <c r="AF47" s="357"/>
      <c r="AG47" s="366"/>
    </row>
    <row r="48" spans="1:33" outlineLevel="1" x14ac:dyDescent="0.25">
      <c r="B48" s="367"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367">
        <f>IF(C47&gt;0,C47+1,IF(DATE(YEAR('Basic project data'!$C$5),MONTH('Basic project data'!$C$5),1)=D48,1,0))</f>
        <v>0</v>
      </c>
      <c r="D48" s="368">
        <f t="shared" ref="D48:D58" si="18">DATE(YEAR(D47),MONTH(D47)+1,DAY(D47))</f>
        <v>31</v>
      </c>
      <c r="E48" s="369"/>
      <c r="F48" s="299">
        <f t="shared" si="14"/>
        <v>0</v>
      </c>
      <c r="G48" s="370"/>
      <c r="H48" s="369"/>
      <c r="I48" s="299">
        <f t="shared" si="15"/>
        <v>0</v>
      </c>
      <c r="J48" s="371"/>
      <c r="O48" s="372">
        <f t="shared" si="16"/>
        <v>31</v>
      </c>
      <c r="P48" s="373"/>
      <c r="Q48" s="373"/>
      <c r="R48" s="373"/>
      <c r="S48" s="373"/>
      <c r="T48" s="373"/>
      <c r="U48" s="373"/>
      <c r="V48" s="373"/>
      <c r="W48" s="373"/>
      <c r="X48" s="373"/>
      <c r="Y48" s="373"/>
      <c r="Z48" s="373"/>
      <c r="AA48" s="373"/>
      <c r="AB48" s="373"/>
      <c r="AC48" s="373"/>
      <c r="AD48" s="373"/>
      <c r="AE48" s="374">
        <f t="shared" si="17"/>
        <v>0</v>
      </c>
      <c r="AF48" s="357"/>
      <c r="AG48" s="366"/>
    </row>
    <row r="49" spans="2:33" outlineLevel="1" x14ac:dyDescent="0.25">
      <c r="B49" s="367"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367">
        <f>IF(C48&gt;0,C48+1,IF(DATE(YEAR('Basic project data'!$C$5),MONTH('Basic project data'!$C$5),1)=D49,1,0))</f>
        <v>0</v>
      </c>
      <c r="D49" s="368">
        <f t="shared" si="18"/>
        <v>62</v>
      </c>
      <c r="E49" s="369"/>
      <c r="F49" s="299">
        <f t="shared" si="14"/>
        <v>0</v>
      </c>
      <c r="G49" s="370"/>
      <c r="H49" s="369"/>
      <c r="I49" s="299">
        <f t="shared" si="15"/>
        <v>0</v>
      </c>
      <c r="J49" s="371"/>
      <c r="O49" s="372">
        <f t="shared" si="16"/>
        <v>62</v>
      </c>
      <c r="P49" s="373"/>
      <c r="Q49" s="373"/>
      <c r="R49" s="373"/>
      <c r="S49" s="373"/>
      <c r="T49" s="373"/>
      <c r="U49" s="373"/>
      <c r="V49" s="373"/>
      <c r="W49" s="373"/>
      <c r="X49" s="373"/>
      <c r="Y49" s="373"/>
      <c r="Z49" s="373"/>
      <c r="AA49" s="373"/>
      <c r="AB49" s="373"/>
      <c r="AC49" s="373"/>
      <c r="AD49" s="373"/>
      <c r="AE49" s="374">
        <f t="shared" si="17"/>
        <v>0</v>
      </c>
      <c r="AF49" s="357"/>
      <c r="AG49" s="366"/>
    </row>
    <row r="50" spans="2:33" outlineLevel="1" x14ac:dyDescent="0.25">
      <c r="B50" s="367"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367">
        <f>IF(C49&gt;0,C49+1,IF(DATE(YEAR('Basic project data'!$C$5),MONTH('Basic project data'!$C$5),1)=D50,1,0))</f>
        <v>0</v>
      </c>
      <c r="D50" s="368">
        <f t="shared" si="18"/>
        <v>93</v>
      </c>
      <c r="E50" s="369"/>
      <c r="F50" s="299">
        <f t="shared" si="14"/>
        <v>0</v>
      </c>
      <c r="G50" s="370"/>
      <c r="H50" s="369"/>
      <c r="I50" s="299">
        <f t="shared" si="15"/>
        <v>0</v>
      </c>
      <c r="J50" s="371"/>
      <c r="O50" s="372">
        <f t="shared" si="16"/>
        <v>93</v>
      </c>
      <c r="P50" s="373"/>
      <c r="Q50" s="373"/>
      <c r="R50" s="373"/>
      <c r="S50" s="373"/>
      <c r="T50" s="373"/>
      <c r="U50" s="373"/>
      <c r="V50" s="373"/>
      <c r="W50" s="373"/>
      <c r="X50" s="373"/>
      <c r="Y50" s="373"/>
      <c r="Z50" s="373"/>
      <c r="AA50" s="373"/>
      <c r="AB50" s="373"/>
      <c r="AC50" s="373"/>
      <c r="AD50" s="373"/>
      <c r="AE50" s="374">
        <f t="shared" si="17"/>
        <v>0</v>
      </c>
      <c r="AF50" s="375"/>
    </row>
    <row r="51" spans="2:33" outlineLevel="1" x14ac:dyDescent="0.25">
      <c r="B51" s="367"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367">
        <f>IF(C50&gt;0,C50+1,IF(DATE(YEAR('Basic project data'!$C$5),MONTH('Basic project data'!$C$5),1)=D51,1,0))</f>
        <v>0</v>
      </c>
      <c r="D51" s="368">
        <f t="shared" si="18"/>
        <v>123</v>
      </c>
      <c r="E51" s="369"/>
      <c r="F51" s="299">
        <f t="shared" si="14"/>
        <v>0</v>
      </c>
      <c r="G51" s="370"/>
      <c r="H51" s="369"/>
      <c r="I51" s="299">
        <f t="shared" si="15"/>
        <v>0</v>
      </c>
      <c r="J51" s="371"/>
      <c r="O51" s="372">
        <f t="shared" si="16"/>
        <v>123</v>
      </c>
      <c r="P51" s="373"/>
      <c r="Q51" s="373"/>
      <c r="R51" s="373"/>
      <c r="S51" s="373"/>
      <c r="T51" s="373"/>
      <c r="U51" s="373"/>
      <c r="V51" s="373"/>
      <c r="W51" s="373"/>
      <c r="X51" s="373"/>
      <c r="Y51" s="373"/>
      <c r="Z51" s="373"/>
      <c r="AA51" s="373"/>
      <c r="AB51" s="373"/>
      <c r="AC51" s="373"/>
      <c r="AD51" s="373"/>
      <c r="AE51" s="374">
        <f t="shared" si="17"/>
        <v>0</v>
      </c>
      <c r="AF51" s="375"/>
      <c r="AG51" s="366"/>
    </row>
    <row r="52" spans="2:33" outlineLevel="1" x14ac:dyDescent="0.25">
      <c r="B52" s="367"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367">
        <f>IF(C51&gt;0,C51+1,IF(DATE(YEAR('Basic project data'!$C$5),MONTH('Basic project data'!$C$5),1)=D52,1,0))</f>
        <v>0</v>
      </c>
      <c r="D52" s="368">
        <f t="shared" si="18"/>
        <v>154</v>
      </c>
      <c r="E52" s="369"/>
      <c r="F52" s="299">
        <f t="shared" si="14"/>
        <v>0</v>
      </c>
      <c r="G52" s="370"/>
      <c r="H52" s="369"/>
      <c r="I52" s="299">
        <f t="shared" si="15"/>
        <v>0</v>
      </c>
      <c r="J52" s="371"/>
      <c r="O52" s="372">
        <f t="shared" si="16"/>
        <v>154</v>
      </c>
      <c r="P52" s="373"/>
      <c r="Q52" s="373"/>
      <c r="R52" s="373"/>
      <c r="S52" s="373"/>
      <c r="T52" s="373"/>
      <c r="U52" s="373"/>
      <c r="V52" s="373"/>
      <c r="W52" s="373"/>
      <c r="X52" s="373"/>
      <c r="Y52" s="373"/>
      <c r="Z52" s="373"/>
      <c r="AA52" s="373"/>
      <c r="AB52" s="373"/>
      <c r="AC52" s="373"/>
      <c r="AD52" s="373"/>
      <c r="AE52" s="374">
        <f t="shared" si="17"/>
        <v>0</v>
      </c>
      <c r="AF52" s="375"/>
      <c r="AG52" s="366"/>
    </row>
    <row r="53" spans="2:33" outlineLevel="1" x14ac:dyDescent="0.25">
      <c r="B53" s="367"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367">
        <f>IF(C52&gt;0,C52+1,IF(DATE(YEAR('Basic project data'!$C$5),MONTH('Basic project data'!$C$5),1)=D53,1,0))</f>
        <v>0</v>
      </c>
      <c r="D53" s="368">
        <f t="shared" si="18"/>
        <v>184</v>
      </c>
      <c r="E53" s="369"/>
      <c r="F53" s="299">
        <f t="shared" si="14"/>
        <v>0</v>
      </c>
      <c r="G53" s="370"/>
      <c r="H53" s="369"/>
      <c r="I53" s="299">
        <f t="shared" si="15"/>
        <v>0</v>
      </c>
      <c r="J53" s="371"/>
      <c r="O53" s="372">
        <f t="shared" si="16"/>
        <v>184</v>
      </c>
      <c r="P53" s="373"/>
      <c r="Q53" s="373"/>
      <c r="R53" s="373"/>
      <c r="S53" s="373"/>
      <c r="T53" s="373"/>
      <c r="U53" s="373"/>
      <c r="V53" s="373"/>
      <c r="W53" s="373"/>
      <c r="X53" s="373"/>
      <c r="Y53" s="373"/>
      <c r="Z53" s="373"/>
      <c r="AA53" s="373"/>
      <c r="AB53" s="373"/>
      <c r="AC53" s="373"/>
      <c r="AD53" s="373"/>
      <c r="AE53" s="374">
        <f t="shared" si="17"/>
        <v>0</v>
      </c>
      <c r="AF53" s="375"/>
      <c r="AG53" s="354"/>
    </row>
    <row r="54" spans="2:33" outlineLevel="1" x14ac:dyDescent="0.25">
      <c r="B54" s="367"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367">
        <f>IF(C53&gt;0,C53+1,IF(DATE(YEAR('Basic project data'!$C$5),MONTH('Basic project data'!$C$5),1)=D54,1,0))</f>
        <v>0</v>
      </c>
      <c r="D54" s="368">
        <f t="shared" si="18"/>
        <v>215</v>
      </c>
      <c r="E54" s="369"/>
      <c r="F54" s="299">
        <f t="shared" si="14"/>
        <v>0</v>
      </c>
      <c r="G54" s="370"/>
      <c r="H54" s="369"/>
      <c r="I54" s="299">
        <f t="shared" si="15"/>
        <v>0</v>
      </c>
      <c r="J54" s="371"/>
      <c r="O54" s="372">
        <f t="shared" si="16"/>
        <v>215</v>
      </c>
      <c r="P54" s="373"/>
      <c r="Q54" s="373"/>
      <c r="R54" s="373"/>
      <c r="S54" s="373"/>
      <c r="T54" s="373"/>
      <c r="U54" s="373"/>
      <c r="V54" s="373"/>
      <c r="W54" s="373"/>
      <c r="X54" s="373"/>
      <c r="Y54" s="373"/>
      <c r="Z54" s="373"/>
      <c r="AA54" s="373"/>
      <c r="AB54" s="373"/>
      <c r="AC54" s="373"/>
      <c r="AD54" s="373"/>
      <c r="AE54" s="374">
        <f t="shared" si="17"/>
        <v>0</v>
      </c>
      <c r="AF54" s="375"/>
      <c r="AG54" s="354"/>
    </row>
    <row r="55" spans="2:33" outlineLevel="1" x14ac:dyDescent="0.25">
      <c r="B55" s="367"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367">
        <f>IF(C54&gt;0,C54+1,IF(DATE(YEAR('Basic project data'!$C$5),MONTH('Basic project data'!$C$5),1)=D55,1,0))</f>
        <v>0</v>
      </c>
      <c r="D55" s="368">
        <f t="shared" si="18"/>
        <v>246</v>
      </c>
      <c r="E55" s="369"/>
      <c r="F55" s="299">
        <f t="shared" si="14"/>
        <v>0</v>
      </c>
      <c r="G55" s="370"/>
      <c r="H55" s="369"/>
      <c r="I55" s="299">
        <f t="shared" si="15"/>
        <v>0</v>
      </c>
      <c r="J55" s="371"/>
      <c r="O55" s="372">
        <f t="shared" si="16"/>
        <v>246</v>
      </c>
      <c r="P55" s="373"/>
      <c r="Q55" s="373"/>
      <c r="R55" s="373"/>
      <c r="S55" s="373"/>
      <c r="T55" s="373"/>
      <c r="U55" s="373"/>
      <c r="V55" s="373"/>
      <c r="W55" s="373"/>
      <c r="X55" s="373"/>
      <c r="Y55" s="373"/>
      <c r="Z55" s="373"/>
      <c r="AA55" s="373"/>
      <c r="AB55" s="373"/>
      <c r="AC55" s="373"/>
      <c r="AD55" s="373"/>
      <c r="AE55" s="374">
        <f t="shared" si="17"/>
        <v>0</v>
      </c>
      <c r="AF55" s="375"/>
    </row>
    <row r="56" spans="2:33" outlineLevel="1" x14ac:dyDescent="0.25">
      <c r="B56" s="367"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367">
        <f>IF(C55&gt;0,C55+1,IF(DATE(YEAR('Basic project data'!$C$5),MONTH('Basic project data'!$C$5),1)=D56,1,0))</f>
        <v>0</v>
      </c>
      <c r="D56" s="368">
        <f t="shared" si="18"/>
        <v>276</v>
      </c>
      <c r="E56" s="369"/>
      <c r="F56" s="299">
        <f t="shared" si="14"/>
        <v>0</v>
      </c>
      <c r="G56" s="370"/>
      <c r="H56" s="369"/>
      <c r="I56" s="299">
        <f t="shared" si="15"/>
        <v>0</v>
      </c>
      <c r="J56" s="371"/>
      <c r="O56" s="372">
        <f t="shared" si="16"/>
        <v>276</v>
      </c>
      <c r="P56" s="373"/>
      <c r="Q56" s="373"/>
      <c r="R56" s="373"/>
      <c r="S56" s="373"/>
      <c r="T56" s="373"/>
      <c r="U56" s="373"/>
      <c r="V56" s="373"/>
      <c r="W56" s="373"/>
      <c r="X56" s="373"/>
      <c r="Y56" s="373"/>
      <c r="Z56" s="373"/>
      <c r="AA56" s="373"/>
      <c r="AB56" s="373"/>
      <c r="AC56" s="373"/>
      <c r="AD56" s="373"/>
      <c r="AE56" s="374">
        <f t="shared" si="17"/>
        <v>0</v>
      </c>
      <c r="AF56" s="375"/>
      <c r="AG56" s="376"/>
    </row>
    <row r="57" spans="2:33" outlineLevel="1" x14ac:dyDescent="0.25">
      <c r="B57" s="367"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367">
        <f>IF(C56&gt;0,C56+1,IF(DATE(YEAR('Basic project data'!$C$5),MONTH('Basic project data'!$C$5),1)=D57,1,0))</f>
        <v>0</v>
      </c>
      <c r="D57" s="368">
        <f t="shared" si="18"/>
        <v>307</v>
      </c>
      <c r="E57" s="369"/>
      <c r="F57" s="299">
        <f t="shared" si="14"/>
        <v>0</v>
      </c>
      <c r="G57" s="370"/>
      <c r="H57" s="369"/>
      <c r="I57" s="299">
        <f t="shared" si="15"/>
        <v>0</v>
      </c>
      <c r="J57" s="371"/>
      <c r="O57" s="372">
        <f t="shared" si="16"/>
        <v>307</v>
      </c>
      <c r="P57" s="373"/>
      <c r="Q57" s="373"/>
      <c r="R57" s="373"/>
      <c r="S57" s="373"/>
      <c r="T57" s="373"/>
      <c r="U57" s="373"/>
      <c r="V57" s="373"/>
      <c r="W57" s="373"/>
      <c r="X57" s="373"/>
      <c r="Y57" s="373"/>
      <c r="Z57" s="373"/>
      <c r="AA57" s="373"/>
      <c r="AB57" s="373"/>
      <c r="AC57" s="373"/>
      <c r="AD57" s="373"/>
      <c r="AE57" s="374">
        <f t="shared" si="17"/>
        <v>0</v>
      </c>
      <c r="AF57" s="375"/>
    </row>
    <row r="58" spans="2:33" outlineLevel="1" x14ac:dyDescent="0.25">
      <c r="B58" s="367"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367">
        <f>IF(C57&gt;0,C57+1,IF(DATE(YEAR('Basic project data'!$C$5),MONTH('Basic project data'!$C$5),1)=D58,1,0))</f>
        <v>0</v>
      </c>
      <c r="D58" s="368">
        <f t="shared" si="18"/>
        <v>337</v>
      </c>
      <c r="E58" s="369"/>
      <c r="F58" s="299">
        <f t="shared" si="14"/>
        <v>0</v>
      </c>
      <c r="G58" s="370"/>
      <c r="H58" s="369"/>
      <c r="I58" s="299">
        <f t="shared" si="15"/>
        <v>0</v>
      </c>
      <c r="J58" s="371"/>
      <c r="O58" s="372">
        <f t="shared" si="16"/>
        <v>337</v>
      </c>
      <c r="P58" s="373"/>
      <c r="Q58" s="373"/>
      <c r="R58" s="373"/>
      <c r="S58" s="373"/>
      <c r="T58" s="373"/>
      <c r="U58" s="373"/>
      <c r="V58" s="373"/>
      <c r="W58" s="373"/>
      <c r="X58" s="373"/>
      <c r="Y58" s="373"/>
      <c r="Z58" s="373"/>
      <c r="AA58" s="373"/>
      <c r="AB58" s="373"/>
      <c r="AC58" s="373"/>
      <c r="AD58" s="373"/>
      <c r="AE58" s="374">
        <f t="shared" si="17"/>
        <v>0</v>
      </c>
      <c r="AF58" s="375"/>
    </row>
    <row r="59" spans="2:33" ht="15.75" outlineLevel="1" thickBot="1" x14ac:dyDescent="0.3">
      <c r="B59" s="377"/>
      <c r="C59" s="378"/>
      <c r="D59" s="379">
        <f>D58</f>
        <v>337</v>
      </c>
      <c r="E59" s="380"/>
      <c r="F59" s="381">
        <f>SUM(F47:F58)</f>
        <v>0</v>
      </c>
      <c r="G59" s="382">
        <f>SUM(G47:G58)</f>
        <v>0</v>
      </c>
      <c r="H59" s="383"/>
      <c r="I59" s="381">
        <f>SUM(I47:I58)</f>
        <v>0</v>
      </c>
      <c r="J59" s="382">
        <f>SUM(J47:J58)</f>
        <v>0</v>
      </c>
      <c r="O59" s="379">
        <f t="shared" si="16"/>
        <v>337</v>
      </c>
      <c r="P59" s="384">
        <f t="shared" ref="P59:AE59" si="19">SUM(P47:P58)</f>
        <v>0</v>
      </c>
      <c r="Q59" s="384">
        <f t="shared" si="19"/>
        <v>0</v>
      </c>
      <c r="R59" s="384">
        <f t="shared" si="19"/>
        <v>0</v>
      </c>
      <c r="S59" s="384">
        <f t="shared" si="19"/>
        <v>0</v>
      </c>
      <c r="T59" s="384">
        <f>SUM(T47:T58)</f>
        <v>0</v>
      </c>
      <c r="U59" s="384">
        <f t="shared" si="19"/>
        <v>0</v>
      </c>
      <c r="V59" s="384">
        <f t="shared" si="19"/>
        <v>0</v>
      </c>
      <c r="W59" s="384">
        <f t="shared" si="19"/>
        <v>0</v>
      </c>
      <c r="X59" s="384">
        <f t="shared" si="19"/>
        <v>0</v>
      </c>
      <c r="Y59" s="384">
        <f t="shared" si="19"/>
        <v>0</v>
      </c>
      <c r="Z59" s="384">
        <f t="shared" si="19"/>
        <v>0</v>
      </c>
      <c r="AA59" s="384">
        <f t="shared" si="19"/>
        <v>0</v>
      </c>
      <c r="AB59" s="384">
        <f t="shared" si="19"/>
        <v>0</v>
      </c>
      <c r="AC59" s="384">
        <f t="shared" si="19"/>
        <v>0</v>
      </c>
      <c r="AD59" s="384">
        <f t="shared" si="19"/>
        <v>0</v>
      </c>
      <c r="AE59" s="384">
        <f t="shared" si="19"/>
        <v>0</v>
      </c>
      <c r="AF59" s="375"/>
    </row>
    <row r="60" spans="2:33" x14ac:dyDescent="0.25">
      <c r="B60" s="385"/>
      <c r="C60" s="385"/>
      <c r="E60" s="674" t="s">
        <v>252</v>
      </c>
      <c r="F60" s="674"/>
      <c r="G60" s="674"/>
      <c r="H60" s="674" t="s">
        <v>498</v>
      </c>
      <c r="I60" s="674"/>
      <c r="J60" s="674"/>
      <c r="P60" s="384">
        <f t="shared" ref="P60:AE60" si="20">IFERROR(P59/$H$2,0)</f>
        <v>0</v>
      </c>
      <c r="Q60" s="384">
        <f t="shared" si="20"/>
        <v>0</v>
      </c>
      <c r="R60" s="384">
        <f t="shared" si="20"/>
        <v>0</v>
      </c>
      <c r="S60" s="384">
        <f t="shared" si="20"/>
        <v>0</v>
      </c>
      <c r="T60" s="384">
        <f t="shared" si="20"/>
        <v>0</v>
      </c>
      <c r="U60" s="384">
        <f t="shared" si="20"/>
        <v>0</v>
      </c>
      <c r="V60" s="384">
        <f t="shared" si="20"/>
        <v>0</v>
      </c>
      <c r="W60" s="384">
        <f t="shared" si="20"/>
        <v>0</v>
      </c>
      <c r="X60" s="384">
        <f t="shared" si="20"/>
        <v>0</v>
      </c>
      <c r="Y60" s="384">
        <f t="shared" si="20"/>
        <v>0</v>
      </c>
      <c r="Z60" s="384">
        <f t="shared" si="20"/>
        <v>0</v>
      </c>
      <c r="AA60" s="384">
        <f t="shared" si="20"/>
        <v>0</v>
      </c>
      <c r="AB60" s="384">
        <f t="shared" si="20"/>
        <v>0</v>
      </c>
      <c r="AC60" s="384">
        <f t="shared" si="20"/>
        <v>0</v>
      </c>
      <c r="AD60" s="384">
        <f t="shared" si="20"/>
        <v>0</v>
      </c>
      <c r="AE60" s="384">
        <f t="shared" si="20"/>
        <v>0</v>
      </c>
      <c r="AF60" s="626" t="s">
        <v>270</v>
      </c>
      <c r="AG60" s="627"/>
    </row>
    <row r="61" spans="2:33" ht="30" outlineLevel="1" x14ac:dyDescent="0.25">
      <c r="B61" s="385"/>
      <c r="C61" s="385"/>
      <c r="E61" s="360" t="s">
        <v>267</v>
      </c>
      <c r="F61" s="361" t="s">
        <v>268</v>
      </c>
      <c r="G61" s="362" t="s">
        <v>269</v>
      </c>
      <c r="H61" s="363" t="s">
        <v>267</v>
      </c>
      <c r="I61" s="361" t="s">
        <v>268</v>
      </c>
      <c r="J61" s="362" t="s">
        <v>530</v>
      </c>
      <c r="O61" s="364" t="s">
        <v>266</v>
      </c>
      <c r="P61" s="365" t="s">
        <v>389</v>
      </c>
      <c r="Q61" s="365" t="s">
        <v>39</v>
      </c>
      <c r="R61" s="365" t="s">
        <v>40</v>
      </c>
      <c r="S61" s="365" t="s">
        <v>41</v>
      </c>
      <c r="T61" s="365" t="s">
        <v>42</v>
      </c>
      <c r="U61" s="365" t="s">
        <v>43</v>
      </c>
      <c r="V61" s="365" t="s">
        <v>44</v>
      </c>
      <c r="W61" s="365" t="s">
        <v>45</v>
      </c>
      <c r="X61" s="365" t="s">
        <v>46</v>
      </c>
      <c r="Y61" s="365" t="s">
        <v>47</v>
      </c>
      <c r="Z61" s="365" t="s">
        <v>48</v>
      </c>
      <c r="AA61" s="365" t="s">
        <v>49</v>
      </c>
      <c r="AB61" s="365" t="s">
        <v>50</v>
      </c>
      <c r="AC61" s="365" t="s">
        <v>51</v>
      </c>
      <c r="AD61" s="365" t="s">
        <v>52</v>
      </c>
      <c r="AE61" s="386"/>
      <c r="AF61" s="387"/>
    </row>
    <row r="62" spans="2:33" outlineLevel="1" x14ac:dyDescent="0.25">
      <c r="B62" s="367"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367">
        <f>IF(C58&gt;0,C58+1,IF(DATE(YEAR('Basic project data'!$C$5),MONTH('Basic project data'!$C$5),1)=D62,1,0))</f>
        <v>0</v>
      </c>
      <c r="D62" s="368">
        <f>DATE(YEAR(D58),MONTH(D58)+1,DAY(D58))</f>
        <v>368</v>
      </c>
      <c r="E62" s="369"/>
      <c r="F62" s="299">
        <f t="shared" ref="F62:F73" si="21">215/12*E62</f>
        <v>0</v>
      </c>
      <c r="G62" s="370"/>
      <c r="H62" s="369"/>
      <c r="I62" s="299">
        <f t="shared" ref="I62:I73" si="22">215/12*H62</f>
        <v>0</v>
      </c>
      <c r="J62" s="371"/>
      <c r="O62" s="372">
        <f t="shared" ref="O62:O74" si="23">D62</f>
        <v>368</v>
      </c>
      <c r="P62" s="373"/>
      <c r="Q62" s="373"/>
      <c r="R62" s="373"/>
      <c r="S62" s="373"/>
      <c r="T62" s="373"/>
      <c r="U62" s="373"/>
      <c r="V62" s="373"/>
      <c r="W62" s="373"/>
      <c r="X62" s="373"/>
      <c r="Y62" s="373"/>
      <c r="Z62" s="373"/>
      <c r="AA62" s="373"/>
      <c r="AB62" s="373"/>
      <c r="AC62" s="373"/>
      <c r="AD62" s="373"/>
      <c r="AE62" s="374">
        <f t="shared" ref="AE62:AE73" si="24">SUM(P62:AD62)</f>
        <v>0</v>
      </c>
      <c r="AF62" s="375"/>
      <c r="AG62" s="376"/>
    </row>
    <row r="63" spans="2:33" outlineLevel="1" x14ac:dyDescent="0.25">
      <c r="B63" s="367"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367">
        <f>IF(C62&gt;0,C62+1,IF(DATE(YEAR('Basic project data'!$C$5),MONTH('Basic project data'!$C$5),1)=D63,1,0))</f>
        <v>0</v>
      </c>
      <c r="D63" s="368">
        <f t="shared" ref="D63:D73" si="25">DATE(YEAR(D62),MONTH(D62)+1,DAY(D62))</f>
        <v>399</v>
      </c>
      <c r="E63" s="369"/>
      <c r="F63" s="299">
        <f t="shared" si="21"/>
        <v>0</v>
      </c>
      <c r="G63" s="370"/>
      <c r="H63" s="369"/>
      <c r="I63" s="299">
        <f t="shared" si="22"/>
        <v>0</v>
      </c>
      <c r="J63" s="371"/>
      <c r="O63" s="372">
        <f t="shared" si="23"/>
        <v>399</v>
      </c>
      <c r="P63" s="373"/>
      <c r="Q63" s="373"/>
      <c r="R63" s="373"/>
      <c r="S63" s="373"/>
      <c r="T63" s="373"/>
      <c r="U63" s="373"/>
      <c r="V63" s="373"/>
      <c r="W63" s="373"/>
      <c r="X63" s="373"/>
      <c r="Y63" s="373"/>
      <c r="Z63" s="373"/>
      <c r="AA63" s="373"/>
      <c r="AB63" s="373"/>
      <c r="AC63" s="373"/>
      <c r="AD63" s="373"/>
      <c r="AE63" s="374">
        <f t="shared" si="24"/>
        <v>0</v>
      </c>
      <c r="AF63" s="375"/>
    </row>
    <row r="64" spans="2:33" outlineLevel="1" x14ac:dyDescent="0.25">
      <c r="B64" s="367"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367">
        <f>IF(C63&gt;0,C63+1,IF(DATE(YEAR('Basic project data'!$C$5),MONTH('Basic project data'!$C$5),1)=D64,1,0))</f>
        <v>0</v>
      </c>
      <c r="D64" s="368">
        <f t="shared" si="25"/>
        <v>427</v>
      </c>
      <c r="E64" s="369"/>
      <c r="F64" s="299">
        <f t="shared" si="21"/>
        <v>0</v>
      </c>
      <c r="G64" s="370"/>
      <c r="H64" s="369"/>
      <c r="I64" s="299">
        <f t="shared" si="22"/>
        <v>0</v>
      </c>
      <c r="J64" s="371"/>
      <c r="O64" s="372">
        <f t="shared" si="23"/>
        <v>427</v>
      </c>
      <c r="P64" s="373"/>
      <c r="Q64" s="373"/>
      <c r="R64" s="373"/>
      <c r="S64" s="373"/>
      <c r="T64" s="373"/>
      <c r="U64" s="373"/>
      <c r="V64" s="373"/>
      <c r="W64" s="373"/>
      <c r="X64" s="373"/>
      <c r="Y64" s="373"/>
      <c r="Z64" s="373"/>
      <c r="AA64" s="373"/>
      <c r="AB64" s="373"/>
      <c r="AC64" s="373"/>
      <c r="AD64" s="373"/>
      <c r="AE64" s="374">
        <f t="shared" si="24"/>
        <v>0</v>
      </c>
      <c r="AF64" s="375"/>
    </row>
    <row r="65" spans="2:33" outlineLevel="1" x14ac:dyDescent="0.25">
      <c r="B65" s="367"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367">
        <f>IF(C64&gt;0,C64+1,IF(DATE(YEAR('Basic project data'!$C$5),MONTH('Basic project data'!$C$5),1)=D65,1,0))</f>
        <v>0</v>
      </c>
      <c r="D65" s="368">
        <f t="shared" si="25"/>
        <v>458</v>
      </c>
      <c r="E65" s="369"/>
      <c r="F65" s="299">
        <f t="shared" si="21"/>
        <v>0</v>
      </c>
      <c r="G65" s="370"/>
      <c r="H65" s="369"/>
      <c r="I65" s="299">
        <f t="shared" si="22"/>
        <v>0</v>
      </c>
      <c r="J65" s="371"/>
      <c r="O65" s="372">
        <f t="shared" si="23"/>
        <v>458</v>
      </c>
      <c r="P65" s="373"/>
      <c r="Q65" s="373"/>
      <c r="R65" s="373"/>
      <c r="S65" s="373"/>
      <c r="T65" s="373"/>
      <c r="U65" s="373"/>
      <c r="V65" s="373"/>
      <c r="W65" s="373"/>
      <c r="X65" s="373"/>
      <c r="Y65" s="373"/>
      <c r="Z65" s="373"/>
      <c r="AA65" s="373"/>
      <c r="AB65" s="373"/>
      <c r="AC65" s="373"/>
      <c r="AD65" s="373"/>
      <c r="AE65" s="374">
        <f t="shared" si="24"/>
        <v>0</v>
      </c>
      <c r="AF65" s="375"/>
    </row>
    <row r="66" spans="2:33" outlineLevel="1" x14ac:dyDescent="0.25">
      <c r="B66" s="367"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367">
        <f>IF(C65&gt;0,C65+1,IF(DATE(YEAR('Basic project data'!$C$5),MONTH('Basic project data'!$C$5),1)=D66,1,0))</f>
        <v>0</v>
      </c>
      <c r="D66" s="368">
        <f t="shared" si="25"/>
        <v>488</v>
      </c>
      <c r="E66" s="369"/>
      <c r="F66" s="299">
        <f t="shared" si="21"/>
        <v>0</v>
      </c>
      <c r="G66" s="370"/>
      <c r="H66" s="369"/>
      <c r="I66" s="299">
        <f t="shared" si="22"/>
        <v>0</v>
      </c>
      <c r="J66" s="371"/>
      <c r="O66" s="372">
        <f t="shared" si="23"/>
        <v>488</v>
      </c>
      <c r="P66" s="373"/>
      <c r="Q66" s="373"/>
      <c r="R66" s="373"/>
      <c r="S66" s="373"/>
      <c r="T66" s="373"/>
      <c r="U66" s="373"/>
      <c r="V66" s="373"/>
      <c r="W66" s="373"/>
      <c r="X66" s="373"/>
      <c r="Y66" s="373"/>
      <c r="Z66" s="373"/>
      <c r="AA66" s="373"/>
      <c r="AB66" s="373"/>
      <c r="AC66" s="373"/>
      <c r="AD66" s="373"/>
      <c r="AE66" s="374">
        <f t="shared" si="24"/>
        <v>0</v>
      </c>
      <c r="AF66" s="375"/>
    </row>
    <row r="67" spans="2:33" outlineLevel="1" x14ac:dyDescent="0.25">
      <c r="B67" s="367"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367">
        <f>IF(C66&gt;0,C66+1,IF(DATE(YEAR('Basic project data'!$C$5),MONTH('Basic project data'!$C$5),1)=D67,1,0))</f>
        <v>0</v>
      </c>
      <c r="D67" s="368">
        <f t="shared" si="25"/>
        <v>519</v>
      </c>
      <c r="E67" s="369"/>
      <c r="F67" s="299">
        <f t="shared" si="21"/>
        <v>0</v>
      </c>
      <c r="G67" s="370"/>
      <c r="H67" s="369"/>
      <c r="I67" s="299">
        <f t="shared" si="22"/>
        <v>0</v>
      </c>
      <c r="J67" s="371"/>
      <c r="O67" s="372">
        <f t="shared" si="23"/>
        <v>519</v>
      </c>
      <c r="P67" s="373"/>
      <c r="Q67" s="373"/>
      <c r="R67" s="373"/>
      <c r="S67" s="373"/>
      <c r="T67" s="373"/>
      <c r="U67" s="373"/>
      <c r="V67" s="373"/>
      <c r="W67" s="373"/>
      <c r="X67" s="373"/>
      <c r="Y67" s="373"/>
      <c r="Z67" s="373"/>
      <c r="AA67" s="373"/>
      <c r="AB67" s="373"/>
      <c r="AC67" s="373"/>
      <c r="AD67" s="373"/>
      <c r="AE67" s="374">
        <f t="shared" si="24"/>
        <v>0</v>
      </c>
      <c r="AF67" s="375"/>
    </row>
    <row r="68" spans="2:33" outlineLevel="1" x14ac:dyDescent="0.25">
      <c r="B68" s="367"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367">
        <f>IF(C67&gt;0,C67+1,IF(DATE(YEAR('Basic project data'!$C$5),MONTH('Basic project data'!$C$5),1)=D68,1,0))</f>
        <v>0</v>
      </c>
      <c r="D68" s="368">
        <f t="shared" si="25"/>
        <v>549</v>
      </c>
      <c r="E68" s="369"/>
      <c r="F68" s="299">
        <f t="shared" si="21"/>
        <v>0</v>
      </c>
      <c r="G68" s="370"/>
      <c r="H68" s="369"/>
      <c r="I68" s="299">
        <f t="shared" si="22"/>
        <v>0</v>
      </c>
      <c r="J68" s="371"/>
      <c r="O68" s="372">
        <f t="shared" si="23"/>
        <v>549</v>
      </c>
      <c r="P68" s="373"/>
      <c r="Q68" s="373"/>
      <c r="R68" s="373"/>
      <c r="S68" s="373"/>
      <c r="T68" s="373"/>
      <c r="U68" s="373"/>
      <c r="V68" s="373"/>
      <c r="W68" s="373"/>
      <c r="X68" s="373"/>
      <c r="Y68" s="373"/>
      <c r="Z68" s="373"/>
      <c r="AA68" s="373"/>
      <c r="AB68" s="373"/>
      <c r="AC68" s="373"/>
      <c r="AD68" s="373"/>
      <c r="AE68" s="374">
        <f t="shared" si="24"/>
        <v>0</v>
      </c>
      <c r="AF68" s="375"/>
    </row>
    <row r="69" spans="2:33" outlineLevel="1" x14ac:dyDescent="0.25">
      <c r="B69" s="367"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367">
        <f>IF(C68&gt;0,C68+1,IF(DATE(YEAR('Basic project data'!$C$5),MONTH('Basic project data'!$C$5),1)=D69,1,0))</f>
        <v>0</v>
      </c>
      <c r="D69" s="368">
        <f t="shared" si="25"/>
        <v>580</v>
      </c>
      <c r="E69" s="369"/>
      <c r="F69" s="299">
        <f t="shared" si="21"/>
        <v>0</v>
      </c>
      <c r="G69" s="370"/>
      <c r="H69" s="369"/>
      <c r="I69" s="299">
        <f t="shared" si="22"/>
        <v>0</v>
      </c>
      <c r="J69" s="371"/>
      <c r="O69" s="372">
        <f t="shared" si="23"/>
        <v>580</v>
      </c>
      <c r="P69" s="373"/>
      <c r="Q69" s="373"/>
      <c r="R69" s="373"/>
      <c r="S69" s="373"/>
      <c r="T69" s="373"/>
      <c r="U69" s="373"/>
      <c r="V69" s="373"/>
      <c r="W69" s="373"/>
      <c r="X69" s="373"/>
      <c r="Y69" s="373"/>
      <c r="Z69" s="373"/>
      <c r="AA69" s="373"/>
      <c r="AB69" s="373"/>
      <c r="AC69" s="373"/>
      <c r="AD69" s="373"/>
      <c r="AE69" s="374">
        <f t="shared" si="24"/>
        <v>0</v>
      </c>
      <c r="AF69" s="375"/>
    </row>
    <row r="70" spans="2:33" outlineLevel="1" x14ac:dyDescent="0.25">
      <c r="B70" s="367"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367">
        <f>IF(C69&gt;0,C69+1,IF(DATE(YEAR('Basic project data'!$C$5),MONTH('Basic project data'!$C$5),1)=D70,1,0))</f>
        <v>0</v>
      </c>
      <c r="D70" s="368">
        <f t="shared" si="25"/>
        <v>611</v>
      </c>
      <c r="E70" s="369"/>
      <c r="F70" s="299">
        <f t="shared" si="21"/>
        <v>0</v>
      </c>
      <c r="G70" s="370"/>
      <c r="H70" s="369"/>
      <c r="I70" s="299">
        <f t="shared" si="22"/>
        <v>0</v>
      </c>
      <c r="J70" s="371"/>
      <c r="O70" s="372">
        <f t="shared" si="23"/>
        <v>611</v>
      </c>
      <c r="P70" s="373"/>
      <c r="Q70" s="373"/>
      <c r="R70" s="373"/>
      <c r="S70" s="373"/>
      <c r="T70" s="373"/>
      <c r="U70" s="373"/>
      <c r="V70" s="373"/>
      <c r="W70" s="373"/>
      <c r="X70" s="373"/>
      <c r="Y70" s="373"/>
      <c r="Z70" s="373"/>
      <c r="AA70" s="373"/>
      <c r="AB70" s="373"/>
      <c r="AC70" s="373"/>
      <c r="AD70" s="373"/>
      <c r="AE70" s="374">
        <f t="shared" si="24"/>
        <v>0</v>
      </c>
      <c r="AF70" s="375"/>
    </row>
    <row r="71" spans="2:33" outlineLevel="1" x14ac:dyDescent="0.25">
      <c r="B71" s="367"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367">
        <f>IF(C70&gt;0,C70+1,IF(DATE(YEAR('Basic project data'!$C$5),MONTH('Basic project data'!$C$5),1)=D71,1,0))</f>
        <v>0</v>
      </c>
      <c r="D71" s="368">
        <f t="shared" si="25"/>
        <v>641</v>
      </c>
      <c r="E71" s="369"/>
      <c r="F71" s="299">
        <f t="shared" si="21"/>
        <v>0</v>
      </c>
      <c r="G71" s="370"/>
      <c r="H71" s="369"/>
      <c r="I71" s="299">
        <f t="shared" si="22"/>
        <v>0</v>
      </c>
      <c r="J71" s="371"/>
      <c r="O71" s="372">
        <f t="shared" si="23"/>
        <v>641</v>
      </c>
      <c r="P71" s="373"/>
      <c r="Q71" s="373"/>
      <c r="R71" s="373"/>
      <c r="S71" s="373"/>
      <c r="T71" s="373"/>
      <c r="U71" s="373"/>
      <c r="V71" s="373"/>
      <c r="W71" s="373"/>
      <c r="X71" s="373"/>
      <c r="Y71" s="373"/>
      <c r="Z71" s="373"/>
      <c r="AA71" s="373"/>
      <c r="AB71" s="373"/>
      <c r="AC71" s="373"/>
      <c r="AD71" s="373"/>
      <c r="AE71" s="374">
        <f t="shared" si="24"/>
        <v>0</v>
      </c>
      <c r="AF71" s="375"/>
    </row>
    <row r="72" spans="2:33" outlineLevel="1" x14ac:dyDescent="0.25">
      <c r="B72" s="367"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367">
        <f>IF(C71&gt;0,C71+1,IF(DATE(YEAR('Basic project data'!$C$5),MONTH('Basic project data'!$C$5),1)=D72,1,0))</f>
        <v>0</v>
      </c>
      <c r="D72" s="368">
        <f t="shared" si="25"/>
        <v>672</v>
      </c>
      <c r="E72" s="369"/>
      <c r="F72" s="299">
        <f t="shared" si="21"/>
        <v>0</v>
      </c>
      <c r="G72" s="370"/>
      <c r="H72" s="369"/>
      <c r="I72" s="299">
        <f t="shared" si="22"/>
        <v>0</v>
      </c>
      <c r="J72" s="371"/>
      <c r="O72" s="372">
        <f t="shared" si="23"/>
        <v>672</v>
      </c>
      <c r="P72" s="373"/>
      <c r="Q72" s="373"/>
      <c r="R72" s="373"/>
      <c r="S72" s="373"/>
      <c r="T72" s="373"/>
      <c r="U72" s="373"/>
      <c r="V72" s="373"/>
      <c r="W72" s="373"/>
      <c r="X72" s="373"/>
      <c r="Y72" s="373"/>
      <c r="Z72" s="373"/>
      <c r="AA72" s="373"/>
      <c r="AB72" s="373"/>
      <c r="AC72" s="373"/>
      <c r="AD72" s="373"/>
      <c r="AE72" s="374">
        <f t="shared" si="24"/>
        <v>0</v>
      </c>
      <c r="AF72" s="375"/>
    </row>
    <row r="73" spans="2:33" outlineLevel="1" x14ac:dyDescent="0.25">
      <c r="B73" s="367"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367">
        <f>IF(C72&gt;0,C72+1,IF(DATE(YEAR('Basic project data'!$C$5),MONTH('Basic project data'!$C$5),1)=D73,1,0))</f>
        <v>0</v>
      </c>
      <c r="D73" s="368">
        <f t="shared" si="25"/>
        <v>702</v>
      </c>
      <c r="E73" s="369"/>
      <c r="F73" s="299">
        <f t="shared" si="21"/>
        <v>0</v>
      </c>
      <c r="G73" s="370"/>
      <c r="H73" s="369"/>
      <c r="I73" s="299">
        <f t="shared" si="22"/>
        <v>0</v>
      </c>
      <c r="J73" s="371"/>
      <c r="O73" s="372">
        <f t="shared" si="23"/>
        <v>702</v>
      </c>
      <c r="P73" s="373"/>
      <c r="Q73" s="373"/>
      <c r="R73" s="373"/>
      <c r="S73" s="373"/>
      <c r="T73" s="373"/>
      <c r="U73" s="373"/>
      <c r="V73" s="373"/>
      <c r="W73" s="373"/>
      <c r="X73" s="373"/>
      <c r="Y73" s="373"/>
      <c r="Z73" s="373"/>
      <c r="AA73" s="373"/>
      <c r="AB73" s="373"/>
      <c r="AC73" s="373"/>
      <c r="AD73" s="373"/>
      <c r="AE73" s="374">
        <f t="shared" si="24"/>
        <v>0</v>
      </c>
      <c r="AF73" s="375"/>
    </row>
    <row r="74" spans="2:33" ht="15.75" outlineLevel="1" thickBot="1" x14ac:dyDescent="0.3">
      <c r="B74" s="377"/>
      <c r="C74" s="378"/>
      <c r="D74" s="379">
        <f>D73</f>
        <v>702</v>
      </c>
      <c r="E74" s="380"/>
      <c r="F74" s="381">
        <f>SUM(F62:F73)</f>
        <v>0</v>
      </c>
      <c r="G74" s="382">
        <f>SUM(G62:G73)</f>
        <v>0</v>
      </c>
      <c r="H74" s="383"/>
      <c r="I74" s="381">
        <f>SUM(I62:I73)</f>
        <v>0</v>
      </c>
      <c r="J74" s="382">
        <f>SUM(J62:J73)</f>
        <v>0</v>
      </c>
      <c r="O74" s="388">
        <f t="shared" si="23"/>
        <v>702</v>
      </c>
      <c r="P74" s="384">
        <f t="shared" ref="P74:S74" si="26">SUM(P62:P73)</f>
        <v>0</v>
      </c>
      <c r="Q74" s="384">
        <f t="shared" si="26"/>
        <v>0</v>
      </c>
      <c r="R74" s="384">
        <f t="shared" si="26"/>
        <v>0</v>
      </c>
      <c r="S74" s="384">
        <f t="shared" si="26"/>
        <v>0</v>
      </c>
      <c r="T74" s="384">
        <f>SUM(T62:T73)</f>
        <v>0</v>
      </c>
      <c r="U74" s="384">
        <f t="shared" ref="U74:AE74" si="27">SUM(U62:U73)</f>
        <v>0</v>
      </c>
      <c r="V74" s="384">
        <f t="shared" si="27"/>
        <v>0</v>
      </c>
      <c r="W74" s="384">
        <f t="shared" si="27"/>
        <v>0</v>
      </c>
      <c r="X74" s="384">
        <f t="shared" si="27"/>
        <v>0</v>
      </c>
      <c r="Y74" s="384">
        <f t="shared" si="27"/>
        <v>0</v>
      </c>
      <c r="Z74" s="384">
        <f t="shared" si="27"/>
        <v>0</v>
      </c>
      <c r="AA74" s="384">
        <f t="shared" si="27"/>
        <v>0</v>
      </c>
      <c r="AB74" s="384">
        <f t="shared" si="27"/>
        <v>0</v>
      </c>
      <c r="AC74" s="384">
        <f t="shared" si="27"/>
        <v>0</v>
      </c>
      <c r="AD74" s="384">
        <f t="shared" si="27"/>
        <v>0</v>
      </c>
      <c r="AE74" s="384">
        <f t="shared" si="27"/>
        <v>0</v>
      </c>
      <c r="AF74" s="375"/>
    </row>
    <row r="75" spans="2:33" x14ac:dyDescent="0.25">
      <c r="B75" s="385"/>
      <c r="C75" s="385"/>
      <c r="E75" s="674" t="s">
        <v>252</v>
      </c>
      <c r="F75" s="674"/>
      <c r="G75" s="674"/>
      <c r="H75" s="674" t="s">
        <v>498</v>
      </c>
      <c r="I75" s="674"/>
      <c r="J75" s="674"/>
      <c r="O75" s="357"/>
      <c r="P75" s="384">
        <f t="shared" ref="P75:AE75" si="28">IFERROR(P74/$H$2,0)</f>
        <v>0</v>
      </c>
      <c r="Q75" s="384">
        <f t="shared" si="28"/>
        <v>0</v>
      </c>
      <c r="R75" s="384">
        <f t="shared" si="28"/>
        <v>0</v>
      </c>
      <c r="S75" s="384">
        <f t="shared" si="28"/>
        <v>0</v>
      </c>
      <c r="T75" s="384">
        <f t="shared" si="28"/>
        <v>0</v>
      </c>
      <c r="U75" s="384">
        <f t="shared" si="28"/>
        <v>0</v>
      </c>
      <c r="V75" s="384">
        <f t="shared" si="28"/>
        <v>0</v>
      </c>
      <c r="W75" s="384">
        <f t="shared" si="28"/>
        <v>0</v>
      </c>
      <c r="X75" s="384">
        <f t="shared" si="28"/>
        <v>0</v>
      </c>
      <c r="Y75" s="384">
        <f t="shared" si="28"/>
        <v>0</v>
      </c>
      <c r="Z75" s="384">
        <f t="shared" si="28"/>
        <v>0</v>
      </c>
      <c r="AA75" s="384">
        <f t="shared" si="28"/>
        <v>0</v>
      </c>
      <c r="AB75" s="384">
        <f t="shared" si="28"/>
        <v>0</v>
      </c>
      <c r="AC75" s="384">
        <f t="shared" si="28"/>
        <v>0</v>
      </c>
      <c r="AD75" s="384">
        <f t="shared" si="28"/>
        <v>0</v>
      </c>
      <c r="AE75" s="384">
        <f t="shared" si="28"/>
        <v>0</v>
      </c>
      <c r="AF75" s="626" t="s">
        <v>270</v>
      </c>
      <c r="AG75" s="627"/>
    </row>
    <row r="76" spans="2:33" ht="30" outlineLevel="1" x14ac:dyDescent="0.25">
      <c r="B76" s="385"/>
      <c r="C76" s="385"/>
      <c r="E76" s="360" t="s">
        <v>267</v>
      </c>
      <c r="F76" s="361" t="s">
        <v>268</v>
      </c>
      <c r="G76" s="362" t="s">
        <v>269</v>
      </c>
      <c r="H76" s="363" t="s">
        <v>267</v>
      </c>
      <c r="I76" s="361" t="s">
        <v>268</v>
      </c>
      <c r="J76" s="362" t="s">
        <v>530</v>
      </c>
      <c r="O76" s="364" t="s">
        <v>266</v>
      </c>
      <c r="P76" s="365" t="s">
        <v>389</v>
      </c>
      <c r="Q76" s="365" t="s">
        <v>39</v>
      </c>
      <c r="R76" s="365" t="s">
        <v>40</v>
      </c>
      <c r="S76" s="365" t="s">
        <v>41</v>
      </c>
      <c r="T76" s="365" t="s">
        <v>42</v>
      </c>
      <c r="U76" s="365" t="s">
        <v>43</v>
      </c>
      <c r="V76" s="365" t="s">
        <v>44</v>
      </c>
      <c r="W76" s="365" t="s">
        <v>45</v>
      </c>
      <c r="X76" s="365" t="s">
        <v>46</v>
      </c>
      <c r="Y76" s="365" t="s">
        <v>47</v>
      </c>
      <c r="Z76" s="365" t="s">
        <v>48</v>
      </c>
      <c r="AA76" s="365" t="s">
        <v>49</v>
      </c>
      <c r="AB76" s="365" t="s">
        <v>50</v>
      </c>
      <c r="AC76" s="365" t="s">
        <v>51</v>
      </c>
      <c r="AD76" s="365" t="s">
        <v>52</v>
      </c>
      <c r="AE76" s="386"/>
      <c r="AF76" s="387"/>
    </row>
    <row r="77" spans="2:33" outlineLevel="1" x14ac:dyDescent="0.25">
      <c r="B77" s="367"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367">
        <f>IF(C73&gt;0,C73+1,IF(DATE(YEAR('Basic project data'!$C$5),MONTH('Basic project data'!$C$5),1)=D77,1,0))</f>
        <v>0</v>
      </c>
      <c r="D77" s="368">
        <f>DATE(YEAR(D73),MONTH(D73)+1,DAY(D73))</f>
        <v>733</v>
      </c>
      <c r="E77" s="369"/>
      <c r="F77" s="299">
        <f t="shared" ref="F77:F88" si="29">215/12*E77</f>
        <v>0</v>
      </c>
      <c r="G77" s="370"/>
      <c r="H77" s="369"/>
      <c r="I77" s="299">
        <f t="shared" ref="I77:I88" si="30">215/12*H77</f>
        <v>0</v>
      </c>
      <c r="J77" s="371"/>
      <c r="O77" s="372">
        <f t="shared" ref="O77:O89" si="31">D77</f>
        <v>733</v>
      </c>
      <c r="P77" s="373"/>
      <c r="Q77" s="373"/>
      <c r="R77" s="373"/>
      <c r="S77" s="373"/>
      <c r="T77" s="373"/>
      <c r="U77" s="373"/>
      <c r="V77" s="373"/>
      <c r="W77" s="373"/>
      <c r="X77" s="373"/>
      <c r="Y77" s="373"/>
      <c r="Z77" s="373"/>
      <c r="AA77" s="373"/>
      <c r="AB77" s="373"/>
      <c r="AC77" s="373"/>
      <c r="AD77" s="373"/>
      <c r="AE77" s="374">
        <f t="shared" ref="AE77:AE88" si="32">SUM(P77:AD77)</f>
        <v>0</v>
      </c>
      <c r="AF77" s="375"/>
    </row>
    <row r="78" spans="2:33" outlineLevel="1" x14ac:dyDescent="0.25">
      <c r="B78" s="367"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367">
        <f>IF(C77&gt;0,C77+1,IF(DATE(YEAR('Basic project data'!$C$5),MONTH('Basic project data'!$C$5),1)=D78,1,0))</f>
        <v>0</v>
      </c>
      <c r="D78" s="368">
        <f t="shared" ref="D78:D88" si="33">DATE(YEAR(D77),MONTH(D77)+1,DAY(D77))</f>
        <v>764</v>
      </c>
      <c r="E78" s="369"/>
      <c r="F78" s="299">
        <f t="shared" si="29"/>
        <v>0</v>
      </c>
      <c r="G78" s="370"/>
      <c r="H78" s="369"/>
      <c r="I78" s="299">
        <f t="shared" si="30"/>
        <v>0</v>
      </c>
      <c r="J78" s="371"/>
      <c r="O78" s="372">
        <f t="shared" si="31"/>
        <v>764</v>
      </c>
      <c r="P78" s="373"/>
      <c r="Q78" s="373"/>
      <c r="R78" s="373"/>
      <c r="S78" s="373"/>
      <c r="T78" s="373"/>
      <c r="U78" s="373"/>
      <c r="V78" s="373"/>
      <c r="W78" s="373"/>
      <c r="X78" s="373"/>
      <c r="Y78" s="373"/>
      <c r="Z78" s="373"/>
      <c r="AA78" s="373"/>
      <c r="AB78" s="373"/>
      <c r="AC78" s="373"/>
      <c r="AD78" s="373"/>
      <c r="AE78" s="374">
        <f t="shared" si="32"/>
        <v>0</v>
      </c>
      <c r="AF78" s="375"/>
    </row>
    <row r="79" spans="2:33" outlineLevel="1" x14ac:dyDescent="0.25">
      <c r="B79" s="367"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367">
        <f>IF(C78&gt;0,C78+1,IF(DATE(YEAR('Basic project data'!$C$5),MONTH('Basic project data'!$C$5),1)=D79,1,0))</f>
        <v>0</v>
      </c>
      <c r="D79" s="368">
        <f t="shared" si="33"/>
        <v>792</v>
      </c>
      <c r="E79" s="369"/>
      <c r="F79" s="299">
        <f t="shared" si="29"/>
        <v>0</v>
      </c>
      <c r="G79" s="370"/>
      <c r="H79" s="369"/>
      <c r="I79" s="299">
        <f t="shared" si="30"/>
        <v>0</v>
      </c>
      <c r="J79" s="371"/>
      <c r="O79" s="372">
        <f t="shared" si="31"/>
        <v>792</v>
      </c>
      <c r="P79" s="373"/>
      <c r="Q79" s="373"/>
      <c r="R79" s="373"/>
      <c r="S79" s="373"/>
      <c r="T79" s="373"/>
      <c r="U79" s="373"/>
      <c r="V79" s="373"/>
      <c r="W79" s="373"/>
      <c r="X79" s="373"/>
      <c r="Y79" s="373"/>
      <c r="Z79" s="373"/>
      <c r="AA79" s="373"/>
      <c r="AB79" s="373"/>
      <c r="AC79" s="373"/>
      <c r="AD79" s="373"/>
      <c r="AE79" s="374">
        <f t="shared" si="32"/>
        <v>0</v>
      </c>
      <c r="AF79" s="375"/>
    </row>
    <row r="80" spans="2:33" outlineLevel="1" x14ac:dyDescent="0.25">
      <c r="B80" s="367"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367">
        <f>IF(C79&gt;0,C79+1,IF(DATE(YEAR('Basic project data'!$C$5),MONTH('Basic project data'!$C$5),1)=D80,1,0))</f>
        <v>0</v>
      </c>
      <c r="D80" s="368">
        <f t="shared" si="33"/>
        <v>823</v>
      </c>
      <c r="E80" s="369"/>
      <c r="F80" s="299">
        <f t="shared" si="29"/>
        <v>0</v>
      </c>
      <c r="G80" s="370"/>
      <c r="H80" s="369"/>
      <c r="I80" s="299">
        <f t="shared" si="30"/>
        <v>0</v>
      </c>
      <c r="J80" s="371"/>
      <c r="O80" s="372">
        <f t="shared" si="31"/>
        <v>823</v>
      </c>
      <c r="P80" s="373"/>
      <c r="Q80" s="373"/>
      <c r="R80" s="373"/>
      <c r="S80" s="373"/>
      <c r="T80" s="373"/>
      <c r="U80" s="373"/>
      <c r="V80" s="373"/>
      <c r="W80" s="373"/>
      <c r="X80" s="373"/>
      <c r="Y80" s="373"/>
      <c r="Z80" s="373"/>
      <c r="AA80" s="373"/>
      <c r="AB80" s="373"/>
      <c r="AC80" s="373"/>
      <c r="AD80" s="373"/>
      <c r="AE80" s="374">
        <f t="shared" si="32"/>
        <v>0</v>
      </c>
      <c r="AF80" s="375"/>
    </row>
    <row r="81" spans="2:33" outlineLevel="1" x14ac:dyDescent="0.25">
      <c r="B81" s="367"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367">
        <f>IF(C80&gt;0,C80+1,IF(DATE(YEAR('Basic project data'!$C$5),MONTH('Basic project data'!$C$5),1)=D81,1,0))</f>
        <v>0</v>
      </c>
      <c r="D81" s="368">
        <f t="shared" si="33"/>
        <v>853</v>
      </c>
      <c r="E81" s="369"/>
      <c r="F81" s="299">
        <f t="shared" si="29"/>
        <v>0</v>
      </c>
      <c r="G81" s="370"/>
      <c r="H81" s="369"/>
      <c r="I81" s="299">
        <f t="shared" si="30"/>
        <v>0</v>
      </c>
      <c r="J81" s="371"/>
      <c r="O81" s="372">
        <f t="shared" si="31"/>
        <v>853</v>
      </c>
      <c r="P81" s="373"/>
      <c r="Q81" s="373"/>
      <c r="R81" s="373"/>
      <c r="S81" s="373"/>
      <c r="T81" s="373"/>
      <c r="U81" s="373"/>
      <c r="V81" s="373"/>
      <c r="W81" s="373"/>
      <c r="X81" s="373"/>
      <c r="Y81" s="373"/>
      <c r="Z81" s="373"/>
      <c r="AA81" s="373"/>
      <c r="AB81" s="373"/>
      <c r="AC81" s="373"/>
      <c r="AD81" s="373"/>
      <c r="AE81" s="374">
        <f t="shared" si="32"/>
        <v>0</v>
      </c>
      <c r="AF81" s="375"/>
    </row>
    <row r="82" spans="2:33" outlineLevel="1" x14ac:dyDescent="0.25">
      <c r="B82" s="367"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367">
        <f>IF(C81&gt;0,C81+1,IF(DATE(YEAR('Basic project data'!$C$5),MONTH('Basic project data'!$C$5),1)=D82,1,0))</f>
        <v>0</v>
      </c>
      <c r="D82" s="368">
        <f t="shared" si="33"/>
        <v>884</v>
      </c>
      <c r="E82" s="369"/>
      <c r="F82" s="299">
        <f t="shared" si="29"/>
        <v>0</v>
      </c>
      <c r="G82" s="370"/>
      <c r="H82" s="369"/>
      <c r="I82" s="299">
        <f t="shared" si="30"/>
        <v>0</v>
      </c>
      <c r="J82" s="371"/>
      <c r="O82" s="372">
        <f t="shared" si="31"/>
        <v>884</v>
      </c>
      <c r="P82" s="373"/>
      <c r="Q82" s="373"/>
      <c r="R82" s="373"/>
      <c r="S82" s="373"/>
      <c r="T82" s="373"/>
      <c r="U82" s="373"/>
      <c r="V82" s="373"/>
      <c r="W82" s="373"/>
      <c r="X82" s="373"/>
      <c r="Y82" s="373"/>
      <c r="Z82" s="373"/>
      <c r="AA82" s="373"/>
      <c r="AB82" s="373"/>
      <c r="AC82" s="373"/>
      <c r="AD82" s="373"/>
      <c r="AE82" s="374">
        <f t="shared" si="32"/>
        <v>0</v>
      </c>
      <c r="AF82" s="375"/>
    </row>
    <row r="83" spans="2:33" outlineLevel="1" x14ac:dyDescent="0.25">
      <c r="B83" s="367"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367">
        <f>IF(C82&gt;0,C82+1,IF(DATE(YEAR('Basic project data'!$C$5),MONTH('Basic project data'!$C$5),1)=D83,1,0))</f>
        <v>0</v>
      </c>
      <c r="D83" s="368">
        <f t="shared" si="33"/>
        <v>914</v>
      </c>
      <c r="E83" s="369"/>
      <c r="F83" s="299">
        <f t="shared" si="29"/>
        <v>0</v>
      </c>
      <c r="G83" s="370"/>
      <c r="H83" s="369"/>
      <c r="I83" s="299">
        <f t="shared" si="30"/>
        <v>0</v>
      </c>
      <c r="J83" s="371"/>
      <c r="O83" s="372">
        <f t="shared" si="31"/>
        <v>914</v>
      </c>
      <c r="P83" s="373"/>
      <c r="Q83" s="373"/>
      <c r="R83" s="373"/>
      <c r="S83" s="373"/>
      <c r="T83" s="373"/>
      <c r="U83" s="373"/>
      <c r="V83" s="373"/>
      <c r="W83" s="373"/>
      <c r="X83" s="373"/>
      <c r="Y83" s="373"/>
      <c r="Z83" s="373"/>
      <c r="AA83" s="373"/>
      <c r="AB83" s="373"/>
      <c r="AC83" s="373"/>
      <c r="AD83" s="373"/>
      <c r="AE83" s="374">
        <f t="shared" si="32"/>
        <v>0</v>
      </c>
      <c r="AF83" s="375"/>
    </row>
    <row r="84" spans="2:33" outlineLevel="1" x14ac:dyDescent="0.25">
      <c r="B84" s="367"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367">
        <f>IF(C83&gt;0,C83+1,IF(DATE(YEAR('Basic project data'!$C$5),MONTH('Basic project data'!$C$5),1)=D84,1,0))</f>
        <v>0</v>
      </c>
      <c r="D84" s="368">
        <f t="shared" si="33"/>
        <v>945</v>
      </c>
      <c r="E84" s="369"/>
      <c r="F84" s="299">
        <f t="shared" si="29"/>
        <v>0</v>
      </c>
      <c r="G84" s="370"/>
      <c r="H84" s="369"/>
      <c r="I84" s="299">
        <f t="shared" si="30"/>
        <v>0</v>
      </c>
      <c r="J84" s="371"/>
      <c r="O84" s="372">
        <f t="shared" si="31"/>
        <v>945</v>
      </c>
      <c r="P84" s="373"/>
      <c r="Q84" s="373"/>
      <c r="R84" s="373"/>
      <c r="S84" s="373"/>
      <c r="T84" s="373"/>
      <c r="U84" s="373"/>
      <c r="V84" s="373"/>
      <c r="W84" s="373"/>
      <c r="X84" s="373"/>
      <c r="Y84" s="373"/>
      <c r="Z84" s="373"/>
      <c r="AA84" s="373"/>
      <c r="AB84" s="373"/>
      <c r="AC84" s="373"/>
      <c r="AD84" s="373"/>
      <c r="AE84" s="374">
        <f t="shared" si="32"/>
        <v>0</v>
      </c>
      <c r="AF84" s="375"/>
    </row>
    <row r="85" spans="2:33" outlineLevel="1" x14ac:dyDescent="0.25">
      <c r="B85" s="367"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367">
        <f>IF(C84&gt;0,C84+1,IF(DATE(YEAR('Basic project data'!$C$5),MONTH('Basic project data'!$C$5),1)=D85,1,0))</f>
        <v>0</v>
      </c>
      <c r="D85" s="368">
        <f t="shared" si="33"/>
        <v>976</v>
      </c>
      <c r="E85" s="369"/>
      <c r="F85" s="299">
        <f t="shared" si="29"/>
        <v>0</v>
      </c>
      <c r="G85" s="370"/>
      <c r="H85" s="369"/>
      <c r="I85" s="299">
        <f t="shared" si="30"/>
        <v>0</v>
      </c>
      <c r="J85" s="371"/>
      <c r="O85" s="372">
        <f t="shared" si="31"/>
        <v>976</v>
      </c>
      <c r="P85" s="373"/>
      <c r="Q85" s="373"/>
      <c r="R85" s="373"/>
      <c r="S85" s="373"/>
      <c r="T85" s="373"/>
      <c r="U85" s="373"/>
      <c r="V85" s="373"/>
      <c r="W85" s="373"/>
      <c r="X85" s="373"/>
      <c r="Y85" s="373"/>
      <c r="Z85" s="373"/>
      <c r="AA85" s="373"/>
      <c r="AB85" s="373"/>
      <c r="AC85" s="373"/>
      <c r="AD85" s="373"/>
      <c r="AE85" s="374">
        <f t="shared" si="32"/>
        <v>0</v>
      </c>
      <c r="AF85" s="375"/>
    </row>
    <row r="86" spans="2:33" outlineLevel="1" x14ac:dyDescent="0.25">
      <c r="B86" s="367"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367">
        <f>IF(C85&gt;0,C85+1,IF(DATE(YEAR('Basic project data'!$C$5),MONTH('Basic project data'!$C$5),1)=D86,1,0))</f>
        <v>0</v>
      </c>
      <c r="D86" s="368">
        <f t="shared" si="33"/>
        <v>1006</v>
      </c>
      <c r="E86" s="369"/>
      <c r="F86" s="299">
        <f t="shared" si="29"/>
        <v>0</v>
      </c>
      <c r="G86" s="370"/>
      <c r="H86" s="369"/>
      <c r="I86" s="299">
        <f t="shared" si="30"/>
        <v>0</v>
      </c>
      <c r="J86" s="371"/>
      <c r="O86" s="372">
        <f t="shared" si="31"/>
        <v>1006</v>
      </c>
      <c r="P86" s="373"/>
      <c r="Q86" s="373"/>
      <c r="R86" s="373"/>
      <c r="S86" s="373"/>
      <c r="T86" s="373"/>
      <c r="U86" s="373"/>
      <c r="V86" s="373"/>
      <c r="W86" s="373"/>
      <c r="X86" s="373"/>
      <c r="Y86" s="373"/>
      <c r="Z86" s="373"/>
      <c r="AA86" s="373"/>
      <c r="AB86" s="373"/>
      <c r="AC86" s="373"/>
      <c r="AD86" s="373"/>
      <c r="AE86" s="374">
        <f t="shared" si="32"/>
        <v>0</v>
      </c>
      <c r="AF86" s="375"/>
    </row>
    <row r="87" spans="2:33" outlineLevel="1" x14ac:dyDescent="0.25">
      <c r="B87" s="367"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367">
        <f>IF(C86&gt;0,C86+1,IF(DATE(YEAR('Basic project data'!$C$5),MONTH('Basic project data'!$C$5),1)=D87,1,0))</f>
        <v>0</v>
      </c>
      <c r="D87" s="368">
        <f t="shared" si="33"/>
        <v>1037</v>
      </c>
      <c r="E87" s="369"/>
      <c r="F87" s="299">
        <f t="shared" si="29"/>
        <v>0</v>
      </c>
      <c r="G87" s="370"/>
      <c r="H87" s="369"/>
      <c r="I87" s="299">
        <f t="shared" si="30"/>
        <v>0</v>
      </c>
      <c r="J87" s="371"/>
      <c r="O87" s="372">
        <f t="shared" si="31"/>
        <v>1037</v>
      </c>
      <c r="P87" s="373"/>
      <c r="Q87" s="373"/>
      <c r="R87" s="373"/>
      <c r="S87" s="373"/>
      <c r="T87" s="373"/>
      <c r="U87" s="373"/>
      <c r="V87" s="373"/>
      <c r="W87" s="373"/>
      <c r="X87" s="373"/>
      <c r="Y87" s="373"/>
      <c r="Z87" s="373"/>
      <c r="AA87" s="373"/>
      <c r="AB87" s="373"/>
      <c r="AC87" s="373"/>
      <c r="AD87" s="373"/>
      <c r="AE87" s="374">
        <f t="shared" si="32"/>
        <v>0</v>
      </c>
      <c r="AF87" s="375"/>
    </row>
    <row r="88" spans="2:33" outlineLevel="1" x14ac:dyDescent="0.25">
      <c r="B88" s="367"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367">
        <f>IF(C87&gt;0,C87+1,IF(DATE(YEAR('Basic project data'!$C$5),MONTH('Basic project data'!$C$5),1)=D88,1,0))</f>
        <v>0</v>
      </c>
      <c r="D88" s="368">
        <f t="shared" si="33"/>
        <v>1067</v>
      </c>
      <c r="E88" s="369"/>
      <c r="F88" s="299">
        <f t="shared" si="29"/>
        <v>0</v>
      </c>
      <c r="G88" s="370"/>
      <c r="H88" s="369"/>
      <c r="I88" s="299">
        <f t="shared" si="30"/>
        <v>0</v>
      </c>
      <c r="J88" s="371"/>
      <c r="O88" s="372">
        <f t="shared" si="31"/>
        <v>1067</v>
      </c>
      <c r="P88" s="373"/>
      <c r="Q88" s="373"/>
      <c r="R88" s="373"/>
      <c r="S88" s="373"/>
      <c r="T88" s="373"/>
      <c r="U88" s="373"/>
      <c r="V88" s="373"/>
      <c r="W88" s="373"/>
      <c r="X88" s="373"/>
      <c r="Y88" s="373"/>
      <c r="Z88" s="373"/>
      <c r="AA88" s="373"/>
      <c r="AB88" s="373"/>
      <c r="AC88" s="373"/>
      <c r="AD88" s="373"/>
      <c r="AE88" s="374">
        <f t="shared" si="32"/>
        <v>0</v>
      </c>
      <c r="AF88" s="375"/>
    </row>
    <row r="89" spans="2:33" ht="15.75" outlineLevel="1" thickBot="1" x14ac:dyDescent="0.3">
      <c r="B89" s="377"/>
      <c r="C89" s="378"/>
      <c r="D89" s="379">
        <f>D88</f>
        <v>1067</v>
      </c>
      <c r="E89" s="380"/>
      <c r="F89" s="381">
        <f>SUM(F77:F88)</f>
        <v>0</v>
      </c>
      <c r="G89" s="382">
        <f>SUM(G77:G88)</f>
        <v>0</v>
      </c>
      <c r="H89" s="383"/>
      <c r="I89" s="381">
        <f>SUM(I77:I88)</f>
        <v>0</v>
      </c>
      <c r="J89" s="382">
        <f>SUM(J77:J88)</f>
        <v>0</v>
      </c>
      <c r="O89" s="388">
        <f t="shared" si="31"/>
        <v>1067</v>
      </c>
      <c r="P89" s="384">
        <f t="shared" ref="P89:S89" si="34">SUM(P77:P88)</f>
        <v>0</v>
      </c>
      <c r="Q89" s="384">
        <f t="shared" si="34"/>
        <v>0</v>
      </c>
      <c r="R89" s="384">
        <f t="shared" si="34"/>
        <v>0</v>
      </c>
      <c r="S89" s="384">
        <f t="shared" si="34"/>
        <v>0</v>
      </c>
      <c r="T89" s="384">
        <f>SUM(T77:T88)</f>
        <v>0</v>
      </c>
      <c r="U89" s="384">
        <f t="shared" ref="U89:AE89" si="35">SUM(U77:U88)</f>
        <v>0</v>
      </c>
      <c r="V89" s="384">
        <f t="shared" si="35"/>
        <v>0</v>
      </c>
      <c r="W89" s="384">
        <f t="shared" si="35"/>
        <v>0</v>
      </c>
      <c r="X89" s="384">
        <f t="shared" si="35"/>
        <v>0</v>
      </c>
      <c r="Y89" s="384">
        <f t="shared" si="35"/>
        <v>0</v>
      </c>
      <c r="Z89" s="384">
        <f t="shared" si="35"/>
        <v>0</v>
      </c>
      <c r="AA89" s="384">
        <f t="shared" si="35"/>
        <v>0</v>
      </c>
      <c r="AB89" s="384">
        <f t="shared" si="35"/>
        <v>0</v>
      </c>
      <c r="AC89" s="384">
        <f t="shared" si="35"/>
        <v>0</v>
      </c>
      <c r="AD89" s="384">
        <f t="shared" si="35"/>
        <v>0</v>
      </c>
      <c r="AE89" s="384">
        <f t="shared" si="35"/>
        <v>0</v>
      </c>
      <c r="AF89" s="375"/>
    </row>
    <row r="90" spans="2:33" x14ac:dyDescent="0.25">
      <c r="B90" s="385"/>
      <c r="C90" s="385"/>
      <c r="E90" s="674" t="s">
        <v>252</v>
      </c>
      <c r="F90" s="674"/>
      <c r="G90" s="674"/>
      <c r="H90" s="674" t="s">
        <v>498</v>
      </c>
      <c r="I90" s="674"/>
      <c r="J90" s="674"/>
      <c r="O90" s="357"/>
      <c r="P90" s="384">
        <f>IFERROR(P89/$H$2,0)</f>
        <v>0</v>
      </c>
      <c r="Q90" s="384">
        <f t="shared" ref="Q90:AE90" si="36">IFERROR(Q89/$H$2,0)</f>
        <v>0</v>
      </c>
      <c r="R90" s="384">
        <f t="shared" si="36"/>
        <v>0</v>
      </c>
      <c r="S90" s="384">
        <f t="shared" si="36"/>
        <v>0</v>
      </c>
      <c r="T90" s="384">
        <f t="shared" si="36"/>
        <v>0</v>
      </c>
      <c r="U90" s="384">
        <f t="shared" si="36"/>
        <v>0</v>
      </c>
      <c r="V90" s="384">
        <f t="shared" si="36"/>
        <v>0</v>
      </c>
      <c r="W90" s="384">
        <f t="shared" si="36"/>
        <v>0</v>
      </c>
      <c r="X90" s="384">
        <f t="shared" si="36"/>
        <v>0</v>
      </c>
      <c r="Y90" s="384">
        <f t="shared" si="36"/>
        <v>0</v>
      </c>
      <c r="Z90" s="384">
        <f t="shared" si="36"/>
        <v>0</v>
      </c>
      <c r="AA90" s="384">
        <f t="shared" si="36"/>
        <v>0</v>
      </c>
      <c r="AB90" s="384">
        <f t="shared" si="36"/>
        <v>0</v>
      </c>
      <c r="AC90" s="384">
        <f t="shared" si="36"/>
        <v>0</v>
      </c>
      <c r="AD90" s="384">
        <f t="shared" si="36"/>
        <v>0</v>
      </c>
      <c r="AE90" s="384">
        <f t="shared" si="36"/>
        <v>0</v>
      </c>
      <c r="AF90" s="626" t="s">
        <v>270</v>
      </c>
      <c r="AG90" s="627"/>
    </row>
    <row r="91" spans="2:33" ht="30" outlineLevel="1" x14ac:dyDescent="0.25">
      <c r="B91" s="385"/>
      <c r="C91" s="385"/>
      <c r="E91" s="360" t="s">
        <v>267</v>
      </c>
      <c r="F91" s="361" t="s">
        <v>268</v>
      </c>
      <c r="G91" s="362" t="s">
        <v>269</v>
      </c>
      <c r="H91" s="363" t="s">
        <v>267</v>
      </c>
      <c r="I91" s="361" t="s">
        <v>268</v>
      </c>
      <c r="J91" s="362" t="s">
        <v>530</v>
      </c>
      <c r="O91" s="364" t="s">
        <v>266</v>
      </c>
      <c r="P91" s="365" t="s">
        <v>389</v>
      </c>
      <c r="Q91" s="365" t="s">
        <v>39</v>
      </c>
      <c r="R91" s="365" t="s">
        <v>40</v>
      </c>
      <c r="S91" s="365" t="s">
        <v>41</v>
      </c>
      <c r="T91" s="365" t="s">
        <v>42</v>
      </c>
      <c r="U91" s="365" t="s">
        <v>43</v>
      </c>
      <c r="V91" s="365" t="s">
        <v>44</v>
      </c>
      <c r="W91" s="365" t="s">
        <v>45</v>
      </c>
      <c r="X91" s="365" t="s">
        <v>46</v>
      </c>
      <c r="Y91" s="365" t="s">
        <v>47</v>
      </c>
      <c r="Z91" s="365" t="s">
        <v>48</v>
      </c>
      <c r="AA91" s="365" t="s">
        <v>49</v>
      </c>
      <c r="AB91" s="365" t="s">
        <v>50</v>
      </c>
      <c r="AC91" s="365" t="s">
        <v>51</v>
      </c>
      <c r="AD91" s="365" t="s">
        <v>52</v>
      </c>
      <c r="AE91" s="386"/>
      <c r="AF91" s="387"/>
    </row>
    <row r="92" spans="2:33" outlineLevel="1" x14ac:dyDescent="0.25">
      <c r="B92" s="367"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367">
        <f>IF(C88&gt;0,C88+1,IF(DATE(YEAR('Basic project data'!$C$5),MONTH('Basic project data'!$C$5),1)=D92,1,0))</f>
        <v>0</v>
      </c>
      <c r="D92" s="368">
        <f>DATE(YEAR(D88),MONTH(D88)+1,DAY(D88))</f>
        <v>1098</v>
      </c>
      <c r="E92" s="369"/>
      <c r="F92" s="299">
        <f t="shared" ref="F92:F103" si="37">215/12*E92</f>
        <v>0</v>
      </c>
      <c r="G92" s="370"/>
      <c r="H92" s="369"/>
      <c r="I92" s="299">
        <f t="shared" ref="I92:I103" si="38">215/12*H92</f>
        <v>0</v>
      </c>
      <c r="J92" s="371"/>
      <c r="O92" s="372">
        <f t="shared" ref="O92:O104" si="39">D92</f>
        <v>1098</v>
      </c>
      <c r="P92" s="373"/>
      <c r="Q92" s="373"/>
      <c r="R92" s="373"/>
      <c r="S92" s="373"/>
      <c r="T92" s="373"/>
      <c r="U92" s="373"/>
      <c r="V92" s="373"/>
      <c r="W92" s="373"/>
      <c r="X92" s="373"/>
      <c r="Y92" s="373"/>
      <c r="Z92" s="373"/>
      <c r="AA92" s="373"/>
      <c r="AB92" s="373"/>
      <c r="AC92" s="373"/>
      <c r="AD92" s="373"/>
      <c r="AE92" s="374">
        <f t="shared" ref="AE92:AE103" si="40">SUM(P92:AD92)</f>
        <v>0</v>
      </c>
      <c r="AF92" s="375"/>
    </row>
    <row r="93" spans="2:33" outlineLevel="1" x14ac:dyDescent="0.25">
      <c r="B93" s="367"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367">
        <f>IF(C92&gt;0,C92+1,IF(DATE(YEAR('Basic project data'!$C$5),MONTH('Basic project data'!$C$5),1)=D93,1,0))</f>
        <v>0</v>
      </c>
      <c r="D93" s="368">
        <f t="shared" ref="D93:D103" si="41">DATE(YEAR(D92),MONTH(D92)+1,DAY(D92))</f>
        <v>1129</v>
      </c>
      <c r="E93" s="369"/>
      <c r="F93" s="299">
        <f t="shared" si="37"/>
        <v>0</v>
      </c>
      <c r="G93" s="370"/>
      <c r="H93" s="369"/>
      <c r="I93" s="299">
        <f t="shared" si="38"/>
        <v>0</v>
      </c>
      <c r="J93" s="371"/>
      <c r="O93" s="372">
        <f t="shared" si="39"/>
        <v>1129</v>
      </c>
      <c r="P93" s="373"/>
      <c r="Q93" s="373"/>
      <c r="R93" s="373"/>
      <c r="S93" s="373"/>
      <c r="T93" s="373"/>
      <c r="U93" s="373"/>
      <c r="V93" s="373"/>
      <c r="W93" s="373"/>
      <c r="X93" s="373"/>
      <c r="Y93" s="373"/>
      <c r="Z93" s="373"/>
      <c r="AA93" s="373"/>
      <c r="AB93" s="373"/>
      <c r="AC93" s="373"/>
      <c r="AD93" s="373"/>
      <c r="AE93" s="374">
        <f t="shared" si="40"/>
        <v>0</v>
      </c>
      <c r="AF93" s="375"/>
    </row>
    <row r="94" spans="2:33" outlineLevel="1" x14ac:dyDescent="0.25">
      <c r="B94" s="367"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367">
        <f>IF(C93&gt;0,C93+1,IF(DATE(YEAR('Basic project data'!$C$5),MONTH('Basic project data'!$C$5),1)=D94,1,0))</f>
        <v>0</v>
      </c>
      <c r="D94" s="368">
        <f t="shared" si="41"/>
        <v>1157</v>
      </c>
      <c r="E94" s="369"/>
      <c r="F94" s="299">
        <f t="shared" si="37"/>
        <v>0</v>
      </c>
      <c r="G94" s="370"/>
      <c r="H94" s="369"/>
      <c r="I94" s="299">
        <f t="shared" si="38"/>
        <v>0</v>
      </c>
      <c r="J94" s="371"/>
      <c r="O94" s="372">
        <f t="shared" si="39"/>
        <v>1157</v>
      </c>
      <c r="P94" s="373"/>
      <c r="Q94" s="373"/>
      <c r="R94" s="373"/>
      <c r="S94" s="373"/>
      <c r="T94" s="373"/>
      <c r="U94" s="373"/>
      <c r="V94" s="373"/>
      <c r="W94" s="373"/>
      <c r="X94" s="373"/>
      <c r="Y94" s="373"/>
      <c r="Z94" s="373"/>
      <c r="AA94" s="373"/>
      <c r="AB94" s="373"/>
      <c r="AC94" s="373"/>
      <c r="AD94" s="373"/>
      <c r="AE94" s="374">
        <f t="shared" si="40"/>
        <v>0</v>
      </c>
      <c r="AF94" s="375"/>
    </row>
    <row r="95" spans="2:33" outlineLevel="1" x14ac:dyDescent="0.25">
      <c r="B95" s="367"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367">
        <f>IF(C94&gt;0,C94+1,IF(DATE(YEAR('Basic project data'!$C$5),MONTH('Basic project data'!$C$5),1)=D95,1,0))</f>
        <v>0</v>
      </c>
      <c r="D95" s="368">
        <f t="shared" si="41"/>
        <v>1188</v>
      </c>
      <c r="E95" s="369"/>
      <c r="F95" s="299">
        <f t="shared" si="37"/>
        <v>0</v>
      </c>
      <c r="G95" s="370"/>
      <c r="H95" s="369"/>
      <c r="I95" s="299">
        <f t="shared" si="38"/>
        <v>0</v>
      </c>
      <c r="J95" s="371"/>
      <c r="O95" s="372">
        <f t="shared" si="39"/>
        <v>1188</v>
      </c>
      <c r="P95" s="373"/>
      <c r="Q95" s="373"/>
      <c r="R95" s="373"/>
      <c r="S95" s="373"/>
      <c r="T95" s="373"/>
      <c r="U95" s="373"/>
      <c r="V95" s="373"/>
      <c r="W95" s="373"/>
      <c r="X95" s="373"/>
      <c r="Y95" s="373"/>
      <c r="Z95" s="373"/>
      <c r="AA95" s="373"/>
      <c r="AB95" s="373"/>
      <c r="AC95" s="373"/>
      <c r="AD95" s="373"/>
      <c r="AE95" s="374">
        <f t="shared" si="40"/>
        <v>0</v>
      </c>
      <c r="AF95" s="375"/>
    </row>
    <row r="96" spans="2:33" outlineLevel="1" x14ac:dyDescent="0.25">
      <c r="B96" s="367"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367">
        <f>IF(C95&gt;0,C95+1,IF(DATE(YEAR('Basic project data'!$C$5),MONTH('Basic project data'!$C$5),1)=D96,1,0))</f>
        <v>0</v>
      </c>
      <c r="D96" s="368">
        <f t="shared" si="41"/>
        <v>1218</v>
      </c>
      <c r="E96" s="369"/>
      <c r="F96" s="299">
        <f t="shared" si="37"/>
        <v>0</v>
      </c>
      <c r="G96" s="370"/>
      <c r="H96" s="369"/>
      <c r="I96" s="299">
        <f t="shared" si="38"/>
        <v>0</v>
      </c>
      <c r="J96" s="371"/>
      <c r="O96" s="372">
        <f t="shared" si="39"/>
        <v>1218</v>
      </c>
      <c r="P96" s="373"/>
      <c r="Q96" s="373"/>
      <c r="R96" s="373"/>
      <c r="S96" s="373"/>
      <c r="T96" s="373"/>
      <c r="U96" s="373"/>
      <c r="V96" s="373"/>
      <c r="W96" s="373"/>
      <c r="X96" s="373"/>
      <c r="Y96" s="373"/>
      <c r="Z96" s="373"/>
      <c r="AA96" s="373"/>
      <c r="AB96" s="373"/>
      <c r="AC96" s="373"/>
      <c r="AD96" s="373"/>
      <c r="AE96" s="374">
        <f t="shared" si="40"/>
        <v>0</v>
      </c>
      <c r="AF96" s="375"/>
    </row>
    <row r="97" spans="2:33" outlineLevel="1" x14ac:dyDescent="0.25">
      <c r="B97" s="367"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367">
        <f>IF(C96&gt;0,C96+1,IF(DATE(YEAR('Basic project data'!$C$5),MONTH('Basic project data'!$C$5),1)=D97,1,0))</f>
        <v>0</v>
      </c>
      <c r="D97" s="368">
        <f t="shared" si="41"/>
        <v>1249</v>
      </c>
      <c r="E97" s="369"/>
      <c r="F97" s="299">
        <f t="shared" si="37"/>
        <v>0</v>
      </c>
      <c r="G97" s="370"/>
      <c r="H97" s="369"/>
      <c r="I97" s="299">
        <f t="shared" si="38"/>
        <v>0</v>
      </c>
      <c r="J97" s="371"/>
      <c r="O97" s="372">
        <f t="shared" si="39"/>
        <v>1249</v>
      </c>
      <c r="P97" s="373"/>
      <c r="Q97" s="373"/>
      <c r="R97" s="373"/>
      <c r="S97" s="373"/>
      <c r="T97" s="373"/>
      <c r="U97" s="373"/>
      <c r="V97" s="373"/>
      <c r="W97" s="373"/>
      <c r="X97" s="373"/>
      <c r="Y97" s="373"/>
      <c r="Z97" s="373"/>
      <c r="AA97" s="373"/>
      <c r="AB97" s="373"/>
      <c r="AC97" s="373"/>
      <c r="AD97" s="373"/>
      <c r="AE97" s="374">
        <f t="shared" si="40"/>
        <v>0</v>
      </c>
      <c r="AF97" s="375"/>
    </row>
    <row r="98" spans="2:33" outlineLevel="1" x14ac:dyDescent="0.25">
      <c r="B98" s="367"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367">
        <f>IF(C97&gt;0,C97+1,IF(DATE(YEAR('Basic project data'!$C$5),MONTH('Basic project data'!$C$5),1)=D98,1,0))</f>
        <v>0</v>
      </c>
      <c r="D98" s="368">
        <f t="shared" si="41"/>
        <v>1279</v>
      </c>
      <c r="E98" s="369"/>
      <c r="F98" s="299">
        <f t="shared" si="37"/>
        <v>0</v>
      </c>
      <c r="G98" s="370"/>
      <c r="H98" s="369"/>
      <c r="I98" s="299">
        <f t="shared" si="38"/>
        <v>0</v>
      </c>
      <c r="J98" s="371"/>
      <c r="O98" s="372">
        <f t="shared" si="39"/>
        <v>1279</v>
      </c>
      <c r="P98" s="373"/>
      <c r="Q98" s="373"/>
      <c r="R98" s="373"/>
      <c r="S98" s="373"/>
      <c r="T98" s="373"/>
      <c r="U98" s="373"/>
      <c r="V98" s="373"/>
      <c r="W98" s="373"/>
      <c r="X98" s="373"/>
      <c r="Y98" s="373"/>
      <c r="Z98" s="373"/>
      <c r="AA98" s="373"/>
      <c r="AB98" s="373"/>
      <c r="AC98" s="373"/>
      <c r="AD98" s="373"/>
      <c r="AE98" s="374">
        <f t="shared" si="40"/>
        <v>0</v>
      </c>
      <c r="AF98" s="375"/>
    </row>
    <row r="99" spans="2:33" outlineLevel="1" x14ac:dyDescent="0.25">
      <c r="B99" s="367"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367">
        <f>IF(C98&gt;0,C98+1,IF(DATE(YEAR('Basic project data'!$C$5),MONTH('Basic project data'!$C$5),1)=D99,1,0))</f>
        <v>0</v>
      </c>
      <c r="D99" s="368">
        <f t="shared" si="41"/>
        <v>1310</v>
      </c>
      <c r="E99" s="369"/>
      <c r="F99" s="299">
        <f t="shared" si="37"/>
        <v>0</v>
      </c>
      <c r="G99" s="370"/>
      <c r="H99" s="369"/>
      <c r="I99" s="299">
        <f t="shared" si="38"/>
        <v>0</v>
      </c>
      <c r="J99" s="371"/>
      <c r="O99" s="372">
        <f t="shared" si="39"/>
        <v>1310</v>
      </c>
      <c r="P99" s="373"/>
      <c r="Q99" s="373"/>
      <c r="R99" s="373"/>
      <c r="S99" s="373"/>
      <c r="T99" s="373"/>
      <c r="U99" s="373"/>
      <c r="V99" s="373"/>
      <c r="W99" s="373"/>
      <c r="X99" s="373"/>
      <c r="Y99" s="373"/>
      <c r="Z99" s="373"/>
      <c r="AA99" s="373"/>
      <c r="AB99" s="373"/>
      <c r="AC99" s="373"/>
      <c r="AD99" s="373"/>
      <c r="AE99" s="374">
        <f t="shared" si="40"/>
        <v>0</v>
      </c>
      <c r="AF99" s="375"/>
    </row>
    <row r="100" spans="2:33" outlineLevel="1" x14ac:dyDescent="0.25">
      <c r="B100" s="367"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367">
        <f>IF(C99&gt;0,C99+1,IF(DATE(YEAR('Basic project data'!$C$5),MONTH('Basic project data'!$C$5),1)=D100,1,0))</f>
        <v>0</v>
      </c>
      <c r="D100" s="368">
        <f t="shared" si="41"/>
        <v>1341</v>
      </c>
      <c r="E100" s="369"/>
      <c r="F100" s="299">
        <f t="shared" si="37"/>
        <v>0</v>
      </c>
      <c r="G100" s="370"/>
      <c r="H100" s="369"/>
      <c r="I100" s="299">
        <f t="shared" si="38"/>
        <v>0</v>
      </c>
      <c r="J100" s="371"/>
      <c r="O100" s="372">
        <f t="shared" si="39"/>
        <v>1341</v>
      </c>
      <c r="P100" s="373"/>
      <c r="Q100" s="373"/>
      <c r="R100" s="373"/>
      <c r="S100" s="373"/>
      <c r="T100" s="373"/>
      <c r="U100" s="373"/>
      <c r="V100" s="373"/>
      <c r="W100" s="373"/>
      <c r="X100" s="373"/>
      <c r="Y100" s="373"/>
      <c r="Z100" s="373"/>
      <c r="AA100" s="373"/>
      <c r="AB100" s="373"/>
      <c r="AC100" s="373"/>
      <c r="AD100" s="373"/>
      <c r="AE100" s="374">
        <f t="shared" si="40"/>
        <v>0</v>
      </c>
      <c r="AF100" s="375"/>
    </row>
    <row r="101" spans="2:33" outlineLevel="1" x14ac:dyDescent="0.25">
      <c r="B101" s="367"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367">
        <f>IF(C100&gt;0,C100+1,IF(DATE(YEAR('Basic project data'!$C$5),MONTH('Basic project data'!$C$5),1)=D101,1,0))</f>
        <v>0</v>
      </c>
      <c r="D101" s="368">
        <f t="shared" si="41"/>
        <v>1371</v>
      </c>
      <c r="E101" s="369"/>
      <c r="F101" s="299">
        <f t="shared" si="37"/>
        <v>0</v>
      </c>
      <c r="G101" s="370"/>
      <c r="H101" s="369"/>
      <c r="I101" s="299">
        <f t="shared" si="38"/>
        <v>0</v>
      </c>
      <c r="J101" s="371"/>
      <c r="O101" s="372">
        <f t="shared" si="39"/>
        <v>1371</v>
      </c>
      <c r="P101" s="373"/>
      <c r="Q101" s="373"/>
      <c r="R101" s="373"/>
      <c r="S101" s="373"/>
      <c r="T101" s="373"/>
      <c r="U101" s="373"/>
      <c r="V101" s="373"/>
      <c r="W101" s="373"/>
      <c r="X101" s="373"/>
      <c r="Y101" s="373"/>
      <c r="Z101" s="373"/>
      <c r="AA101" s="373"/>
      <c r="AB101" s="373"/>
      <c r="AC101" s="373"/>
      <c r="AD101" s="373"/>
      <c r="AE101" s="374">
        <f t="shared" si="40"/>
        <v>0</v>
      </c>
      <c r="AF101" s="375"/>
    </row>
    <row r="102" spans="2:33" outlineLevel="1" x14ac:dyDescent="0.25">
      <c r="B102" s="367"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367">
        <f>IF(C101&gt;0,C101+1,IF(DATE(YEAR('Basic project data'!$C$5),MONTH('Basic project data'!$C$5),1)=D102,1,0))</f>
        <v>0</v>
      </c>
      <c r="D102" s="368">
        <f t="shared" si="41"/>
        <v>1402</v>
      </c>
      <c r="E102" s="369"/>
      <c r="F102" s="299">
        <f t="shared" si="37"/>
        <v>0</v>
      </c>
      <c r="G102" s="370"/>
      <c r="H102" s="369"/>
      <c r="I102" s="299">
        <f t="shared" si="38"/>
        <v>0</v>
      </c>
      <c r="J102" s="371"/>
      <c r="O102" s="372">
        <f t="shared" si="39"/>
        <v>1402</v>
      </c>
      <c r="P102" s="373"/>
      <c r="Q102" s="373"/>
      <c r="R102" s="373"/>
      <c r="S102" s="373"/>
      <c r="T102" s="373"/>
      <c r="U102" s="373"/>
      <c r="V102" s="373"/>
      <c r="W102" s="373"/>
      <c r="X102" s="373"/>
      <c r="Y102" s="373"/>
      <c r="Z102" s="373"/>
      <c r="AA102" s="373"/>
      <c r="AB102" s="373"/>
      <c r="AC102" s="373"/>
      <c r="AD102" s="373"/>
      <c r="AE102" s="374">
        <f t="shared" si="40"/>
        <v>0</v>
      </c>
      <c r="AF102" s="375"/>
    </row>
    <row r="103" spans="2:33" outlineLevel="1" x14ac:dyDescent="0.25">
      <c r="B103" s="367"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367">
        <f>IF(C102&gt;0,C102+1,IF(DATE(YEAR('Basic project data'!$C$5),MONTH('Basic project data'!$C$5),1)=D103,1,0))</f>
        <v>0</v>
      </c>
      <c r="D103" s="368">
        <f t="shared" si="41"/>
        <v>1432</v>
      </c>
      <c r="E103" s="369"/>
      <c r="F103" s="299">
        <f t="shared" si="37"/>
        <v>0</v>
      </c>
      <c r="G103" s="370"/>
      <c r="H103" s="369"/>
      <c r="I103" s="299">
        <f t="shared" si="38"/>
        <v>0</v>
      </c>
      <c r="J103" s="371"/>
      <c r="O103" s="372">
        <f t="shared" si="39"/>
        <v>1432</v>
      </c>
      <c r="P103" s="373"/>
      <c r="Q103" s="373"/>
      <c r="R103" s="373"/>
      <c r="S103" s="373"/>
      <c r="T103" s="373"/>
      <c r="U103" s="373"/>
      <c r="V103" s="373"/>
      <c r="W103" s="373"/>
      <c r="X103" s="373"/>
      <c r="Y103" s="373"/>
      <c r="Z103" s="373"/>
      <c r="AA103" s="373"/>
      <c r="AB103" s="373"/>
      <c r="AC103" s="373"/>
      <c r="AD103" s="373"/>
      <c r="AE103" s="374">
        <f t="shared" si="40"/>
        <v>0</v>
      </c>
      <c r="AF103" s="375"/>
    </row>
    <row r="104" spans="2:33" ht="15.75" outlineLevel="1" thickBot="1" x14ac:dyDescent="0.3">
      <c r="B104" s="377"/>
      <c r="C104" s="378"/>
      <c r="D104" s="379">
        <f>D103</f>
        <v>1432</v>
      </c>
      <c r="E104" s="380"/>
      <c r="F104" s="381">
        <f>SUM(F92:F103)</f>
        <v>0</v>
      </c>
      <c r="G104" s="382">
        <f>SUM(G92:G103)</f>
        <v>0</v>
      </c>
      <c r="H104" s="383"/>
      <c r="I104" s="381">
        <f>SUM(I92:I103)</f>
        <v>0</v>
      </c>
      <c r="J104" s="382">
        <f>SUM(J92:J103)</f>
        <v>0</v>
      </c>
      <c r="O104" s="388">
        <f t="shared" si="39"/>
        <v>1432</v>
      </c>
      <c r="P104" s="384">
        <f t="shared" ref="P104:S104" si="42">SUM(P92:P103)</f>
        <v>0</v>
      </c>
      <c r="Q104" s="384">
        <f t="shared" si="42"/>
        <v>0</v>
      </c>
      <c r="R104" s="384">
        <f t="shared" si="42"/>
        <v>0</v>
      </c>
      <c r="S104" s="384">
        <f t="shared" si="42"/>
        <v>0</v>
      </c>
      <c r="T104" s="384">
        <f>SUM(T92:T103)</f>
        <v>0</v>
      </c>
      <c r="U104" s="384">
        <f t="shared" ref="U104:AE104" si="43">SUM(U92:U103)</f>
        <v>0</v>
      </c>
      <c r="V104" s="384">
        <f t="shared" si="43"/>
        <v>0</v>
      </c>
      <c r="W104" s="384">
        <f t="shared" si="43"/>
        <v>0</v>
      </c>
      <c r="X104" s="384">
        <f t="shared" si="43"/>
        <v>0</v>
      </c>
      <c r="Y104" s="384">
        <f t="shared" si="43"/>
        <v>0</v>
      </c>
      <c r="Z104" s="384">
        <f t="shared" si="43"/>
        <v>0</v>
      </c>
      <c r="AA104" s="384">
        <f t="shared" si="43"/>
        <v>0</v>
      </c>
      <c r="AB104" s="384">
        <f t="shared" si="43"/>
        <v>0</v>
      </c>
      <c r="AC104" s="384">
        <f t="shared" si="43"/>
        <v>0</v>
      </c>
      <c r="AD104" s="384">
        <f t="shared" si="43"/>
        <v>0</v>
      </c>
      <c r="AE104" s="384">
        <f t="shared" si="43"/>
        <v>0</v>
      </c>
      <c r="AF104" s="375"/>
    </row>
    <row r="105" spans="2:33" x14ac:dyDescent="0.25">
      <c r="B105" s="385"/>
      <c r="C105" s="385"/>
      <c r="E105" s="674" t="s">
        <v>252</v>
      </c>
      <c r="F105" s="674"/>
      <c r="G105" s="674"/>
      <c r="H105" s="674" t="s">
        <v>498</v>
      </c>
      <c r="I105" s="674"/>
      <c r="J105" s="674"/>
      <c r="O105" s="357"/>
      <c r="P105" s="384">
        <f>IFERROR(P104/$H$2,0)</f>
        <v>0</v>
      </c>
      <c r="Q105" s="384">
        <f t="shared" ref="Q105:AE105" si="44">IFERROR(Q104/$H$2,0)</f>
        <v>0</v>
      </c>
      <c r="R105" s="384">
        <f t="shared" si="44"/>
        <v>0</v>
      </c>
      <c r="S105" s="384">
        <f t="shared" si="44"/>
        <v>0</v>
      </c>
      <c r="T105" s="384">
        <f t="shared" si="44"/>
        <v>0</v>
      </c>
      <c r="U105" s="384">
        <f t="shared" si="44"/>
        <v>0</v>
      </c>
      <c r="V105" s="384">
        <f t="shared" si="44"/>
        <v>0</v>
      </c>
      <c r="W105" s="384">
        <f t="shared" si="44"/>
        <v>0</v>
      </c>
      <c r="X105" s="384">
        <f t="shared" si="44"/>
        <v>0</v>
      </c>
      <c r="Y105" s="384">
        <f t="shared" si="44"/>
        <v>0</v>
      </c>
      <c r="Z105" s="384">
        <f t="shared" si="44"/>
        <v>0</v>
      </c>
      <c r="AA105" s="384">
        <f t="shared" si="44"/>
        <v>0</v>
      </c>
      <c r="AB105" s="384">
        <f t="shared" si="44"/>
        <v>0</v>
      </c>
      <c r="AC105" s="384">
        <f t="shared" si="44"/>
        <v>0</v>
      </c>
      <c r="AD105" s="384">
        <f t="shared" si="44"/>
        <v>0</v>
      </c>
      <c r="AE105" s="384">
        <f t="shared" si="44"/>
        <v>0</v>
      </c>
      <c r="AF105" s="626" t="s">
        <v>270</v>
      </c>
      <c r="AG105" s="627"/>
    </row>
    <row r="106" spans="2:33" ht="30" outlineLevel="1" x14ac:dyDescent="0.25">
      <c r="B106" s="385"/>
      <c r="C106" s="385"/>
      <c r="E106" s="360" t="s">
        <v>267</v>
      </c>
      <c r="F106" s="361" t="s">
        <v>268</v>
      </c>
      <c r="G106" s="362" t="s">
        <v>269</v>
      </c>
      <c r="H106" s="363" t="s">
        <v>267</v>
      </c>
      <c r="I106" s="361" t="s">
        <v>268</v>
      </c>
      <c r="J106" s="362" t="s">
        <v>530</v>
      </c>
      <c r="O106" s="364" t="s">
        <v>266</v>
      </c>
      <c r="P106" s="365" t="s">
        <v>389</v>
      </c>
      <c r="Q106" s="365" t="s">
        <v>39</v>
      </c>
      <c r="R106" s="365" t="s">
        <v>40</v>
      </c>
      <c r="S106" s="365" t="s">
        <v>41</v>
      </c>
      <c r="T106" s="365" t="s">
        <v>42</v>
      </c>
      <c r="U106" s="365" t="s">
        <v>43</v>
      </c>
      <c r="V106" s="365" t="s">
        <v>44</v>
      </c>
      <c r="W106" s="365" t="s">
        <v>45</v>
      </c>
      <c r="X106" s="365" t="s">
        <v>46</v>
      </c>
      <c r="Y106" s="365" t="s">
        <v>47</v>
      </c>
      <c r="Z106" s="365" t="s">
        <v>48</v>
      </c>
      <c r="AA106" s="365" t="s">
        <v>49</v>
      </c>
      <c r="AB106" s="365" t="s">
        <v>50</v>
      </c>
      <c r="AC106" s="365" t="s">
        <v>51</v>
      </c>
      <c r="AD106" s="365" t="s">
        <v>52</v>
      </c>
      <c r="AE106" s="386"/>
      <c r="AF106" s="387"/>
    </row>
    <row r="107" spans="2:33" outlineLevel="1" x14ac:dyDescent="0.25">
      <c r="B107" s="367"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367">
        <f>IF(C103&gt;0,C103+1,IF(DATE(YEAR('Basic project data'!$C$5),MONTH('Basic project data'!$C$5),1)=D107,1,0))</f>
        <v>0</v>
      </c>
      <c r="D107" s="368">
        <f>DATE(YEAR(D103),MONTH(D103)+1,DAY(D103))</f>
        <v>1463</v>
      </c>
      <c r="E107" s="369"/>
      <c r="F107" s="299">
        <f t="shared" ref="F107:F118" si="45">215/12*E107</f>
        <v>0</v>
      </c>
      <c r="G107" s="370"/>
      <c r="H107" s="369"/>
      <c r="I107" s="299">
        <f t="shared" ref="I107:I118" si="46">215/12*H107</f>
        <v>0</v>
      </c>
      <c r="J107" s="371"/>
      <c r="O107" s="372">
        <f t="shared" ref="O107:O119" si="47">D107</f>
        <v>1463</v>
      </c>
      <c r="P107" s="373"/>
      <c r="Q107" s="373"/>
      <c r="R107" s="373"/>
      <c r="S107" s="373"/>
      <c r="T107" s="373"/>
      <c r="U107" s="373"/>
      <c r="V107" s="373"/>
      <c r="W107" s="373"/>
      <c r="X107" s="373"/>
      <c r="Y107" s="373"/>
      <c r="Z107" s="373"/>
      <c r="AA107" s="373"/>
      <c r="AB107" s="373"/>
      <c r="AC107" s="373"/>
      <c r="AD107" s="373"/>
      <c r="AE107" s="374">
        <f t="shared" ref="AE107:AE118" si="48">SUM(P107:AD107)</f>
        <v>0</v>
      </c>
      <c r="AF107" s="375"/>
    </row>
    <row r="108" spans="2:33" outlineLevel="1" x14ac:dyDescent="0.25">
      <c r="B108" s="367"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367">
        <f>IF(C107&gt;0,C107+1,IF(DATE(YEAR('Basic project data'!$C$5),MONTH('Basic project data'!$C$5),1)=D108,1,0))</f>
        <v>0</v>
      </c>
      <c r="D108" s="368">
        <f t="shared" ref="D108:D118" si="49">DATE(YEAR(D107),MONTH(D107)+1,DAY(D107))</f>
        <v>1494</v>
      </c>
      <c r="E108" s="369"/>
      <c r="F108" s="299">
        <f t="shared" si="45"/>
        <v>0</v>
      </c>
      <c r="G108" s="370"/>
      <c r="H108" s="369"/>
      <c r="I108" s="299">
        <f t="shared" si="46"/>
        <v>0</v>
      </c>
      <c r="J108" s="371"/>
      <c r="O108" s="372">
        <f t="shared" si="47"/>
        <v>1494</v>
      </c>
      <c r="P108" s="373"/>
      <c r="Q108" s="373"/>
      <c r="R108" s="373"/>
      <c r="S108" s="373"/>
      <c r="T108" s="373"/>
      <c r="U108" s="373"/>
      <c r="V108" s="373"/>
      <c r="W108" s="373"/>
      <c r="X108" s="373"/>
      <c r="Y108" s="373"/>
      <c r="Z108" s="373"/>
      <c r="AA108" s="373"/>
      <c r="AB108" s="373"/>
      <c r="AC108" s="373"/>
      <c r="AD108" s="373"/>
      <c r="AE108" s="374">
        <f t="shared" si="48"/>
        <v>0</v>
      </c>
      <c r="AF108" s="375"/>
    </row>
    <row r="109" spans="2:33" outlineLevel="1" x14ac:dyDescent="0.25">
      <c r="B109" s="367"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367">
        <f>IF(C108&gt;0,C108+1,IF(DATE(YEAR('Basic project data'!$C$5),MONTH('Basic project data'!$C$5),1)=D109,1,0))</f>
        <v>0</v>
      </c>
      <c r="D109" s="368">
        <f t="shared" si="49"/>
        <v>1523</v>
      </c>
      <c r="E109" s="369"/>
      <c r="F109" s="299">
        <f t="shared" si="45"/>
        <v>0</v>
      </c>
      <c r="G109" s="370"/>
      <c r="H109" s="369"/>
      <c r="I109" s="299">
        <f t="shared" si="46"/>
        <v>0</v>
      </c>
      <c r="J109" s="371"/>
      <c r="O109" s="372">
        <f t="shared" si="47"/>
        <v>1523</v>
      </c>
      <c r="P109" s="373"/>
      <c r="Q109" s="373"/>
      <c r="R109" s="373"/>
      <c r="S109" s="373"/>
      <c r="T109" s="373"/>
      <c r="U109" s="373"/>
      <c r="V109" s="373"/>
      <c r="W109" s="373"/>
      <c r="X109" s="373"/>
      <c r="Y109" s="373"/>
      <c r="Z109" s="373"/>
      <c r="AA109" s="373"/>
      <c r="AB109" s="373"/>
      <c r="AC109" s="373"/>
      <c r="AD109" s="373"/>
      <c r="AE109" s="374">
        <f t="shared" si="48"/>
        <v>0</v>
      </c>
      <c r="AF109" s="375"/>
    </row>
    <row r="110" spans="2:33" outlineLevel="1" x14ac:dyDescent="0.25">
      <c r="B110" s="367"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367">
        <f>IF(C109&gt;0,C109+1,IF(DATE(YEAR('Basic project data'!$C$5),MONTH('Basic project data'!$C$5),1)=D110,1,0))</f>
        <v>0</v>
      </c>
      <c r="D110" s="368">
        <f t="shared" si="49"/>
        <v>1554</v>
      </c>
      <c r="E110" s="369"/>
      <c r="F110" s="299">
        <f t="shared" si="45"/>
        <v>0</v>
      </c>
      <c r="G110" s="370"/>
      <c r="H110" s="369"/>
      <c r="I110" s="299">
        <f t="shared" si="46"/>
        <v>0</v>
      </c>
      <c r="J110" s="371"/>
      <c r="O110" s="372">
        <f t="shared" si="47"/>
        <v>1554</v>
      </c>
      <c r="P110" s="373"/>
      <c r="Q110" s="373"/>
      <c r="R110" s="373"/>
      <c r="S110" s="373"/>
      <c r="T110" s="373"/>
      <c r="U110" s="373"/>
      <c r="V110" s="373"/>
      <c r="W110" s="373"/>
      <c r="X110" s="373"/>
      <c r="Y110" s="373"/>
      <c r="Z110" s="373"/>
      <c r="AA110" s="373"/>
      <c r="AB110" s="373"/>
      <c r="AC110" s="373"/>
      <c r="AD110" s="373"/>
      <c r="AE110" s="374">
        <f t="shared" si="48"/>
        <v>0</v>
      </c>
      <c r="AF110" s="375"/>
    </row>
    <row r="111" spans="2:33" outlineLevel="1" x14ac:dyDescent="0.25">
      <c r="B111" s="367"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367">
        <f>IF(C110&gt;0,C110+1,IF(DATE(YEAR('Basic project data'!$C$5),MONTH('Basic project data'!$C$5),1)=D111,1,0))</f>
        <v>0</v>
      </c>
      <c r="D111" s="368">
        <f t="shared" si="49"/>
        <v>1584</v>
      </c>
      <c r="E111" s="369"/>
      <c r="F111" s="299">
        <f t="shared" si="45"/>
        <v>0</v>
      </c>
      <c r="G111" s="370"/>
      <c r="H111" s="369"/>
      <c r="I111" s="299">
        <f t="shared" si="46"/>
        <v>0</v>
      </c>
      <c r="J111" s="371"/>
      <c r="O111" s="372">
        <f t="shared" si="47"/>
        <v>1584</v>
      </c>
      <c r="P111" s="373"/>
      <c r="Q111" s="373"/>
      <c r="R111" s="373"/>
      <c r="S111" s="373"/>
      <c r="T111" s="373"/>
      <c r="U111" s="373"/>
      <c r="V111" s="373"/>
      <c r="W111" s="373"/>
      <c r="X111" s="373"/>
      <c r="Y111" s="373"/>
      <c r="Z111" s="373"/>
      <c r="AA111" s="373"/>
      <c r="AB111" s="373"/>
      <c r="AC111" s="373"/>
      <c r="AD111" s="373"/>
      <c r="AE111" s="374">
        <f t="shared" si="48"/>
        <v>0</v>
      </c>
      <c r="AF111" s="375"/>
    </row>
    <row r="112" spans="2:33" outlineLevel="1" x14ac:dyDescent="0.25">
      <c r="B112" s="367"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367">
        <f>IF(C111&gt;0,C111+1,IF(DATE(YEAR('Basic project data'!$C$5),MONTH('Basic project data'!$C$5),1)=D112,1,0))</f>
        <v>0</v>
      </c>
      <c r="D112" s="368">
        <f t="shared" si="49"/>
        <v>1615</v>
      </c>
      <c r="E112" s="369"/>
      <c r="F112" s="299">
        <f t="shared" si="45"/>
        <v>0</v>
      </c>
      <c r="G112" s="370"/>
      <c r="H112" s="369"/>
      <c r="I112" s="299">
        <f t="shared" si="46"/>
        <v>0</v>
      </c>
      <c r="J112" s="371"/>
      <c r="O112" s="372">
        <f t="shared" si="47"/>
        <v>1615</v>
      </c>
      <c r="P112" s="373"/>
      <c r="Q112" s="373"/>
      <c r="R112" s="373"/>
      <c r="S112" s="373"/>
      <c r="T112" s="373"/>
      <c r="U112" s="373"/>
      <c r="V112" s="373"/>
      <c r="W112" s="373"/>
      <c r="X112" s="373"/>
      <c r="Y112" s="373"/>
      <c r="Z112" s="373"/>
      <c r="AA112" s="373"/>
      <c r="AB112" s="373"/>
      <c r="AC112" s="373"/>
      <c r="AD112" s="373"/>
      <c r="AE112" s="374">
        <f t="shared" si="48"/>
        <v>0</v>
      </c>
      <c r="AF112" s="375"/>
    </row>
    <row r="113" spans="2:33" outlineLevel="1" x14ac:dyDescent="0.25">
      <c r="B113" s="367"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367">
        <f>IF(C112&gt;0,C112+1,IF(DATE(YEAR('Basic project data'!$C$5),MONTH('Basic project data'!$C$5),1)=D113,1,0))</f>
        <v>0</v>
      </c>
      <c r="D113" s="368">
        <f t="shared" si="49"/>
        <v>1645</v>
      </c>
      <c r="E113" s="369"/>
      <c r="F113" s="299">
        <f t="shared" si="45"/>
        <v>0</v>
      </c>
      <c r="G113" s="370"/>
      <c r="H113" s="369"/>
      <c r="I113" s="299">
        <f t="shared" si="46"/>
        <v>0</v>
      </c>
      <c r="J113" s="371"/>
      <c r="O113" s="372">
        <f t="shared" si="47"/>
        <v>1645</v>
      </c>
      <c r="P113" s="373"/>
      <c r="Q113" s="373"/>
      <c r="R113" s="373"/>
      <c r="S113" s="373"/>
      <c r="T113" s="373"/>
      <c r="U113" s="373"/>
      <c r="V113" s="373"/>
      <c r="W113" s="373"/>
      <c r="X113" s="373"/>
      <c r="Y113" s="373"/>
      <c r="Z113" s="373"/>
      <c r="AA113" s="373"/>
      <c r="AB113" s="373"/>
      <c r="AC113" s="373"/>
      <c r="AD113" s="373"/>
      <c r="AE113" s="374">
        <f t="shared" si="48"/>
        <v>0</v>
      </c>
      <c r="AF113" s="375"/>
    </row>
    <row r="114" spans="2:33" outlineLevel="1" x14ac:dyDescent="0.25">
      <c r="B114" s="367"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367">
        <f>IF(C113&gt;0,C113+1,IF(DATE(YEAR('Basic project data'!$C$5),MONTH('Basic project data'!$C$5),1)=D114,1,0))</f>
        <v>0</v>
      </c>
      <c r="D114" s="368">
        <f t="shared" si="49"/>
        <v>1676</v>
      </c>
      <c r="E114" s="369"/>
      <c r="F114" s="299">
        <f t="shared" si="45"/>
        <v>0</v>
      </c>
      <c r="G114" s="370"/>
      <c r="H114" s="369"/>
      <c r="I114" s="299">
        <f t="shared" si="46"/>
        <v>0</v>
      </c>
      <c r="J114" s="371"/>
      <c r="O114" s="372">
        <f t="shared" si="47"/>
        <v>1676</v>
      </c>
      <c r="P114" s="373"/>
      <c r="Q114" s="373"/>
      <c r="R114" s="373"/>
      <c r="S114" s="373"/>
      <c r="T114" s="373"/>
      <c r="U114" s="373"/>
      <c r="V114" s="373"/>
      <c r="W114" s="373"/>
      <c r="X114" s="373"/>
      <c r="Y114" s="373"/>
      <c r="Z114" s="373"/>
      <c r="AA114" s="373"/>
      <c r="AB114" s="373"/>
      <c r="AC114" s="373"/>
      <c r="AD114" s="373"/>
      <c r="AE114" s="374">
        <f t="shared" si="48"/>
        <v>0</v>
      </c>
      <c r="AF114" s="375"/>
    </row>
    <row r="115" spans="2:33" outlineLevel="1" x14ac:dyDescent="0.25">
      <c r="B115" s="367"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367">
        <f>IF(C114&gt;0,C114+1,IF(DATE(YEAR('Basic project data'!$C$5),MONTH('Basic project data'!$C$5),1)=D115,1,0))</f>
        <v>0</v>
      </c>
      <c r="D115" s="368">
        <f t="shared" si="49"/>
        <v>1707</v>
      </c>
      <c r="E115" s="369"/>
      <c r="F115" s="299">
        <f t="shared" si="45"/>
        <v>0</v>
      </c>
      <c r="G115" s="370"/>
      <c r="H115" s="369"/>
      <c r="I115" s="299">
        <f t="shared" si="46"/>
        <v>0</v>
      </c>
      <c r="J115" s="371"/>
      <c r="O115" s="372">
        <f t="shared" si="47"/>
        <v>1707</v>
      </c>
      <c r="P115" s="373"/>
      <c r="Q115" s="373"/>
      <c r="R115" s="373"/>
      <c r="S115" s="373"/>
      <c r="T115" s="373"/>
      <c r="U115" s="373"/>
      <c r="V115" s="373"/>
      <c r="W115" s="373"/>
      <c r="X115" s="373"/>
      <c r="Y115" s="373"/>
      <c r="Z115" s="373"/>
      <c r="AA115" s="373"/>
      <c r="AB115" s="373"/>
      <c r="AC115" s="373"/>
      <c r="AD115" s="373"/>
      <c r="AE115" s="374">
        <f t="shared" si="48"/>
        <v>0</v>
      </c>
      <c r="AF115" s="375"/>
    </row>
    <row r="116" spans="2:33" outlineLevel="1" x14ac:dyDescent="0.25">
      <c r="B116" s="367"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367">
        <f>IF(C115&gt;0,C115+1,IF(DATE(YEAR('Basic project data'!$C$5),MONTH('Basic project data'!$C$5),1)=D116,1,0))</f>
        <v>0</v>
      </c>
      <c r="D116" s="368">
        <f t="shared" si="49"/>
        <v>1737</v>
      </c>
      <c r="E116" s="369"/>
      <c r="F116" s="299">
        <f t="shared" si="45"/>
        <v>0</v>
      </c>
      <c r="G116" s="370"/>
      <c r="H116" s="369"/>
      <c r="I116" s="299">
        <f t="shared" si="46"/>
        <v>0</v>
      </c>
      <c r="J116" s="371"/>
      <c r="O116" s="372">
        <f t="shared" si="47"/>
        <v>1737</v>
      </c>
      <c r="P116" s="373"/>
      <c r="Q116" s="373"/>
      <c r="R116" s="373"/>
      <c r="S116" s="373"/>
      <c r="T116" s="373"/>
      <c r="U116" s="373"/>
      <c r="V116" s="373"/>
      <c r="W116" s="373"/>
      <c r="X116" s="373"/>
      <c r="Y116" s="373"/>
      <c r="Z116" s="373"/>
      <c r="AA116" s="373"/>
      <c r="AB116" s="373"/>
      <c r="AC116" s="373"/>
      <c r="AD116" s="373"/>
      <c r="AE116" s="374">
        <f t="shared" si="48"/>
        <v>0</v>
      </c>
      <c r="AF116" s="375"/>
    </row>
    <row r="117" spans="2:33" outlineLevel="1" x14ac:dyDescent="0.25">
      <c r="B117" s="367"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367">
        <f>IF(C116&gt;0,C116+1,IF(DATE(YEAR('Basic project data'!$C$5),MONTH('Basic project data'!$C$5),1)=D117,1,0))</f>
        <v>0</v>
      </c>
      <c r="D117" s="368">
        <f t="shared" si="49"/>
        <v>1768</v>
      </c>
      <c r="E117" s="369"/>
      <c r="F117" s="299">
        <f t="shared" si="45"/>
        <v>0</v>
      </c>
      <c r="G117" s="370"/>
      <c r="H117" s="369"/>
      <c r="I117" s="299">
        <f t="shared" si="46"/>
        <v>0</v>
      </c>
      <c r="J117" s="371"/>
      <c r="O117" s="372">
        <f t="shared" si="47"/>
        <v>1768</v>
      </c>
      <c r="P117" s="373"/>
      <c r="Q117" s="373"/>
      <c r="R117" s="373"/>
      <c r="S117" s="373"/>
      <c r="T117" s="373"/>
      <c r="U117" s="373"/>
      <c r="V117" s="373"/>
      <c r="W117" s="373"/>
      <c r="X117" s="373"/>
      <c r="Y117" s="373"/>
      <c r="Z117" s="373"/>
      <c r="AA117" s="373"/>
      <c r="AB117" s="373"/>
      <c r="AC117" s="373"/>
      <c r="AD117" s="373"/>
      <c r="AE117" s="374">
        <f t="shared" si="48"/>
        <v>0</v>
      </c>
      <c r="AF117" s="375"/>
    </row>
    <row r="118" spans="2:33" outlineLevel="1" x14ac:dyDescent="0.25">
      <c r="B118" s="367"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367">
        <f>IF(C117&gt;0,C117+1,IF(DATE(YEAR('Basic project data'!$C$5),MONTH('Basic project data'!$C$5),1)=D118,1,0))</f>
        <v>0</v>
      </c>
      <c r="D118" s="368">
        <f t="shared" si="49"/>
        <v>1798</v>
      </c>
      <c r="E118" s="369"/>
      <c r="F118" s="299">
        <f t="shared" si="45"/>
        <v>0</v>
      </c>
      <c r="G118" s="370"/>
      <c r="H118" s="369"/>
      <c r="I118" s="299">
        <f t="shared" si="46"/>
        <v>0</v>
      </c>
      <c r="J118" s="371"/>
      <c r="O118" s="372">
        <f t="shared" si="47"/>
        <v>1798</v>
      </c>
      <c r="P118" s="373"/>
      <c r="Q118" s="373"/>
      <c r="R118" s="373"/>
      <c r="S118" s="373"/>
      <c r="T118" s="373"/>
      <c r="U118" s="373"/>
      <c r="V118" s="373"/>
      <c r="W118" s="373"/>
      <c r="X118" s="373"/>
      <c r="Y118" s="373"/>
      <c r="Z118" s="373"/>
      <c r="AA118" s="373"/>
      <c r="AB118" s="373"/>
      <c r="AC118" s="373"/>
      <c r="AD118" s="373"/>
      <c r="AE118" s="374">
        <f t="shared" si="48"/>
        <v>0</v>
      </c>
      <c r="AF118" s="375"/>
    </row>
    <row r="119" spans="2:33" ht="15.75" outlineLevel="1" thickBot="1" x14ac:dyDescent="0.3">
      <c r="B119" s="377"/>
      <c r="C119" s="378"/>
      <c r="D119" s="379">
        <f>D118</f>
        <v>1798</v>
      </c>
      <c r="E119" s="380"/>
      <c r="F119" s="381">
        <f>SUM(F107:F118)</f>
        <v>0</v>
      </c>
      <c r="G119" s="382">
        <f>SUM(G107:G118)</f>
        <v>0</v>
      </c>
      <c r="H119" s="383"/>
      <c r="I119" s="381">
        <f>SUM(I107:I118)</f>
        <v>0</v>
      </c>
      <c r="J119" s="382">
        <f>SUM(J107:J118)</f>
        <v>0</v>
      </c>
      <c r="O119" s="388">
        <f t="shared" si="47"/>
        <v>1798</v>
      </c>
      <c r="P119" s="384">
        <f t="shared" ref="P119:S119" si="50">SUM(P107:P118)</f>
        <v>0</v>
      </c>
      <c r="Q119" s="384">
        <f t="shared" si="50"/>
        <v>0</v>
      </c>
      <c r="R119" s="384">
        <f t="shared" si="50"/>
        <v>0</v>
      </c>
      <c r="S119" s="384">
        <f t="shared" si="50"/>
        <v>0</v>
      </c>
      <c r="T119" s="384">
        <f>SUM(T107:T118)</f>
        <v>0</v>
      </c>
      <c r="U119" s="384">
        <f t="shared" ref="U119:AE119" si="51">SUM(U107:U118)</f>
        <v>0</v>
      </c>
      <c r="V119" s="384">
        <f t="shared" si="51"/>
        <v>0</v>
      </c>
      <c r="W119" s="384">
        <f t="shared" si="51"/>
        <v>0</v>
      </c>
      <c r="X119" s="384">
        <f t="shared" si="51"/>
        <v>0</v>
      </c>
      <c r="Y119" s="384">
        <f t="shared" si="51"/>
        <v>0</v>
      </c>
      <c r="Z119" s="384">
        <f t="shared" si="51"/>
        <v>0</v>
      </c>
      <c r="AA119" s="384">
        <f t="shared" si="51"/>
        <v>0</v>
      </c>
      <c r="AB119" s="384">
        <f t="shared" si="51"/>
        <v>0</v>
      </c>
      <c r="AC119" s="384">
        <f t="shared" si="51"/>
        <v>0</v>
      </c>
      <c r="AD119" s="384">
        <f t="shared" si="51"/>
        <v>0</v>
      </c>
      <c r="AE119" s="384">
        <f t="shared" si="51"/>
        <v>0</v>
      </c>
      <c r="AF119" s="375"/>
    </row>
    <row r="120" spans="2:33" x14ac:dyDescent="0.25">
      <c r="B120" s="385"/>
      <c r="C120" s="385"/>
      <c r="E120" s="674" t="s">
        <v>252</v>
      </c>
      <c r="F120" s="674"/>
      <c r="G120" s="674"/>
      <c r="H120" s="674" t="s">
        <v>498</v>
      </c>
      <c r="I120" s="674"/>
      <c r="J120" s="674"/>
      <c r="O120" s="357"/>
      <c r="P120" s="384">
        <f>IFERROR(P119/$H$2,0)</f>
        <v>0</v>
      </c>
      <c r="Q120" s="384">
        <f t="shared" ref="Q120:AE120" si="52">IFERROR(Q119/$H$2,0)</f>
        <v>0</v>
      </c>
      <c r="R120" s="384">
        <f t="shared" si="52"/>
        <v>0</v>
      </c>
      <c r="S120" s="384">
        <f t="shared" si="52"/>
        <v>0</v>
      </c>
      <c r="T120" s="384">
        <f t="shared" si="52"/>
        <v>0</v>
      </c>
      <c r="U120" s="384">
        <f t="shared" si="52"/>
        <v>0</v>
      </c>
      <c r="V120" s="384">
        <f t="shared" si="52"/>
        <v>0</v>
      </c>
      <c r="W120" s="384">
        <f t="shared" si="52"/>
        <v>0</v>
      </c>
      <c r="X120" s="384">
        <f t="shared" si="52"/>
        <v>0</v>
      </c>
      <c r="Y120" s="384">
        <f t="shared" si="52"/>
        <v>0</v>
      </c>
      <c r="Z120" s="384">
        <f t="shared" si="52"/>
        <v>0</v>
      </c>
      <c r="AA120" s="384">
        <f t="shared" si="52"/>
        <v>0</v>
      </c>
      <c r="AB120" s="384">
        <f t="shared" si="52"/>
        <v>0</v>
      </c>
      <c r="AC120" s="384">
        <f t="shared" si="52"/>
        <v>0</v>
      </c>
      <c r="AD120" s="384">
        <f t="shared" si="52"/>
        <v>0</v>
      </c>
      <c r="AE120" s="384">
        <f t="shared" si="52"/>
        <v>0</v>
      </c>
      <c r="AF120" s="626" t="s">
        <v>270</v>
      </c>
      <c r="AG120" s="627"/>
    </row>
    <row r="121" spans="2:33" ht="30" outlineLevel="1" x14ac:dyDescent="0.25">
      <c r="B121" s="385"/>
      <c r="C121" s="385"/>
      <c r="E121" s="360" t="s">
        <v>267</v>
      </c>
      <c r="F121" s="361" t="s">
        <v>268</v>
      </c>
      <c r="G121" s="362" t="s">
        <v>269</v>
      </c>
      <c r="H121" s="363" t="s">
        <v>267</v>
      </c>
      <c r="I121" s="361" t="s">
        <v>268</v>
      </c>
      <c r="J121" s="362" t="s">
        <v>530</v>
      </c>
      <c r="O121" s="364" t="s">
        <v>266</v>
      </c>
      <c r="P121" s="365" t="s">
        <v>389</v>
      </c>
      <c r="Q121" s="365" t="s">
        <v>39</v>
      </c>
      <c r="R121" s="365" t="s">
        <v>40</v>
      </c>
      <c r="S121" s="365" t="s">
        <v>41</v>
      </c>
      <c r="T121" s="365" t="s">
        <v>42</v>
      </c>
      <c r="U121" s="365" t="s">
        <v>43</v>
      </c>
      <c r="V121" s="365" t="s">
        <v>44</v>
      </c>
      <c r="W121" s="365" t="s">
        <v>45</v>
      </c>
      <c r="X121" s="365" t="s">
        <v>46</v>
      </c>
      <c r="Y121" s="365" t="s">
        <v>47</v>
      </c>
      <c r="Z121" s="365" t="s">
        <v>48</v>
      </c>
      <c r="AA121" s="365" t="s">
        <v>49</v>
      </c>
      <c r="AB121" s="365" t="s">
        <v>50</v>
      </c>
      <c r="AC121" s="365" t="s">
        <v>51</v>
      </c>
      <c r="AD121" s="365" t="s">
        <v>52</v>
      </c>
      <c r="AE121" s="386"/>
      <c r="AF121" s="389"/>
    </row>
    <row r="122" spans="2:33" outlineLevel="1" x14ac:dyDescent="0.25">
      <c r="B122" s="367"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367">
        <f>IF(C118&gt;0,C118+1,IF(DATE(YEAR('Basic project data'!$C$5),MONTH('Basic project data'!$C$5),1)=D122,1,0))</f>
        <v>0</v>
      </c>
      <c r="D122" s="368">
        <f>DATE(YEAR(D118),MONTH(D118)+1,DAY(D118))</f>
        <v>1829</v>
      </c>
      <c r="E122" s="369"/>
      <c r="F122" s="299">
        <f t="shared" ref="F122:F133" si="53">215/12*E122</f>
        <v>0</v>
      </c>
      <c r="G122" s="370"/>
      <c r="H122" s="369"/>
      <c r="I122" s="299">
        <f t="shared" ref="I122:I133" si="54">215/12*H122</f>
        <v>0</v>
      </c>
      <c r="J122" s="371"/>
      <c r="O122" s="372">
        <f t="shared" ref="O122:O134" si="55">D122</f>
        <v>1829</v>
      </c>
      <c r="P122" s="373"/>
      <c r="Q122" s="373"/>
      <c r="R122" s="373"/>
      <c r="S122" s="373"/>
      <c r="T122" s="373"/>
      <c r="U122" s="373"/>
      <c r="V122" s="373"/>
      <c r="W122" s="373"/>
      <c r="X122" s="373"/>
      <c r="Y122" s="373"/>
      <c r="Z122" s="373"/>
      <c r="AA122" s="373"/>
      <c r="AB122" s="373"/>
      <c r="AC122" s="373"/>
      <c r="AD122" s="373"/>
      <c r="AE122" s="374">
        <f t="shared" ref="AE122:AE133" si="56">SUM(P122:AD122)</f>
        <v>0</v>
      </c>
      <c r="AF122" s="375"/>
    </row>
    <row r="123" spans="2:33" outlineLevel="1" x14ac:dyDescent="0.25">
      <c r="B123" s="367"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367">
        <f>IF(C122&gt;0,C122+1,IF(DATE(YEAR('Basic project data'!$C$5),MONTH('Basic project data'!$C$5),1)=D123,1,0))</f>
        <v>0</v>
      </c>
      <c r="D123" s="368">
        <f t="shared" ref="D123:D133" si="57">DATE(YEAR(D122),MONTH(D122)+1,DAY(D122))</f>
        <v>1860</v>
      </c>
      <c r="E123" s="369"/>
      <c r="F123" s="299">
        <f t="shared" si="53"/>
        <v>0</v>
      </c>
      <c r="G123" s="370"/>
      <c r="H123" s="369"/>
      <c r="I123" s="299">
        <f t="shared" si="54"/>
        <v>0</v>
      </c>
      <c r="J123" s="371"/>
      <c r="O123" s="372">
        <f t="shared" si="55"/>
        <v>1860</v>
      </c>
      <c r="P123" s="373"/>
      <c r="Q123" s="373"/>
      <c r="R123" s="373"/>
      <c r="S123" s="373"/>
      <c r="T123" s="373"/>
      <c r="U123" s="373"/>
      <c r="V123" s="373"/>
      <c r="W123" s="373"/>
      <c r="X123" s="373"/>
      <c r="Y123" s="373"/>
      <c r="Z123" s="373"/>
      <c r="AA123" s="373"/>
      <c r="AB123" s="373"/>
      <c r="AC123" s="373"/>
      <c r="AD123" s="373"/>
      <c r="AE123" s="374">
        <f t="shared" si="56"/>
        <v>0</v>
      </c>
      <c r="AF123" s="375"/>
    </row>
    <row r="124" spans="2:33" outlineLevel="1" x14ac:dyDescent="0.25">
      <c r="B124" s="367"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367">
        <f>IF(C123&gt;0,C123+1,IF(DATE(YEAR('Basic project data'!$C$5),MONTH('Basic project data'!$C$5),1)=D124,1,0))</f>
        <v>0</v>
      </c>
      <c r="D124" s="368">
        <f t="shared" si="57"/>
        <v>1888</v>
      </c>
      <c r="E124" s="369"/>
      <c r="F124" s="299">
        <f t="shared" si="53"/>
        <v>0</v>
      </c>
      <c r="G124" s="370"/>
      <c r="H124" s="369"/>
      <c r="I124" s="299">
        <f t="shared" si="54"/>
        <v>0</v>
      </c>
      <c r="J124" s="371"/>
      <c r="O124" s="372">
        <f t="shared" si="55"/>
        <v>1888</v>
      </c>
      <c r="P124" s="373"/>
      <c r="Q124" s="373"/>
      <c r="R124" s="373"/>
      <c r="S124" s="373"/>
      <c r="T124" s="373"/>
      <c r="U124" s="373"/>
      <c r="V124" s="373"/>
      <c r="W124" s="373"/>
      <c r="X124" s="373"/>
      <c r="Y124" s="373"/>
      <c r="Z124" s="373"/>
      <c r="AA124" s="373"/>
      <c r="AB124" s="373"/>
      <c r="AC124" s="373"/>
      <c r="AD124" s="373"/>
      <c r="AE124" s="374">
        <f t="shared" si="56"/>
        <v>0</v>
      </c>
      <c r="AF124" s="375"/>
    </row>
    <row r="125" spans="2:33" outlineLevel="1" x14ac:dyDescent="0.25">
      <c r="B125" s="367"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367">
        <f>IF(C124&gt;0,C124+1,IF(DATE(YEAR('Basic project data'!$C$5),MONTH('Basic project data'!$C$5),1)=D125,1,0))</f>
        <v>0</v>
      </c>
      <c r="D125" s="368">
        <f t="shared" si="57"/>
        <v>1919</v>
      </c>
      <c r="E125" s="369"/>
      <c r="F125" s="299">
        <f t="shared" si="53"/>
        <v>0</v>
      </c>
      <c r="G125" s="370"/>
      <c r="H125" s="369"/>
      <c r="I125" s="299">
        <f t="shared" si="54"/>
        <v>0</v>
      </c>
      <c r="J125" s="371"/>
      <c r="O125" s="372">
        <f t="shared" si="55"/>
        <v>1919</v>
      </c>
      <c r="P125" s="373"/>
      <c r="Q125" s="373"/>
      <c r="R125" s="373"/>
      <c r="S125" s="373"/>
      <c r="T125" s="373"/>
      <c r="U125" s="373"/>
      <c r="V125" s="373"/>
      <c r="W125" s="373"/>
      <c r="X125" s="373"/>
      <c r="Y125" s="373"/>
      <c r="Z125" s="373"/>
      <c r="AA125" s="373"/>
      <c r="AB125" s="373"/>
      <c r="AC125" s="373"/>
      <c r="AD125" s="373"/>
      <c r="AE125" s="374">
        <f t="shared" si="56"/>
        <v>0</v>
      </c>
      <c r="AF125" s="375"/>
    </row>
    <row r="126" spans="2:33" outlineLevel="1" x14ac:dyDescent="0.25">
      <c r="B126" s="367"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367">
        <f>IF(C125&gt;0,C125+1,IF(DATE(YEAR('Basic project data'!$C$5),MONTH('Basic project data'!$C$5),1)=D126,1,0))</f>
        <v>0</v>
      </c>
      <c r="D126" s="368">
        <f t="shared" si="57"/>
        <v>1949</v>
      </c>
      <c r="E126" s="369"/>
      <c r="F126" s="299">
        <f t="shared" si="53"/>
        <v>0</v>
      </c>
      <c r="G126" s="370"/>
      <c r="H126" s="369"/>
      <c r="I126" s="299">
        <f t="shared" si="54"/>
        <v>0</v>
      </c>
      <c r="J126" s="371"/>
      <c r="O126" s="372">
        <f t="shared" si="55"/>
        <v>1949</v>
      </c>
      <c r="P126" s="373"/>
      <c r="Q126" s="373"/>
      <c r="R126" s="373"/>
      <c r="S126" s="373"/>
      <c r="T126" s="373"/>
      <c r="U126" s="373"/>
      <c r="V126" s="373"/>
      <c r="W126" s="373"/>
      <c r="X126" s="373"/>
      <c r="Y126" s="373"/>
      <c r="Z126" s="373"/>
      <c r="AA126" s="373"/>
      <c r="AB126" s="373"/>
      <c r="AC126" s="373"/>
      <c r="AD126" s="373"/>
      <c r="AE126" s="374">
        <f t="shared" si="56"/>
        <v>0</v>
      </c>
      <c r="AF126" s="375"/>
    </row>
    <row r="127" spans="2:33" outlineLevel="1" x14ac:dyDescent="0.25">
      <c r="B127" s="367"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367">
        <f>IF(C126&gt;0,C126+1,IF(DATE(YEAR('Basic project data'!$C$5),MONTH('Basic project data'!$C$5),1)=D127,1,0))</f>
        <v>0</v>
      </c>
      <c r="D127" s="368">
        <f t="shared" si="57"/>
        <v>1980</v>
      </c>
      <c r="E127" s="369"/>
      <c r="F127" s="299">
        <f t="shared" si="53"/>
        <v>0</v>
      </c>
      <c r="G127" s="370"/>
      <c r="H127" s="369"/>
      <c r="I127" s="299">
        <f t="shared" si="54"/>
        <v>0</v>
      </c>
      <c r="J127" s="371"/>
      <c r="O127" s="372">
        <f t="shared" si="55"/>
        <v>1980</v>
      </c>
      <c r="P127" s="373"/>
      <c r="Q127" s="373"/>
      <c r="R127" s="373"/>
      <c r="S127" s="373"/>
      <c r="T127" s="373"/>
      <c r="U127" s="373"/>
      <c r="V127" s="373"/>
      <c r="W127" s="373"/>
      <c r="X127" s="373"/>
      <c r="Y127" s="373"/>
      <c r="Z127" s="373"/>
      <c r="AA127" s="373"/>
      <c r="AB127" s="373"/>
      <c r="AC127" s="373"/>
      <c r="AD127" s="373"/>
      <c r="AE127" s="374">
        <f t="shared" si="56"/>
        <v>0</v>
      </c>
      <c r="AF127" s="375"/>
    </row>
    <row r="128" spans="2:33" outlineLevel="1" x14ac:dyDescent="0.25">
      <c r="B128" s="367"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367">
        <f>IF(C127&gt;0,C127+1,IF(DATE(YEAR('Basic project data'!$C$5),MONTH('Basic project data'!$C$5),1)=D128,1,0))</f>
        <v>0</v>
      </c>
      <c r="D128" s="368">
        <f t="shared" si="57"/>
        <v>2010</v>
      </c>
      <c r="E128" s="369"/>
      <c r="F128" s="299">
        <f t="shared" si="53"/>
        <v>0</v>
      </c>
      <c r="G128" s="370"/>
      <c r="H128" s="369"/>
      <c r="I128" s="299">
        <f t="shared" si="54"/>
        <v>0</v>
      </c>
      <c r="J128" s="371"/>
      <c r="O128" s="372">
        <f t="shared" si="55"/>
        <v>2010</v>
      </c>
      <c r="P128" s="373"/>
      <c r="Q128" s="373"/>
      <c r="R128" s="373"/>
      <c r="S128" s="373"/>
      <c r="T128" s="373"/>
      <c r="U128" s="373"/>
      <c r="V128" s="373"/>
      <c r="W128" s="373"/>
      <c r="X128" s="373"/>
      <c r="Y128" s="373"/>
      <c r="Z128" s="373"/>
      <c r="AA128" s="373"/>
      <c r="AB128" s="373"/>
      <c r="AC128" s="373"/>
      <c r="AD128" s="373"/>
      <c r="AE128" s="374">
        <f t="shared" si="56"/>
        <v>0</v>
      </c>
      <c r="AF128" s="375"/>
    </row>
    <row r="129" spans="2:33" outlineLevel="1" x14ac:dyDescent="0.25">
      <c r="B129" s="367"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367">
        <f>IF(C128&gt;0,C128+1,IF(DATE(YEAR('Basic project data'!$C$5),MONTH('Basic project data'!$C$5),1)=D129,1,0))</f>
        <v>0</v>
      </c>
      <c r="D129" s="368">
        <f t="shared" si="57"/>
        <v>2041</v>
      </c>
      <c r="E129" s="369"/>
      <c r="F129" s="299">
        <f t="shared" si="53"/>
        <v>0</v>
      </c>
      <c r="G129" s="370"/>
      <c r="H129" s="369"/>
      <c r="I129" s="299">
        <f t="shared" si="54"/>
        <v>0</v>
      </c>
      <c r="J129" s="371"/>
      <c r="O129" s="372">
        <f t="shared" si="55"/>
        <v>2041</v>
      </c>
      <c r="P129" s="373"/>
      <c r="Q129" s="373"/>
      <c r="R129" s="373"/>
      <c r="S129" s="373"/>
      <c r="T129" s="373"/>
      <c r="U129" s="373"/>
      <c r="V129" s="373"/>
      <c r="W129" s="373"/>
      <c r="X129" s="373"/>
      <c r="Y129" s="373"/>
      <c r="Z129" s="373"/>
      <c r="AA129" s="373"/>
      <c r="AB129" s="373"/>
      <c r="AC129" s="373"/>
      <c r="AD129" s="373"/>
      <c r="AE129" s="374">
        <f t="shared" si="56"/>
        <v>0</v>
      </c>
      <c r="AF129" s="375"/>
    </row>
    <row r="130" spans="2:33" outlineLevel="1" x14ac:dyDescent="0.25">
      <c r="B130" s="367"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367">
        <f>IF(C129&gt;0,C129+1,IF(DATE(YEAR('Basic project data'!$C$5),MONTH('Basic project data'!$C$5),1)=D130,1,0))</f>
        <v>0</v>
      </c>
      <c r="D130" s="368">
        <f t="shared" si="57"/>
        <v>2072</v>
      </c>
      <c r="E130" s="369"/>
      <c r="F130" s="299">
        <f t="shared" si="53"/>
        <v>0</v>
      </c>
      <c r="G130" s="370"/>
      <c r="H130" s="369"/>
      <c r="I130" s="299">
        <f t="shared" si="54"/>
        <v>0</v>
      </c>
      <c r="J130" s="371"/>
      <c r="O130" s="372">
        <f t="shared" si="55"/>
        <v>2072</v>
      </c>
      <c r="P130" s="373"/>
      <c r="Q130" s="373"/>
      <c r="R130" s="373"/>
      <c r="S130" s="373"/>
      <c r="T130" s="373"/>
      <c r="U130" s="373"/>
      <c r="V130" s="373"/>
      <c r="W130" s="373"/>
      <c r="X130" s="373"/>
      <c r="Y130" s="373"/>
      <c r="Z130" s="373"/>
      <c r="AA130" s="373"/>
      <c r="AB130" s="373"/>
      <c r="AC130" s="373"/>
      <c r="AD130" s="373"/>
      <c r="AE130" s="374">
        <f t="shared" si="56"/>
        <v>0</v>
      </c>
      <c r="AF130" s="375"/>
    </row>
    <row r="131" spans="2:33" outlineLevel="1" x14ac:dyDescent="0.25">
      <c r="B131" s="367"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367">
        <f>IF(C130&gt;0,C130+1,IF(DATE(YEAR('Basic project data'!$C$5),MONTH('Basic project data'!$C$5),1)=D131,1,0))</f>
        <v>0</v>
      </c>
      <c r="D131" s="368">
        <f t="shared" si="57"/>
        <v>2102</v>
      </c>
      <c r="E131" s="369"/>
      <c r="F131" s="299">
        <f t="shared" si="53"/>
        <v>0</v>
      </c>
      <c r="G131" s="370"/>
      <c r="H131" s="369"/>
      <c r="I131" s="299">
        <f t="shared" si="54"/>
        <v>0</v>
      </c>
      <c r="J131" s="371"/>
      <c r="O131" s="372">
        <f t="shared" si="55"/>
        <v>2102</v>
      </c>
      <c r="P131" s="373"/>
      <c r="Q131" s="373"/>
      <c r="R131" s="373"/>
      <c r="S131" s="373"/>
      <c r="T131" s="373"/>
      <c r="U131" s="373"/>
      <c r="V131" s="373"/>
      <c r="W131" s="373"/>
      <c r="X131" s="373"/>
      <c r="Y131" s="373"/>
      <c r="Z131" s="373"/>
      <c r="AA131" s="373"/>
      <c r="AB131" s="373"/>
      <c r="AC131" s="373"/>
      <c r="AD131" s="373"/>
      <c r="AE131" s="374">
        <f t="shared" si="56"/>
        <v>0</v>
      </c>
      <c r="AF131" s="375"/>
    </row>
    <row r="132" spans="2:33" outlineLevel="1" x14ac:dyDescent="0.25">
      <c r="B132" s="367"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367">
        <f>IF(C131&gt;0,C131+1,IF(DATE(YEAR('Basic project data'!$C$5),MONTH('Basic project data'!$C$5),1)=D132,1,0))</f>
        <v>0</v>
      </c>
      <c r="D132" s="368">
        <f t="shared" si="57"/>
        <v>2133</v>
      </c>
      <c r="E132" s="369"/>
      <c r="F132" s="299">
        <f t="shared" si="53"/>
        <v>0</v>
      </c>
      <c r="G132" s="370"/>
      <c r="H132" s="369"/>
      <c r="I132" s="299">
        <f t="shared" si="54"/>
        <v>0</v>
      </c>
      <c r="J132" s="371"/>
      <c r="O132" s="372">
        <f t="shared" si="55"/>
        <v>2133</v>
      </c>
      <c r="P132" s="373"/>
      <c r="Q132" s="373"/>
      <c r="R132" s="373"/>
      <c r="S132" s="373"/>
      <c r="T132" s="373"/>
      <c r="U132" s="373"/>
      <c r="V132" s="373"/>
      <c r="W132" s="373"/>
      <c r="X132" s="373"/>
      <c r="Y132" s="373"/>
      <c r="Z132" s="373"/>
      <c r="AA132" s="373"/>
      <c r="AB132" s="373"/>
      <c r="AC132" s="373"/>
      <c r="AD132" s="373"/>
      <c r="AE132" s="374">
        <f t="shared" si="56"/>
        <v>0</v>
      </c>
      <c r="AF132" s="375"/>
    </row>
    <row r="133" spans="2:33" outlineLevel="1" x14ac:dyDescent="0.25">
      <c r="B133" s="367"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367">
        <f>IF(C132&gt;0,C132+1,IF(DATE(YEAR('Basic project data'!$C$5),MONTH('Basic project data'!$C$5),1)=D133,1,0))</f>
        <v>0</v>
      </c>
      <c r="D133" s="368">
        <f t="shared" si="57"/>
        <v>2163</v>
      </c>
      <c r="E133" s="369"/>
      <c r="F133" s="299">
        <f t="shared" si="53"/>
        <v>0</v>
      </c>
      <c r="G133" s="370"/>
      <c r="H133" s="369"/>
      <c r="I133" s="299">
        <f t="shared" si="54"/>
        <v>0</v>
      </c>
      <c r="J133" s="371"/>
      <c r="O133" s="372">
        <f t="shared" si="55"/>
        <v>2163</v>
      </c>
      <c r="P133" s="373"/>
      <c r="Q133" s="373"/>
      <c r="R133" s="373"/>
      <c r="S133" s="373"/>
      <c r="T133" s="373"/>
      <c r="U133" s="373"/>
      <c r="V133" s="373"/>
      <c r="W133" s="373"/>
      <c r="X133" s="373"/>
      <c r="Y133" s="373"/>
      <c r="Z133" s="373"/>
      <c r="AA133" s="373"/>
      <c r="AB133" s="373"/>
      <c r="AC133" s="373"/>
      <c r="AD133" s="373"/>
      <c r="AE133" s="374">
        <f t="shared" si="56"/>
        <v>0</v>
      </c>
      <c r="AF133" s="375"/>
    </row>
    <row r="134" spans="2:33" ht="15.75" outlineLevel="1" thickBot="1" x14ac:dyDescent="0.3">
      <c r="B134" s="377"/>
      <c r="C134" s="378"/>
      <c r="D134" s="379">
        <f>D133</f>
        <v>2163</v>
      </c>
      <c r="E134" s="380"/>
      <c r="F134" s="381">
        <f>SUM(F122:F133)</f>
        <v>0</v>
      </c>
      <c r="G134" s="382">
        <f>SUM(G122:G133)</f>
        <v>0</v>
      </c>
      <c r="H134" s="383"/>
      <c r="I134" s="381">
        <f>SUM(I122:I133)</f>
        <v>0</v>
      </c>
      <c r="J134" s="382">
        <f>SUM(J122:J133)</f>
        <v>0</v>
      </c>
      <c r="O134" s="388">
        <f t="shared" si="55"/>
        <v>2163</v>
      </c>
      <c r="P134" s="384">
        <f t="shared" ref="P134:S134" si="58">SUM(P122:P133)</f>
        <v>0</v>
      </c>
      <c r="Q134" s="384">
        <f t="shared" si="58"/>
        <v>0</v>
      </c>
      <c r="R134" s="384">
        <f t="shared" si="58"/>
        <v>0</v>
      </c>
      <c r="S134" s="384">
        <f t="shared" si="58"/>
        <v>0</v>
      </c>
      <c r="T134" s="384">
        <f>SUM(T122:T133)</f>
        <v>0</v>
      </c>
      <c r="U134" s="384">
        <f t="shared" ref="U134:AE134" si="59">SUM(U122:U133)</f>
        <v>0</v>
      </c>
      <c r="V134" s="384">
        <f t="shared" si="59"/>
        <v>0</v>
      </c>
      <c r="W134" s="384">
        <f t="shared" si="59"/>
        <v>0</v>
      </c>
      <c r="X134" s="384">
        <f t="shared" si="59"/>
        <v>0</v>
      </c>
      <c r="Y134" s="384">
        <f t="shared" si="59"/>
        <v>0</v>
      </c>
      <c r="Z134" s="384">
        <f t="shared" si="59"/>
        <v>0</v>
      </c>
      <c r="AA134" s="384">
        <f t="shared" si="59"/>
        <v>0</v>
      </c>
      <c r="AB134" s="384">
        <f t="shared" si="59"/>
        <v>0</v>
      </c>
      <c r="AC134" s="384">
        <f t="shared" si="59"/>
        <v>0</v>
      </c>
      <c r="AD134" s="384">
        <f t="shared" si="59"/>
        <v>0</v>
      </c>
      <c r="AE134" s="384">
        <f t="shared" si="59"/>
        <v>0</v>
      </c>
      <c r="AF134" s="375"/>
    </row>
    <row r="135" spans="2:33" x14ac:dyDescent="0.25">
      <c r="B135" s="385"/>
      <c r="C135" s="385"/>
      <c r="E135" s="674" t="s">
        <v>252</v>
      </c>
      <c r="F135" s="674"/>
      <c r="G135" s="674"/>
      <c r="H135" s="674" t="s">
        <v>498</v>
      </c>
      <c r="I135" s="674"/>
      <c r="J135" s="674"/>
      <c r="O135" s="357"/>
      <c r="P135" s="384">
        <f>IFERROR(P134/$H$2,0)</f>
        <v>0</v>
      </c>
      <c r="Q135" s="384">
        <f t="shared" ref="Q135:AE135" si="60">IFERROR(Q134/$H$2,0)</f>
        <v>0</v>
      </c>
      <c r="R135" s="384">
        <f t="shared" si="60"/>
        <v>0</v>
      </c>
      <c r="S135" s="384">
        <f t="shared" si="60"/>
        <v>0</v>
      </c>
      <c r="T135" s="384">
        <f t="shared" si="60"/>
        <v>0</v>
      </c>
      <c r="U135" s="384">
        <f t="shared" si="60"/>
        <v>0</v>
      </c>
      <c r="V135" s="384">
        <f t="shared" si="60"/>
        <v>0</v>
      </c>
      <c r="W135" s="384">
        <f t="shared" si="60"/>
        <v>0</v>
      </c>
      <c r="X135" s="384">
        <f t="shared" si="60"/>
        <v>0</v>
      </c>
      <c r="Y135" s="384">
        <f t="shared" si="60"/>
        <v>0</v>
      </c>
      <c r="Z135" s="384">
        <f t="shared" si="60"/>
        <v>0</v>
      </c>
      <c r="AA135" s="384">
        <f t="shared" si="60"/>
        <v>0</v>
      </c>
      <c r="AB135" s="384">
        <f t="shared" si="60"/>
        <v>0</v>
      </c>
      <c r="AC135" s="384">
        <f t="shared" si="60"/>
        <v>0</v>
      </c>
      <c r="AD135" s="384">
        <f t="shared" si="60"/>
        <v>0</v>
      </c>
      <c r="AE135" s="384">
        <f t="shared" si="60"/>
        <v>0</v>
      </c>
      <c r="AF135" s="626" t="s">
        <v>270</v>
      </c>
      <c r="AG135" s="627"/>
    </row>
    <row r="136" spans="2:33" ht="30" outlineLevel="1" x14ac:dyDescent="0.25">
      <c r="B136" s="385"/>
      <c r="C136" s="385"/>
      <c r="E136" s="360" t="s">
        <v>267</v>
      </c>
      <c r="F136" s="361" t="s">
        <v>268</v>
      </c>
      <c r="G136" s="362" t="s">
        <v>269</v>
      </c>
      <c r="H136" s="363" t="s">
        <v>267</v>
      </c>
      <c r="I136" s="361" t="s">
        <v>268</v>
      </c>
      <c r="J136" s="362" t="s">
        <v>530</v>
      </c>
      <c r="O136" s="364" t="s">
        <v>266</v>
      </c>
      <c r="P136" s="365" t="s">
        <v>389</v>
      </c>
      <c r="Q136" s="365" t="s">
        <v>39</v>
      </c>
      <c r="R136" s="365" t="s">
        <v>40</v>
      </c>
      <c r="S136" s="365" t="s">
        <v>41</v>
      </c>
      <c r="T136" s="365" t="s">
        <v>42</v>
      </c>
      <c r="U136" s="365" t="s">
        <v>43</v>
      </c>
      <c r="V136" s="365" t="s">
        <v>44</v>
      </c>
      <c r="W136" s="365" t="s">
        <v>45</v>
      </c>
      <c r="X136" s="365" t="s">
        <v>46</v>
      </c>
      <c r="Y136" s="365" t="s">
        <v>47</v>
      </c>
      <c r="Z136" s="365" t="s">
        <v>48</v>
      </c>
      <c r="AA136" s="365" t="s">
        <v>49</v>
      </c>
      <c r="AB136" s="365" t="s">
        <v>50</v>
      </c>
      <c r="AC136" s="365" t="s">
        <v>51</v>
      </c>
      <c r="AD136" s="365" t="s">
        <v>52</v>
      </c>
      <c r="AE136" s="386"/>
      <c r="AF136" s="389"/>
    </row>
    <row r="137" spans="2:33" outlineLevel="1" x14ac:dyDescent="0.25">
      <c r="B137" s="367"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367">
        <f>IF(C133&gt;0,C133+1,IF(DATE(YEAR('Basic project data'!$C$5),MONTH('Basic project data'!$C$5),1)=D137,1,0))</f>
        <v>0</v>
      </c>
      <c r="D137" s="368">
        <f>DATE(YEAR(D133),MONTH(D133)+1,DAY(D133))</f>
        <v>2194</v>
      </c>
      <c r="E137" s="369"/>
      <c r="F137" s="299">
        <f t="shared" ref="F137:F148" si="61">215/12*E137</f>
        <v>0</v>
      </c>
      <c r="G137" s="370"/>
      <c r="H137" s="369"/>
      <c r="I137" s="299">
        <f t="shared" ref="I137:I148" si="62">215/12*H137</f>
        <v>0</v>
      </c>
      <c r="J137" s="371"/>
      <c r="O137" s="372">
        <f t="shared" ref="O137:O149" si="63">D137</f>
        <v>2194</v>
      </c>
      <c r="P137" s="373"/>
      <c r="Q137" s="373"/>
      <c r="R137" s="373"/>
      <c r="S137" s="373"/>
      <c r="T137" s="373"/>
      <c r="U137" s="373"/>
      <c r="V137" s="373"/>
      <c r="W137" s="373"/>
      <c r="X137" s="373"/>
      <c r="Y137" s="373"/>
      <c r="Z137" s="373"/>
      <c r="AA137" s="373"/>
      <c r="AB137" s="373"/>
      <c r="AC137" s="373"/>
      <c r="AD137" s="373"/>
      <c r="AE137" s="374">
        <f t="shared" ref="AE137:AE148" si="64">SUM(P137:AD137)</f>
        <v>0</v>
      </c>
      <c r="AF137" s="375"/>
    </row>
    <row r="138" spans="2:33" outlineLevel="1" x14ac:dyDescent="0.25">
      <c r="B138" s="367"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367">
        <f>IF(C137&gt;0,C137+1,IF(DATE(YEAR('Basic project data'!$C$5),MONTH('Basic project data'!$C$5),1)=D138,1,0))</f>
        <v>0</v>
      </c>
      <c r="D138" s="368">
        <f t="shared" ref="D138:D148" si="65">DATE(YEAR(D137),MONTH(D137)+1,DAY(D137))</f>
        <v>2225</v>
      </c>
      <c r="E138" s="369"/>
      <c r="F138" s="299">
        <f t="shared" si="61"/>
        <v>0</v>
      </c>
      <c r="G138" s="370"/>
      <c r="H138" s="369"/>
      <c r="I138" s="299">
        <f t="shared" si="62"/>
        <v>0</v>
      </c>
      <c r="J138" s="371"/>
      <c r="O138" s="372">
        <f t="shared" si="63"/>
        <v>2225</v>
      </c>
      <c r="P138" s="373"/>
      <c r="Q138" s="373"/>
      <c r="R138" s="373"/>
      <c r="S138" s="373"/>
      <c r="T138" s="373"/>
      <c r="U138" s="373"/>
      <c r="V138" s="373"/>
      <c r="W138" s="373"/>
      <c r="X138" s="373"/>
      <c r="Y138" s="373"/>
      <c r="Z138" s="373"/>
      <c r="AA138" s="373"/>
      <c r="AB138" s="373"/>
      <c r="AC138" s="373"/>
      <c r="AD138" s="373"/>
      <c r="AE138" s="374">
        <f t="shared" si="64"/>
        <v>0</v>
      </c>
      <c r="AF138" s="375"/>
    </row>
    <row r="139" spans="2:33" outlineLevel="1" x14ac:dyDescent="0.25">
      <c r="B139" s="367"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367">
        <f>IF(C138&gt;0,C138+1,IF(DATE(YEAR('Basic project data'!$C$5),MONTH('Basic project data'!$C$5),1)=D139,1,0))</f>
        <v>0</v>
      </c>
      <c r="D139" s="368">
        <f t="shared" si="65"/>
        <v>2253</v>
      </c>
      <c r="E139" s="369"/>
      <c r="F139" s="299">
        <f t="shared" si="61"/>
        <v>0</v>
      </c>
      <c r="G139" s="370"/>
      <c r="H139" s="369"/>
      <c r="I139" s="299">
        <f t="shared" si="62"/>
        <v>0</v>
      </c>
      <c r="J139" s="371"/>
      <c r="O139" s="372">
        <f t="shared" si="63"/>
        <v>2253</v>
      </c>
      <c r="P139" s="373"/>
      <c r="Q139" s="373"/>
      <c r="R139" s="373"/>
      <c r="S139" s="373"/>
      <c r="T139" s="373"/>
      <c r="U139" s="373"/>
      <c r="V139" s="373"/>
      <c r="W139" s="373"/>
      <c r="X139" s="373"/>
      <c r="Y139" s="373"/>
      <c r="Z139" s="373"/>
      <c r="AA139" s="373"/>
      <c r="AB139" s="373"/>
      <c r="AC139" s="373"/>
      <c r="AD139" s="373"/>
      <c r="AE139" s="374">
        <f t="shared" si="64"/>
        <v>0</v>
      </c>
      <c r="AF139" s="375"/>
    </row>
    <row r="140" spans="2:33" outlineLevel="1" x14ac:dyDescent="0.25">
      <c r="B140" s="367"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367">
        <f>IF(C139&gt;0,C139+1,IF(DATE(YEAR('Basic project data'!$C$5),MONTH('Basic project data'!$C$5),1)=D140,1,0))</f>
        <v>0</v>
      </c>
      <c r="D140" s="368">
        <f t="shared" si="65"/>
        <v>2284</v>
      </c>
      <c r="E140" s="369"/>
      <c r="F140" s="299">
        <f t="shared" si="61"/>
        <v>0</v>
      </c>
      <c r="G140" s="370"/>
      <c r="H140" s="369"/>
      <c r="I140" s="299">
        <f t="shared" si="62"/>
        <v>0</v>
      </c>
      <c r="J140" s="371"/>
      <c r="O140" s="372">
        <f t="shared" si="63"/>
        <v>2284</v>
      </c>
      <c r="P140" s="373"/>
      <c r="Q140" s="373"/>
      <c r="R140" s="373"/>
      <c r="S140" s="373"/>
      <c r="T140" s="373"/>
      <c r="U140" s="373"/>
      <c r="V140" s="373"/>
      <c r="W140" s="373"/>
      <c r="X140" s="373"/>
      <c r="Y140" s="373"/>
      <c r="Z140" s="373"/>
      <c r="AA140" s="373"/>
      <c r="AB140" s="373"/>
      <c r="AC140" s="373"/>
      <c r="AD140" s="373"/>
      <c r="AE140" s="374">
        <f t="shared" si="64"/>
        <v>0</v>
      </c>
      <c r="AF140" s="375"/>
    </row>
    <row r="141" spans="2:33" outlineLevel="1" x14ac:dyDescent="0.25">
      <c r="B141" s="367"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367">
        <f>IF(C140&gt;0,C140+1,IF(DATE(YEAR('Basic project data'!$C$5),MONTH('Basic project data'!$C$5),1)=D141,1,0))</f>
        <v>0</v>
      </c>
      <c r="D141" s="368">
        <f t="shared" si="65"/>
        <v>2314</v>
      </c>
      <c r="E141" s="369"/>
      <c r="F141" s="299">
        <f t="shared" si="61"/>
        <v>0</v>
      </c>
      <c r="G141" s="370"/>
      <c r="H141" s="369"/>
      <c r="I141" s="299">
        <f t="shared" si="62"/>
        <v>0</v>
      </c>
      <c r="J141" s="371"/>
      <c r="O141" s="372">
        <f t="shared" si="63"/>
        <v>2314</v>
      </c>
      <c r="P141" s="373"/>
      <c r="Q141" s="373"/>
      <c r="R141" s="373"/>
      <c r="S141" s="373"/>
      <c r="T141" s="373"/>
      <c r="U141" s="373"/>
      <c r="V141" s="373"/>
      <c r="W141" s="373"/>
      <c r="X141" s="373"/>
      <c r="Y141" s="373"/>
      <c r="Z141" s="373"/>
      <c r="AA141" s="373"/>
      <c r="AB141" s="373"/>
      <c r="AC141" s="373"/>
      <c r="AD141" s="373"/>
      <c r="AE141" s="374">
        <f t="shared" si="64"/>
        <v>0</v>
      </c>
      <c r="AF141" s="375"/>
    </row>
    <row r="142" spans="2:33" outlineLevel="1" x14ac:dyDescent="0.25">
      <c r="B142" s="367"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367">
        <f>IF(C141&gt;0,C141+1,IF(DATE(YEAR('Basic project data'!$C$5),MONTH('Basic project data'!$C$5),1)=D142,1,0))</f>
        <v>0</v>
      </c>
      <c r="D142" s="368">
        <f t="shared" si="65"/>
        <v>2345</v>
      </c>
      <c r="E142" s="369"/>
      <c r="F142" s="299">
        <f t="shared" si="61"/>
        <v>0</v>
      </c>
      <c r="G142" s="370"/>
      <c r="H142" s="369"/>
      <c r="I142" s="299">
        <f t="shared" si="62"/>
        <v>0</v>
      </c>
      <c r="J142" s="371"/>
      <c r="O142" s="372">
        <f t="shared" si="63"/>
        <v>2345</v>
      </c>
      <c r="P142" s="373"/>
      <c r="Q142" s="373"/>
      <c r="R142" s="373"/>
      <c r="S142" s="373"/>
      <c r="T142" s="373"/>
      <c r="U142" s="373"/>
      <c r="V142" s="373"/>
      <c r="W142" s="373"/>
      <c r="X142" s="373"/>
      <c r="Y142" s="373"/>
      <c r="Z142" s="373"/>
      <c r="AA142" s="373"/>
      <c r="AB142" s="373"/>
      <c r="AC142" s="373"/>
      <c r="AD142" s="373"/>
      <c r="AE142" s="374">
        <f t="shared" si="64"/>
        <v>0</v>
      </c>
      <c r="AF142" s="375"/>
    </row>
    <row r="143" spans="2:33" outlineLevel="1" x14ac:dyDescent="0.25">
      <c r="B143" s="367"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367">
        <f>IF(C142&gt;0,C142+1,IF(DATE(YEAR('Basic project data'!$C$5),MONTH('Basic project data'!$C$5),1)=D143,1,0))</f>
        <v>0</v>
      </c>
      <c r="D143" s="368">
        <f t="shared" si="65"/>
        <v>2375</v>
      </c>
      <c r="E143" s="369"/>
      <c r="F143" s="299">
        <f t="shared" si="61"/>
        <v>0</v>
      </c>
      <c r="G143" s="370"/>
      <c r="H143" s="369"/>
      <c r="I143" s="299">
        <f t="shared" si="62"/>
        <v>0</v>
      </c>
      <c r="J143" s="371"/>
      <c r="O143" s="372">
        <f t="shared" si="63"/>
        <v>2375</v>
      </c>
      <c r="P143" s="373"/>
      <c r="Q143" s="373"/>
      <c r="R143" s="373"/>
      <c r="S143" s="373"/>
      <c r="T143" s="373"/>
      <c r="U143" s="373"/>
      <c r="V143" s="373"/>
      <c r="W143" s="373"/>
      <c r="X143" s="373"/>
      <c r="Y143" s="373"/>
      <c r="Z143" s="373"/>
      <c r="AA143" s="373"/>
      <c r="AB143" s="373"/>
      <c r="AC143" s="373"/>
      <c r="AD143" s="373"/>
      <c r="AE143" s="374">
        <f t="shared" si="64"/>
        <v>0</v>
      </c>
      <c r="AF143" s="375"/>
    </row>
    <row r="144" spans="2:33" outlineLevel="1" x14ac:dyDescent="0.25">
      <c r="B144" s="367"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367">
        <f>IF(C143&gt;0,C143+1,IF(DATE(YEAR('Basic project data'!$C$5),MONTH('Basic project data'!$C$5),1)=D144,1,0))</f>
        <v>0</v>
      </c>
      <c r="D144" s="368">
        <f t="shared" si="65"/>
        <v>2406</v>
      </c>
      <c r="E144" s="369"/>
      <c r="F144" s="299">
        <f t="shared" si="61"/>
        <v>0</v>
      </c>
      <c r="G144" s="370"/>
      <c r="H144" s="369"/>
      <c r="I144" s="299">
        <f t="shared" si="62"/>
        <v>0</v>
      </c>
      <c r="J144" s="371"/>
      <c r="O144" s="372">
        <f t="shared" si="63"/>
        <v>2406</v>
      </c>
      <c r="P144" s="373"/>
      <c r="Q144" s="373"/>
      <c r="R144" s="373"/>
      <c r="S144" s="373"/>
      <c r="T144" s="373"/>
      <c r="U144" s="373"/>
      <c r="V144" s="373"/>
      <c r="W144" s="373"/>
      <c r="X144" s="373"/>
      <c r="Y144" s="373"/>
      <c r="Z144" s="373"/>
      <c r="AA144" s="373"/>
      <c r="AB144" s="373"/>
      <c r="AC144" s="373"/>
      <c r="AD144" s="373"/>
      <c r="AE144" s="374">
        <f t="shared" si="64"/>
        <v>0</v>
      </c>
      <c r="AF144" s="375"/>
    </row>
    <row r="145" spans="1:33" outlineLevel="1" x14ac:dyDescent="0.25">
      <c r="B145" s="367"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367">
        <f>IF(C144&gt;0,C144+1,IF(DATE(YEAR('Basic project data'!$C$5),MONTH('Basic project data'!$C$5),1)=D145,1,0))</f>
        <v>0</v>
      </c>
      <c r="D145" s="368">
        <f t="shared" si="65"/>
        <v>2437</v>
      </c>
      <c r="E145" s="369"/>
      <c r="F145" s="299">
        <f t="shared" si="61"/>
        <v>0</v>
      </c>
      <c r="G145" s="370"/>
      <c r="H145" s="369"/>
      <c r="I145" s="299">
        <f t="shared" si="62"/>
        <v>0</v>
      </c>
      <c r="J145" s="371"/>
      <c r="O145" s="372">
        <f t="shared" si="63"/>
        <v>2437</v>
      </c>
      <c r="P145" s="373"/>
      <c r="Q145" s="373"/>
      <c r="R145" s="373"/>
      <c r="S145" s="373"/>
      <c r="T145" s="373"/>
      <c r="U145" s="373"/>
      <c r="V145" s="373"/>
      <c r="W145" s="373"/>
      <c r="X145" s="373"/>
      <c r="Y145" s="373"/>
      <c r="Z145" s="373"/>
      <c r="AA145" s="373"/>
      <c r="AB145" s="373"/>
      <c r="AC145" s="373"/>
      <c r="AD145" s="373"/>
      <c r="AE145" s="374">
        <f t="shared" si="64"/>
        <v>0</v>
      </c>
      <c r="AF145" s="375"/>
    </row>
    <row r="146" spans="1:33" outlineLevel="1" x14ac:dyDescent="0.25">
      <c r="B146" s="367"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367">
        <f>IF(C145&gt;0,C145+1,IF(DATE(YEAR('Basic project data'!$C$5),MONTH('Basic project data'!$C$5),1)=D146,1,0))</f>
        <v>0</v>
      </c>
      <c r="D146" s="368">
        <f t="shared" si="65"/>
        <v>2467</v>
      </c>
      <c r="E146" s="369"/>
      <c r="F146" s="299">
        <f t="shared" si="61"/>
        <v>0</v>
      </c>
      <c r="G146" s="370"/>
      <c r="H146" s="369"/>
      <c r="I146" s="299">
        <f t="shared" si="62"/>
        <v>0</v>
      </c>
      <c r="J146" s="371"/>
      <c r="O146" s="372">
        <f t="shared" si="63"/>
        <v>2467</v>
      </c>
      <c r="P146" s="373"/>
      <c r="Q146" s="373"/>
      <c r="R146" s="373"/>
      <c r="S146" s="373"/>
      <c r="T146" s="373"/>
      <c r="U146" s="373"/>
      <c r="V146" s="373"/>
      <c r="W146" s="373"/>
      <c r="X146" s="373"/>
      <c r="Y146" s="373"/>
      <c r="Z146" s="373"/>
      <c r="AA146" s="373"/>
      <c r="AB146" s="373"/>
      <c r="AC146" s="373"/>
      <c r="AD146" s="373"/>
      <c r="AE146" s="374">
        <f t="shared" si="64"/>
        <v>0</v>
      </c>
      <c r="AF146" s="375"/>
    </row>
    <row r="147" spans="1:33" outlineLevel="1" x14ac:dyDescent="0.25">
      <c r="B147" s="367"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367">
        <f>IF(C146&gt;0,C146+1,IF(DATE(YEAR('Basic project data'!$C$5),MONTH('Basic project data'!$C$5),1)=D147,1,0))</f>
        <v>0</v>
      </c>
      <c r="D147" s="368">
        <f t="shared" si="65"/>
        <v>2498</v>
      </c>
      <c r="E147" s="369"/>
      <c r="F147" s="299">
        <f t="shared" si="61"/>
        <v>0</v>
      </c>
      <c r="G147" s="370"/>
      <c r="H147" s="369"/>
      <c r="I147" s="299">
        <f t="shared" si="62"/>
        <v>0</v>
      </c>
      <c r="J147" s="371"/>
      <c r="O147" s="372">
        <f t="shared" si="63"/>
        <v>2498</v>
      </c>
      <c r="P147" s="373"/>
      <c r="Q147" s="373"/>
      <c r="R147" s="373"/>
      <c r="S147" s="373"/>
      <c r="T147" s="373"/>
      <c r="U147" s="373"/>
      <c r="V147" s="373"/>
      <c r="W147" s="373"/>
      <c r="X147" s="373"/>
      <c r="Y147" s="373"/>
      <c r="Z147" s="373"/>
      <c r="AA147" s="373"/>
      <c r="AB147" s="373"/>
      <c r="AC147" s="373"/>
      <c r="AD147" s="373"/>
      <c r="AE147" s="374">
        <f t="shared" si="64"/>
        <v>0</v>
      </c>
      <c r="AF147" s="375"/>
    </row>
    <row r="148" spans="1:33" outlineLevel="1" x14ac:dyDescent="0.25">
      <c r="B148" s="367"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367">
        <f>IF(C147&gt;0,C147+1,IF(DATE(YEAR('Basic project data'!$C$5),MONTH('Basic project data'!$C$5),1)=D148,1,0))</f>
        <v>0</v>
      </c>
      <c r="D148" s="368">
        <f t="shared" si="65"/>
        <v>2528</v>
      </c>
      <c r="E148" s="369"/>
      <c r="F148" s="299">
        <f t="shared" si="61"/>
        <v>0</v>
      </c>
      <c r="G148" s="370"/>
      <c r="H148" s="369"/>
      <c r="I148" s="299">
        <f t="shared" si="62"/>
        <v>0</v>
      </c>
      <c r="J148" s="371"/>
      <c r="O148" s="372">
        <f t="shared" si="63"/>
        <v>2528</v>
      </c>
      <c r="P148" s="373"/>
      <c r="Q148" s="373"/>
      <c r="R148" s="373"/>
      <c r="S148" s="373"/>
      <c r="T148" s="373"/>
      <c r="U148" s="373"/>
      <c r="V148" s="373"/>
      <c r="W148" s="373"/>
      <c r="X148" s="373"/>
      <c r="Y148" s="373"/>
      <c r="Z148" s="373"/>
      <c r="AA148" s="373"/>
      <c r="AB148" s="373"/>
      <c r="AC148" s="373"/>
      <c r="AD148" s="373"/>
      <c r="AE148" s="374">
        <f t="shared" si="64"/>
        <v>0</v>
      </c>
      <c r="AF148" s="375"/>
    </row>
    <row r="149" spans="1:33" ht="15.75" outlineLevel="1" thickBot="1" x14ac:dyDescent="0.3">
      <c r="B149" s="377"/>
      <c r="C149" s="378"/>
      <c r="D149" s="379">
        <f>D148</f>
        <v>2528</v>
      </c>
      <c r="E149" s="380"/>
      <c r="F149" s="381">
        <f>SUM(F137:F148)</f>
        <v>0</v>
      </c>
      <c r="G149" s="382">
        <f>SUM(G137:G148)</f>
        <v>0</v>
      </c>
      <c r="H149" s="383"/>
      <c r="I149" s="381">
        <f>SUM(I137:I148)</f>
        <v>0</v>
      </c>
      <c r="J149" s="382">
        <f>SUM(J137:J148)</f>
        <v>0</v>
      </c>
      <c r="O149" s="388">
        <f t="shared" si="63"/>
        <v>2528</v>
      </c>
      <c r="P149" s="384">
        <f t="shared" ref="P149:S149" si="66">SUM(P137:P148)</f>
        <v>0</v>
      </c>
      <c r="Q149" s="384">
        <f t="shared" si="66"/>
        <v>0</v>
      </c>
      <c r="R149" s="384">
        <f t="shared" si="66"/>
        <v>0</v>
      </c>
      <c r="S149" s="384">
        <f t="shared" si="66"/>
        <v>0</v>
      </c>
      <c r="T149" s="384">
        <f>SUM(T137:T148)</f>
        <v>0</v>
      </c>
      <c r="U149" s="384">
        <f t="shared" ref="U149:AE149" si="67">SUM(U137:U148)</f>
        <v>0</v>
      </c>
      <c r="V149" s="384">
        <f t="shared" si="67"/>
        <v>0</v>
      </c>
      <c r="W149" s="384">
        <f t="shared" si="67"/>
        <v>0</v>
      </c>
      <c r="X149" s="384">
        <f t="shared" si="67"/>
        <v>0</v>
      </c>
      <c r="Y149" s="384">
        <f t="shared" si="67"/>
        <v>0</v>
      </c>
      <c r="Z149" s="384">
        <f t="shared" si="67"/>
        <v>0</v>
      </c>
      <c r="AA149" s="384">
        <f t="shared" si="67"/>
        <v>0</v>
      </c>
      <c r="AB149" s="384">
        <f t="shared" si="67"/>
        <v>0</v>
      </c>
      <c r="AC149" s="384">
        <f t="shared" si="67"/>
        <v>0</v>
      </c>
      <c r="AD149" s="384">
        <f t="shared" si="67"/>
        <v>0</v>
      </c>
      <c r="AE149" s="384">
        <f t="shared" si="67"/>
        <v>0</v>
      </c>
      <c r="AF149" s="375"/>
    </row>
    <row r="150" spans="1:33" x14ac:dyDescent="0.25">
      <c r="A150" s="385"/>
      <c r="B150" s="385"/>
      <c r="C150" s="385"/>
      <c r="D150" s="385"/>
      <c r="F150" s="376"/>
      <c r="I150" s="376"/>
      <c r="O150" s="357"/>
      <c r="P150" s="384">
        <f>IFERROR(P149/$H$2,0)</f>
        <v>0</v>
      </c>
      <c r="Q150" s="384">
        <f t="shared" ref="Q150:AE150" si="68">IFERROR(Q149/$H$2,0)</f>
        <v>0</v>
      </c>
      <c r="R150" s="384">
        <f t="shared" si="68"/>
        <v>0</v>
      </c>
      <c r="S150" s="384">
        <f t="shared" si="68"/>
        <v>0</v>
      </c>
      <c r="T150" s="384">
        <f t="shared" si="68"/>
        <v>0</v>
      </c>
      <c r="U150" s="384">
        <f t="shared" si="68"/>
        <v>0</v>
      </c>
      <c r="V150" s="384">
        <f t="shared" si="68"/>
        <v>0</v>
      </c>
      <c r="W150" s="384">
        <f t="shared" si="68"/>
        <v>0</v>
      </c>
      <c r="X150" s="384">
        <f t="shared" si="68"/>
        <v>0</v>
      </c>
      <c r="Y150" s="384">
        <f t="shared" si="68"/>
        <v>0</v>
      </c>
      <c r="Z150" s="384">
        <f t="shared" si="68"/>
        <v>0</v>
      </c>
      <c r="AA150" s="384">
        <f t="shared" si="68"/>
        <v>0</v>
      </c>
      <c r="AB150" s="384">
        <f t="shared" si="68"/>
        <v>0</v>
      </c>
      <c r="AC150" s="384">
        <f t="shared" si="68"/>
        <v>0</v>
      </c>
      <c r="AD150" s="384">
        <f t="shared" si="68"/>
        <v>0</v>
      </c>
      <c r="AE150" s="384">
        <f t="shared" si="68"/>
        <v>0</v>
      </c>
      <c r="AF150" s="627" t="s">
        <v>270</v>
      </c>
      <c r="AG150" s="627"/>
    </row>
    <row r="151" spans="1:33" x14ac:dyDescent="0.25">
      <c r="A151" s="385"/>
      <c r="B151" s="385"/>
      <c r="C151" s="385"/>
      <c r="D151" s="385"/>
      <c r="F151" s="376"/>
      <c r="P151" s="390"/>
      <c r="Q151" s="390"/>
      <c r="R151" s="390"/>
      <c r="S151" s="390"/>
      <c r="T151" s="390"/>
      <c r="U151" s="390"/>
      <c r="V151" s="391"/>
      <c r="W151" s="390"/>
      <c r="X151" s="390"/>
      <c r="Y151" s="390"/>
      <c r="Z151" s="390"/>
      <c r="AA151" s="390"/>
      <c r="AB151" s="390"/>
      <c r="AC151" s="390"/>
      <c r="AD151" s="390"/>
      <c r="AE151" s="390"/>
      <c r="AF151" s="506"/>
    </row>
    <row r="152" spans="1:33" x14ac:dyDescent="0.25">
      <c r="F152" s="376"/>
      <c r="L152" s="376"/>
      <c r="M152" s="376"/>
      <c r="N152" s="376"/>
      <c r="P152" s="376"/>
      <c r="Q152" s="376"/>
      <c r="R152" s="376"/>
      <c r="S152" s="376"/>
      <c r="T152" s="376"/>
      <c r="U152" s="376"/>
      <c r="V152" s="376"/>
      <c r="W152" s="376"/>
      <c r="X152" s="376"/>
      <c r="Y152" s="376"/>
      <c r="Z152" s="376"/>
      <c r="AA152" s="376"/>
      <c r="AB152" s="376"/>
      <c r="AC152" s="376"/>
      <c r="AD152" s="376"/>
      <c r="AE152" s="376"/>
    </row>
    <row r="153" spans="1:33" x14ac:dyDescent="0.25">
      <c r="F153" s="376"/>
      <c r="L153" s="376"/>
      <c r="M153" s="376"/>
      <c r="N153" s="376"/>
      <c r="P153" s="376"/>
      <c r="Q153" s="376"/>
      <c r="R153" s="376"/>
      <c r="S153" s="376"/>
      <c r="T153" s="376"/>
      <c r="U153" s="376"/>
      <c r="V153" s="376"/>
      <c r="W153" s="376"/>
      <c r="X153" s="376"/>
      <c r="Y153" s="376"/>
      <c r="Z153" s="376"/>
      <c r="AA153" s="376"/>
      <c r="AB153" s="376"/>
      <c r="AC153" s="376"/>
      <c r="AD153" s="376"/>
      <c r="AE153" s="376"/>
    </row>
    <row r="154" spans="1:33" x14ac:dyDescent="0.25">
      <c r="F154" s="376"/>
      <c r="P154" s="376"/>
      <c r="Q154" s="376"/>
      <c r="R154" s="376"/>
      <c r="S154" s="376"/>
      <c r="T154" s="376"/>
      <c r="U154" s="376"/>
      <c r="V154" s="376"/>
      <c r="W154" s="376"/>
      <c r="X154" s="376"/>
      <c r="Y154" s="376"/>
      <c r="Z154" s="376"/>
      <c r="AA154" s="376"/>
      <c r="AB154" s="376"/>
      <c r="AC154" s="376"/>
      <c r="AD154" s="376"/>
      <c r="AE154" s="376"/>
    </row>
    <row r="155" spans="1:33" x14ac:dyDescent="0.25">
      <c r="F155" s="376"/>
      <c r="P155" s="376"/>
      <c r="Q155" s="376"/>
      <c r="R155" s="376"/>
      <c r="S155" s="376"/>
      <c r="T155" s="376"/>
      <c r="U155" s="376"/>
      <c r="V155" s="376"/>
      <c r="W155" s="376"/>
      <c r="X155" s="376"/>
      <c r="Y155" s="376"/>
      <c r="Z155" s="376"/>
      <c r="AA155" s="376"/>
      <c r="AB155" s="376"/>
      <c r="AC155" s="376"/>
      <c r="AD155" s="376"/>
      <c r="AE155" s="376"/>
    </row>
    <row r="156" spans="1:33" x14ac:dyDescent="0.25">
      <c r="F156" s="376"/>
      <c r="P156" s="376"/>
      <c r="Q156" s="376"/>
      <c r="R156" s="376"/>
      <c r="S156" s="376"/>
      <c r="T156" s="376"/>
      <c r="U156" s="376"/>
      <c r="V156" s="376"/>
      <c r="W156" s="376"/>
      <c r="X156" s="376"/>
      <c r="Y156" s="376"/>
      <c r="Z156" s="376"/>
      <c r="AA156" s="376"/>
      <c r="AB156" s="376"/>
      <c r="AC156" s="376"/>
      <c r="AD156" s="376"/>
      <c r="AE156" s="376"/>
    </row>
    <row r="157" spans="1:33" x14ac:dyDescent="0.25">
      <c r="F157" s="376"/>
      <c r="P157" s="376"/>
      <c r="Q157" s="376"/>
      <c r="R157" s="376"/>
      <c r="S157" s="376"/>
      <c r="T157" s="376"/>
      <c r="U157" s="376"/>
      <c r="V157" s="376"/>
      <c r="W157" s="376"/>
      <c r="X157" s="376"/>
      <c r="Y157" s="376"/>
      <c r="Z157" s="376"/>
      <c r="AA157" s="376"/>
      <c r="AB157" s="376"/>
      <c r="AC157" s="376"/>
      <c r="AD157" s="376"/>
      <c r="AE157" s="376"/>
    </row>
    <row r="158" spans="1:33" x14ac:dyDescent="0.25">
      <c r="F158" s="376"/>
      <c r="P158" s="376"/>
      <c r="Q158" s="376"/>
      <c r="R158" s="376"/>
      <c r="S158" s="376"/>
      <c r="T158" s="376"/>
      <c r="U158" s="376"/>
      <c r="V158" s="376"/>
      <c r="W158" s="376"/>
      <c r="X158" s="376"/>
      <c r="Y158" s="376"/>
      <c r="Z158" s="376"/>
      <c r="AA158" s="376"/>
      <c r="AB158" s="376"/>
      <c r="AC158" s="376"/>
      <c r="AD158" s="376"/>
      <c r="AE158" s="376"/>
    </row>
    <row r="159" spans="1:33" x14ac:dyDescent="0.25">
      <c r="F159" s="376"/>
      <c r="P159" s="376"/>
      <c r="Q159" s="376"/>
      <c r="R159" s="376"/>
      <c r="S159" s="376"/>
      <c r="T159" s="376"/>
      <c r="U159" s="376"/>
      <c r="V159" s="376"/>
      <c r="W159" s="376"/>
      <c r="X159" s="376"/>
      <c r="Y159" s="376"/>
      <c r="Z159" s="376"/>
      <c r="AA159" s="376"/>
      <c r="AB159" s="376"/>
      <c r="AC159" s="376"/>
      <c r="AD159" s="376"/>
      <c r="AE159" s="376"/>
    </row>
    <row r="160" spans="1:33" x14ac:dyDescent="0.25">
      <c r="F160" s="376"/>
      <c r="P160" s="376"/>
      <c r="Q160" s="376"/>
      <c r="R160" s="376"/>
      <c r="S160" s="376"/>
      <c r="T160" s="376"/>
      <c r="U160" s="376"/>
      <c r="V160" s="376"/>
      <c r="W160" s="376"/>
      <c r="X160" s="376"/>
      <c r="Y160" s="376"/>
      <c r="Z160" s="376"/>
      <c r="AA160" s="376"/>
      <c r="AB160" s="376"/>
      <c r="AC160" s="376"/>
      <c r="AD160" s="376"/>
      <c r="AE160" s="376"/>
    </row>
    <row r="161" spans="6:31" x14ac:dyDescent="0.25">
      <c r="F161" s="376"/>
      <c r="P161" s="376"/>
      <c r="Q161" s="376"/>
      <c r="R161" s="376"/>
      <c r="S161" s="376"/>
      <c r="T161" s="376"/>
      <c r="U161" s="376"/>
      <c r="V161" s="376"/>
      <c r="W161" s="376"/>
      <c r="X161" s="376"/>
      <c r="Y161" s="376"/>
      <c r="Z161" s="376"/>
      <c r="AA161" s="376"/>
      <c r="AB161" s="376"/>
      <c r="AC161" s="376"/>
      <c r="AD161" s="376"/>
      <c r="AE161" s="376"/>
    </row>
    <row r="162" spans="6:31" x14ac:dyDescent="0.25">
      <c r="F162" s="376"/>
      <c r="P162" s="376"/>
      <c r="Q162" s="376"/>
      <c r="R162" s="376"/>
      <c r="S162" s="376"/>
      <c r="T162" s="376"/>
      <c r="U162" s="376"/>
      <c r="V162" s="376"/>
      <c r="W162" s="376"/>
      <c r="X162" s="376"/>
      <c r="Y162" s="376"/>
      <c r="Z162" s="376"/>
      <c r="AA162" s="376"/>
      <c r="AB162" s="376"/>
      <c r="AC162" s="376"/>
      <c r="AD162" s="376"/>
      <c r="AE162" s="376"/>
    </row>
    <row r="163" spans="6:31" x14ac:dyDescent="0.25">
      <c r="F163" s="376"/>
      <c r="P163" s="376"/>
      <c r="Q163" s="376"/>
      <c r="R163" s="376"/>
      <c r="S163" s="376"/>
      <c r="T163" s="376"/>
      <c r="U163" s="376"/>
      <c r="V163" s="376"/>
      <c r="W163" s="376"/>
      <c r="X163" s="376"/>
      <c r="Y163" s="376"/>
      <c r="Z163" s="376"/>
      <c r="AA163" s="376"/>
      <c r="AB163" s="376"/>
      <c r="AC163" s="376"/>
      <c r="AD163" s="376"/>
      <c r="AE163" s="376"/>
    </row>
    <row r="164" spans="6:31" x14ac:dyDescent="0.25">
      <c r="F164" s="376"/>
      <c r="P164" s="376"/>
      <c r="Q164" s="376"/>
      <c r="R164" s="376"/>
      <c r="S164" s="376"/>
      <c r="T164" s="376"/>
      <c r="U164" s="376"/>
      <c r="V164" s="376"/>
      <c r="W164" s="376"/>
      <c r="X164" s="376"/>
      <c r="Y164" s="376"/>
      <c r="Z164" s="376"/>
      <c r="AA164" s="376"/>
      <c r="AB164" s="376"/>
      <c r="AC164" s="376"/>
      <c r="AD164" s="376"/>
      <c r="AE164" s="376"/>
    </row>
    <row r="165" spans="6:31" x14ac:dyDescent="0.25">
      <c r="F165" s="376"/>
      <c r="P165" s="376"/>
      <c r="Q165" s="376"/>
      <c r="R165" s="376"/>
      <c r="S165" s="376"/>
      <c r="T165" s="376"/>
      <c r="U165" s="376"/>
      <c r="V165" s="376"/>
      <c r="W165" s="376"/>
      <c r="X165" s="376"/>
      <c r="Y165" s="376"/>
      <c r="Z165" s="376"/>
      <c r="AA165" s="376"/>
      <c r="AB165" s="376"/>
      <c r="AC165" s="376"/>
      <c r="AD165" s="376"/>
      <c r="AE165" s="376"/>
    </row>
    <row r="166" spans="6:31" x14ac:dyDescent="0.25">
      <c r="F166" s="376"/>
      <c r="P166" s="376"/>
      <c r="Q166" s="376"/>
      <c r="R166" s="376"/>
      <c r="S166" s="376"/>
      <c r="T166" s="376"/>
      <c r="U166" s="376"/>
      <c r="V166" s="376"/>
      <c r="W166" s="376"/>
      <c r="X166" s="376"/>
      <c r="Y166" s="376"/>
      <c r="Z166" s="376"/>
      <c r="AA166" s="376"/>
      <c r="AB166" s="376"/>
      <c r="AC166" s="376"/>
      <c r="AD166" s="376"/>
      <c r="AE166" s="376"/>
    </row>
    <row r="167" spans="6:31" x14ac:dyDescent="0.25">
      <c r="F167" s="376"/>
      <c r="P167" s="376"/>
      <c r="Q167" s="376"/>
      <c r="R167" s="376"/>
      <c r="S167" s="376"/>
      <c r="T167" s="376"/>
      <c r="U167" s="376"/>
      <c r="V167" s="376"/>
      <c r="W167" s="376"/>
      <c r="X167" s="376"/>
      <c r="Y167" s="376"/>
      <c r="Z167" s="376"/>
      <c r="AA167" s="376"/>
      <c r="AB167" s="376"/>
      <c r="AC167" s="376"/>
      <c r="AD167" s="376"/>
      <c r="AE167" s="376"/>
    </row>
    <row r="168" spans="6:31" x14ac:dyDescent="0.25">
      <c r="F168" s="376"/>
      <c r="P168" s="376"/>
      <c r="Q168" s="376"/>
      <c r="R168" s="376"/>
      <c r="S168" s="376"/>
      <c r="T168" s="376"/>
      <c r="U168" s="376"/>
      <c r="V168" s="376"/>
      <c r="W168" s="376"/>
      <c r="X168" s="376"/>
      <c r="Y168" s="376"/>
      <c r="Z168" s="376"/>
      <c r="AA168" s="376"/>
      <c r="AB168" s="376"/>
      <c r="AC168" s="376"/>
      <c r="AD168" s="376"/>
      <c r="AE168" s="376"/>
    </row>
    <row r="169" spans="6:31" x14ac:dyDescent="0.25">
      <c r="F169" s="376"/>
      <c r="P169" s="376"/>
      <c r="Q169" s="376"/>
      <c r="R169" s="376"/>
      <c r="S169" s="376"/>
      <c r="T169" s="376"/>
      <c r="U169" s="376"/>
      <c r="V169" s="376"/>
      <c r="W169" s="376"/>
      <c r="X169" s="376"/>
      <c r="Y169" s="376"/>
      <c r="Z169" s="376"/>
      <c r="AA169" s="376"/>
      <c r="AB169" s="376"/>
      <c r="AC169" s="376"/>
      <c r="AD169" s="376"/>
      <c r="AE169" s="376"/>
    </row>
    <row r="170" spans="6:31" x14ac:dyDescent="0.25">
      <c r="F170" s="376"/>
      <c r="P170" s="376"/>
      <c r="Q170" s="376"/>
      <c r="R170" s="376"/>
      <c r="S170" s="376"/>
      <c r="T170" s="376"/>
      <c r="U170" s="376"/>
      <c r="V170" s="376"/>
      <c r="W170" s="376"/>
      <c r="X170" s="376"/>
      <c r="Y170" s="376"/>
      <c r="Z170" s="376"/>
      <c r="AA170" s="376"/>
      <c r="AB170" s="376"/>
      <c r="AC170" s="376"/>
      <c r="AD170" s="376"/>
      <c r="AE170" s="376"/>
    </row>
    <row r="171" spans="6:31" x14ac:dyDescent="0.25">
      <c r="F171" s="376"/>
      <c r="P171" s="376"/>
      <c r="Q171" s="376"/>
      <c r="R171" s="376"/>
      <c r="S171" s="376"/>
      <c r="T171" s="376"/>
      <c r="U171" s="376"/>
      <c r="V171" s="376"/>
      <c r="W171" s="376"/>
      <c r="X171" s="376"/>
      <c r="Y171" s="376"/>
      <c r="Z171" s="376"/>
      <c r="AA171" s="376"/>
      <c r="AB171" s="376"/>
      <c r="AC171" s="376"/>
      <c r="AD171" s="376"/>
      <c r="AE171" s="376"/>
    </row>
    <row r="172" spans="6:31" x14ac:dyDescent="0.25">
      <c r="F172" s="376"/>
      <c r="P172" s="376"/>
      <c r="Q172" s="376"/>
      <c r="R172" s="376"/>
      <c r="S172" s="376"/>
      <c r="T172" s="376"/>
      <c r="U172" s="376"/>
      <c r="V172" s="376"/>
      <c r="W172" s="376"/>
      <c r="X172" s="376"/>
      <c r="Y172" s="376"/>
      <c r="Z172" s="376"/>
      <c r="AA172" s="376"/>
      <c r="AB172" s="376"/>
      <c r="AC172" s="376"/>
      <c r="AD172" s="376"/>
      <c r="AE172" s="376"/>
    </row>
    <row r="173" spans="6:31" x14ac:dyDescent="0.25">
      <c r="F173" s="376"/>
      <c r="P173" s="376"/>
      <c r="Q173" s="376"/>
      <c r="R173" s="376"/>
      <c r="S173" s="376"/>
      <c r="T173" s="376"/>
      <c r="U173" s="376"/>
      <c r="V173" s="376"/>
      <c r="W173" s="376"/>
      <c r="X173" s="376"/>
      <c r="Y173" s="376"/>
      <c r="Z173" s="376"/>
      <c r="AA173" s="376"/>
      <c r="AB173" s="376"/>
      <c r="AC173" s="376"/>
      <c r="AD173" s="376"/>
      <c r="AE173" s="376"/>
    </row>
    <row r="174" spans="6:31" x14ac:dyDescent="0.25">
      <c r="F174" s="376"/>
      <c r="P174" s="277"/>
      <c r="Q174" s="277"/>
      <c r="R174" s="277"/>
      <c r="S174" s="277"/>
      <c r="T174" s="277"/>
      <c r="AE174" s="277"/>
    </row>
    <row r="175" spans="6:31" x14ac:dyDescent="0.25">
      <c r="F175" s="376"/>
      <c r="P175" s="277"/>
      <c r="Q175" s="277"/>
      <c r="R175" s="277"/>
      <c r="S175" s="277"/>
      <c r="T175" s="277"/>
      <c r="AE175" s="277"/>
    </row>
    <row r="176" spans="6:31" x14ac:dyDescent="0.25">
      <c r="P176" s="277"/>
      <c r="Q176" s="277"/>
      <c r="R176" s="277"/>
      <c r="S176" s="277"/>
      <c r="T176" s="277"/>
    </row>
    <row r="177" spans="16:20" x14ac:dyDescent="0.25">
      <c r="P177" s="277"/>
      <c r="Q177" s="277"/>
      <c r="R177" s="277"/>
      <c r="S177" s="277"/>
      <c r="T177" s="277"/>
    </row>
    <row r="178" spans="16:20" x14ac:dyDescent="0.25">
      <c r="P178" s="277"/>
      <c r="Q178" s="277"/>
      <c r="R178" s="277"/>
      <c r="S178" s="277"/>
      <c r="T178" s="277"/>
    </row>
    <row r="179" spans="16:20" x14ac:dyDescent="0.25">
      <c r="P179" s="277"/>
      <c r="Q179" s="277"/>
      <c r="R179" s="277"/>
      <c r="S179" s="277"/>
      <c r="T179" s="277"/>
    </row>
  </sheetData>
  <mergeCells count="112">
    <mergeCell ref="C11:C12"/>
    <mergeCell ref="D11:D12"/>
    <mergeCell ref="C13:C14"/>
    <mergeCell ref="D13:D14"/>
    <mergeCell ref="E13:E14"/>
    <mergeCell ref="O16:AG16"/>
    <mergeCell ref="D2:E2"/>
    <mergeCell ref="C4:C10"/>
    <mergeCell ref="J5:J6"/>
    <mergeCell ref="K5:K6"/>
    <mergeCell ref="J7:J8"/>
    <mergeCell ref="K7:K8"/>
    <mergeCell ref="J9:J10"/>
    <mergeCell ref="K9:K10"/>
    <mergeCell ref="A19:B19"/>
    <mergeCell ref="A20:A21"/>
    <mergeCell ref="B20:B21"/>
    <mergeCell ref="C20:C21"/>
    <mergeCell ref="D20:D21"/>
    <mergeCell ref="E20:E21"/>
    <mergeCell ref="L20:L21"/>
    <mergeCell ref="M20:M21"/>
    <mergeCell ref="I20:I21"/>
    <mergeCell ref="J20:J21"/>
    <mergeCell ref="K20:K21"/>
    <mergeCell ref="G22:G23"/>
    <mergeCell ref="H22:H23"/>
    <mergeCell ref="F20:F21"/>
    <mergeCell ref="G20:G21"/>
    <mergeCell ref="H20:H21"/>
    <mergeCell ref="C18:E18"/>
    <mergeCell ref="F18:G18"/>
    <mergeCell ref="H18:K18"/>
    <mergeCell ref="L18:M18"/>
    <mergeCell ref="F24:F25"/>
    <mergeCell ref="G24:G25"/>
    <mergeCell ref="H24:H25"/>
    <mergeCell ref="I22:I23"/>
    <mergeCell ref="J22:J23"/>
    <mergeCell ref="K22:K23"/>
    <mergeCell ref="L22:L23"/>
    <mergeCell ref="M22:M23"/>
    <mergeCell ref="A24:A25"/>
    <mergeCell ref="B24:B25"/>
    <mergeCell ref="C24:C25"/>
    <mergeCell ref="D24:D25"/>
    <mergeCell ref="E24:E25"/>
    <mergeCell ref="L24:L25"/>
    <mergeCell ref="M24:M25"/>
    <mergeCell ref="I24:I25"/>
    <mergeCell ref="J24:J25"/>
    <mergeCell ref="K24:K25"/>
    <mergeCell ref="A22:A23"/>
    <mergeCell ref="B22:B23"/>
    <mergeCell ref="C22:C23"/>
    <mergeCell ref="D22:D23"/>
    <mergeCell ref="E22:E23"/>
    <mergeCell ref="F22:F23"/>
    <mergeCell ref="I26:I27"/>
    <mergeCell ref="J26:J27"/>
    <mergeCell ref="K26:K27"/>
    <mergeCell ref="L26:L27"/>
    <mergeCell ref="M26:M27"/>
    <mergeCell ref="A28:A29"/>
    <mergeCell ref="B28:B29"/>
    <mergeCell ref="C28:C29"/>
    <mergeCell ref="D28:D29"/>
    <mergeCell ref="E28:E29"/>
    <mergeCell ref="L28:L29"/>
    <mergeCell ref="M28:M29"/>
    <mergeCell ref="A26:A27"/>
    <mergeCell ref="B26:B27"/>
    <mergeCell ref="C26:C27"/>
    <mergeCell ref="D26:D27"/>
    <mergeCell ref="E26:E27"/>
    <mergeCell ref="F26:F27"/>
    <mergeCell ref="G26:G27"/>
    <mergeCell ref="H26:H27"/>
    <mergeCell ref="A30:B30"/>
    <mergeCell ref="B32:I32"/>
    <mergeCell ref="P32:AF32"/>
    <mergeCell ref="P34:AF34"/>
    <mergeCell ref="F28:F29"/>
    <mergeCell ref="G28:G29"/>
    <mergeCell ref="H28:H29"/>
    <mergeCell ref="I28:I29"/>
    <mergeCell ref="J28:J29"/>
    <mergeCell ref="K28:K29"/>
    <mergeCell ref="E75:G75"/>
    <mergeCell ref="H75:J75"/>
    <mergeCell ref="AF75:AG75"/>
    <mergeCell ref="E90:G90"/>
    <mergeCell ref="H90:J90"/>
    <mergeCell ref="AF90:AG90"/>
    <mergeCell ref="B43:J43"/>
    <mergeCell ref="O43:AG43"/>
    <mergeCell ref="E45:G45"/>
    <mergeCell ref="H45:J45"/>
    <mergeCell ref="P45:AE45"/>
    <mergeCell ref="E60:G60"/>
    <mergeCell ref="H60:J60"/>
    <mergeCell ref="AF60:AG60"/>
    <mergeCell ref="E135:G135"/>
    <mergeCell ref="H135:J135"/>
    <mergeCell ref="AF135:AG135"/>
    <mergeCell ref="AF150:AG150"/>
    <mergeCell ref="E105:G105"/>
    <mergeCell ref="H105:J105"/>
    <mergeCell ref="AF105:AG105"/>
    <mergeCell ref="E120:G120"/>
    <mergeCell ref="H120:J120"/>
    <mergeCell ref="AF120:AG120"/>
  </mergeCells>
  <conditionalFormatting sqref="B35">
    <cfRule type="expression" dxfId="2168" priority="205">
      <formula>$C35&lt;&gt;0</formula>
    </cfRule>
  </conditionalFormatting>
  <conditionalFormatting sqref="B36:B41">
    <cfRule type="expression" dxfId="2167" priority="204">
      <formula>$C36&lt;&gt;""</formula>
    </cfRule>
  </conditionalFormatting>
  <conditionalFormatting sqref="B47:B58 B92:B103 B107:B118 B121:B133 B137:B148">
    <cfRule type="cellIs" dxfId="2166" priority="242" operator="equal">
      <formula>"P2"</formula>
    </cfRule>
    <cfRule type="cellIs" dxfId="2165" priority="241" operator="equal">
      <formula>"P3"</formula>
    </cfRule>
    <cfRule type="cellIs" dxfId="2164" priority="240" operator="equal">
      <formula>"P4"</formula>
    </cfRule>
    <cfRule type="cellIs" dxfId="2163" priority="243" operator="equal">
      <formula>"P1"</formula>
    </cfRule>
  </conditionalFormatting>
  <conditionalFormatting sqref="B47:B58 B92:B103 B107:B118 B122:B133 B137:B148">
    <cfRule type="cellIs" dxfId="2162" priority="239" operator="equal">
      <formula>"P5"</formula>
    </cfRule>
  </conditionalFormatting>
  <conditionalFormatting sqref="B62:B73">
    <cfRule type="cellIs" dxfId="2161" priority="225" operator="equal">
      <formula>"P4"</formula>
    </cfRule>
    <cfRule type="cellIs" dxfId="2160" priority="224" operator="equal">
      <formula>"P5"</formula>
    </cfRule>
    <cfRule type="cellIs" dxfId="2159" priority="227" operator="equal">
      <formula>"P2"</formula>
    </cfRule>
    <cfRule type="cellIs" dxfId="2158" priority="228" operator="equal">
      <formula>"P1"</formula>
    </cfRule>
    <cfRule type="cellIs" dxfId="2157" priority="226" operator="equal">
      <formula>"P3"</formula>
    </cfRule>
  </conditionalFormatting>
  <conditionalFormatting sqref="B77:B88">
    <cfRule type="cellIs" dxfId="2156" priority="229" operator="equal">
      <formula>"P5"</formula>
    </cfRule>
    <cfRule type="cellIs" dxfId="2155" priority="230" operator="equal">
      <formula>"P4"</formula>
    </cfRule>
    <cfRule type="cellIs" dxfId="2154" priority="231" operator="equal">
      <formula>"P3"</formula>
    </cfRule>
    <cfRule type="cellIs" dxfId="2153" priority="232" operator="equal">
      <formula>"P2"</formula>
    </cfRule>
    <cfRule type="cellIs" dxfId="2152" priority="233" operator="equal">
      <formula>"P1"</formula>
    </cfRule>
  </conditionalFormatting>
  <conditionalFormatting sqref="C62:C73">
    <cfRule type="cellIs" dxfId="2151" priority="235" operator="equal">
      <formula>0</formula>
    </cfRule>
  </conditionalFormatting>
  <conditionalFormatting sqref="C77:C88">
    <cfRule type="cellIs" dxfId="2150" priority="234" operator="equal">
      <formula>0</formula>
    </cfRule>
  </conditionalFormatting>
  <conditionalFormatting sqref="C35:D41">
    <cfRule type="cellIs" dxfId="2149" priority="200" operator="equal">
      <formula>0</formula>
    </cfRule>
  </conditionalFormatting>
  <conditionalFormatting sqref="D34:D41">
    <cfRule type="cellIs" dxfId="2148" priority="199" operator="equal">
      <formula>"P5"</formula>
    </cfRule>
  </conditionalFormatting>
  <conditionalFormatting sqref="D35:D41">
    <cfRule type="cellIs" dxfId="2147" priority="194" operator="equal">
      <formula>"P2"</formula>
    </cfRule>
    <cfRule type="cellIs" dxfId="2146" priority="195" operator="equal">
      <formula>"P1"</formula>
    </cfRule>
    <cfRule type="cellIs" dxfId="2145" priority="196" operator="equal">
      <formula>0</formula>
    </cfRule>
    <cfRule type="cellIs" dxfId="2144" priority="192" operator="equal">
      <formula>"P4"</formula>
    </cfRule>
    <cfRule type="cellIs" dxfId="2143" priority="193" operator="equal">
      <formula>"P3"</formula>
    </cfRule>
    <cfRule type="cellIs" dxfId="2142" priority="197" operator="equal">
      <formula>"P1"</formula>
    </cfRule>
  </conditionalFormatting>
  <conditionalFormatting sqref="D40">
    <cfRule type="cellIs" dxfId="2141" priority="198" operator="equal">
      <formula>0</formula>
    </cfRule>
  </conditionalFormatting>
  <conditionalFormatting sqref="D47:D59">
    <cfRule type="expression" dxfId="2140" priority="223">
      <formula>$D$47=0</formula>
    </cfRule>
  </conditionalFormatting>
  <conditionalFormatting sqref="D48:D58">
    <cfRule type="cellIs" dxfId="2139" priority="222" operator="equal">
      <formula>0</formula>
    </cfRule>
  </conditionalFormatting>
  <conditionalFormatting sqref="D62:D74">
    <cfRule type="expression" dxfId="2138" priority="221">
      <formula>$D$47=0</formula>
    </cfRule>
  </conditionalFormatting>
  <conditionalFormatting sqref="D63:D73">
    <cfRule type="cellIs" dxfId="2137" priority="220" operator="equal">
      <formula>0</formula>
    </cfRule>
  </conditionalFormatting>
  <conditionalFormatting sqref="D77:D89">
    <cfRule type="expression" dxfId="2136" priority="219">
      <formula>$D$47=0</formula>
    </cfRule>
  </conditionalFormatting>
  <conditionalFormatting sqref="D78:D88">
    <cfRule type="cellIs" dxfId="2135" priority="218" operator="equal">
      <formula>0</formula>
    </cfRule>
  </conditionalFormatting>
  <conditionalFormatting sqref="D92:D104">
    <cfRule type="expression" dxfId="2134" priority="217">
      <formula>$D$47=0</formula>
    </cfRule>
  </conditionalFormatting>
  <conditionalFormatting sqref="D93:D103">
    <cfRule type="cellIs" dxfId="2133" priority="216" operator="equal">
      <formula>0</formula>
    </cfRule>
  </conditionalFormatting>
  <conditionalFormatting sqref="D107:D119">
    <cfRule type="expression" dxfId="2132" priority="215">
      <formula>$D$47=0</formula>
    </cfRule>
  </conditionalFormatting>
  <conditionalFormatting sqref="D108:D118">
    <cfRule type="cellIs" dxfId="2131" priority="214" operator="equal">
      <formula>0</formula>
    </cfRule>
  </conditionalFormatting>
  <conditionalFormatting sqref="D122:D134">
    <cfRule type="expression" dxfId="2130" priority="213">
      <formula>$D$47=0</formula>
    </cfRule>
  </conditionalFormatting>
  <conditionalFormatting sqref="D123:D133">
    <cfRule type="cellIs" dxfId="2129" priority="212" operator="equal">
      <formula>0</formula>
    </cfRule>
  </conditionalFormatting>
  <conditionalFormatting sqref="D137:D149">
    <cfRule type="expression" dxfId="2128" priority="211">
      <formula>$D$47=0</formula>
    </cfRule>
  </conditionalFormatting>
  <conditionalFormatting sqref="D138:D148">
    <cfRule type="cellIs" dxfId="2127" priority="210" operator="equal">
      <formula>0</formula>
    </cfRule>
  </conditionalFormatting>
  <conditionalFormatting sqref="E31 H31 E33 H33">
    <cfRule type="cellIs" dxfId="2126" priority="208" operator="equal">
      <formula>"P5"</formula>
    </cfRule>
  </conditionalFormatting>
  <conditionalFormatting sqref="E47:E58">
    <cfRule type="expression" dxfId="2125" priority="114">
      <formula>$B47=""</formula>
    </cfRule>
  </conditionalFormatting>
  <conditionalFormatting sqref="E62:E73">
    <cfRule type="expression" dxfId="2124" priority="119">
      <formula>$B62=""</formula>
    </cfRule>
  </conditionalFormatting>
  <conditionalFormatting sqref="E77:E88">
    <cfRule type="expression" dxfId="2123" priority="124">
      <formula>$B77=""</formula>
    </cfRule>
  </conditionalFormatting>
  <conditionalFormatting sqref="E92:E103">
    <cfRule type="expression" dxfId="2122" priority="129">
      <formula>$B92=""</formula>
    </cfRule>
  </conditionalFormatting>
  <conditionalFormatting sqref="E107:E118">
    <cfRule type="expression" dxfId="2121" priority="134">
      <formula>$B107=""</formula>
    </cfRule>
  </conditionalFormatting>
  <conditionalFormatting sqref="E122:E133">
    <cfRule type="expression" dxfId="2120" priority="139">
      <formula>$B122=""</formula>
    </cfRule>
  </conditionalFormatting>
  <conditionalFormatting sqref="E137:E148">
    <cfRule type="expression" dxfId="2119" priority="144">
      <formula>$B137=""</formula>
    </cfRule>
  </conditionalFormatting>
  <conditionalFormatting sqref="E35:H42">
    <cfRule type="cellIs" dxfId="2118" priority="181" operator="equal">
      <formula>0</formula>
    </cfRule>
  </conditionalFormatting>
  <conditionalFormatting sqref="F47:F59">
    <cfRule type="cellIs" dxfId="2117" priority="115" operator="equal">
      <formula>0</formula>
    </cfRule>
  </conditionalFormatting>
  <conditionalFormatting sqref="F62:F74">
    <cfRule type="cellIs" dxfId="2116" priority="120" operator="equal">
      <formula>0</formula>
    </cfRule>
  </conditionalFormatting>
  <conditionalFormatting sqref="F77:F89">
    <cfRule type="cellIs" dxfId="2115" priority="125" operator="equal">
      <formula>0</formula>
    </cfRule>
  </conditionalFormatting>
  <conditionalFormatting sqref="F92:F104">
    <cfRule type="cellIs" dxfId="2114" priority="130" operator="equal">
      <formula>0</formula>
    </cfRule>
  </conditionalFormatting>
  <conditionalFormatting sqref="F107:F119">
    <cfRule type="cellIs" dxfId="2113" priority="135" operator="equal">
      <formula>0</formula>
    </cfRule>
  </conditionalFormatting>
  <conditionalFormatting sqref="F122:F134">
    <cfRule type="cellIs" dxfId="2112" priority="140" operator="equal">
      <formula>0</formula>
    </cfRule>
  </conditionalFormatting>
  <conditionalFormatting sqref="F137:F149">
    <cfRule type="cellIs" dxfId="2111" priority="145" operator="equal">
      <formula>0</formula>
    </cfRule>
  </conditionalFormatting>
  <conditionalFormatting sqref="G47:H58">
    <cfRule type="expression" dxfId="2110" priority="113">
      <formula>$B47=""</formula>
    </cfRule>
  </conditionalFormatting>
  <conditionalFormatting sqref="G62:H73">
    <cfRule type="expression" dxfId="2109" priority="118">
      <formula>$B62=""</formula>
    </cfRule>
  </conditionalFormatting>
  <conditionalFormatting sqref="G77:H88">
    <cfRule type="expression" dxfId="2108" priority="123">
      <formula>$B77=""</formula>
    </cfRule>
  </conditionalFormatting>
  <conditionalFormatting sqref="G92:H103">
    <cfRule type="expression" dxfId="2107" priority="128">
      <formula>$B92=""</formula>
    </cfRule>
  </conditionalFormatting>
  <conditionalFormatting sqref="G107:H118">
    <cfRule type="expression" dxfId="2106" priority="133">
      <formula>$B107=""</formula>
    </cfRule>
  </conditionalFormatting>
  <conditionalFormatting sqref="G122:H133">
    <cfRule type="expression" dxfId="2105" priority="138">
      <formula>$B122=""</formula>
    </cfRule>
  </conditionalFormatting>
  <conditionalFormatting sqref="G137:H148">
    <cfRule type="expression" dxfId="2104" priority="143">
      <formula>$B137=""</formula>
    </cfRule>
  </conditionalFormatting>
  <conditionalFormatting sqref="H35:H41">
    <cfRule type="cellIs" dxfId="2103" priority="184" operator="greaterThan">
      <formula>0</formula>
    </cfRule>
    <cfRule type="cellIs" dxfId="2102" priority="185" operator="lessThan">
      <formula>0</formula>
    </cfRule>
  </conditionalFormatting>
  <conditionalFormatting sqref="I34:I41">
    <cfRule type="cellIs" dxfId="2101" priority="186" operator="equal">
      <formula>"P5"</formula>
    </cfRule>
  </conditionalFormatting>
  <conditionalFormatting sqref="I35:I41">
    <cfRule type="cellIs" dxfId="2100" priority="189" operator="equal">
      <formula>"P2"</formula>
    </cfRule>
    <cfRule type="cellIs" dxfId="2099" priority="190" operator="equal">
      <formula>"P1"</formula>
    </cfRule>
    <cfRule type="cellIs" dxfId="2098" priority="191" operator="equal">
      <formula>0</formula>
    </cfRule>
    <cfRule type="cellIs" dxfId="2097" priority="187" operator="equal">
      <formula>"P4"</formula>
    </cfRule>
    <cfRule type="cellIs" dxfId="2096" priority="188" operator="equal">
      <formula>"P3"</formula>
    </cfRule>
  </conditionalFormatting>
  <conditionalFormatting sqref="I47:I59">
    <cfRule type="cellIs" dxfId="2095" priority="116" operator="equal">
      <formula>0</formula>
    </cfRule>
  </conditionalFormatting>
  <conditionalFormatting sqref="I62:I74">
    <cfRule type="cellIs" dxfId="2094" priority="121" operator="equal">
      <formula>0</formula>
    </cfRule>
  </conditionalFormatting>
  <conditionalFormatting sqref="I77:I89">
    <cfRule type="cellIs" dxfId="2093" priority="126" operator="equal">
      <formula>0</formula>
    </cfRule>
  </conditionalFormatting>
  <conditionalFormatting sqref="I92:I104">
    <cfRule type="cellIs" dxfId="2092" priority="131" operator="equal">
      <formula>0</formula>
    </cfRule>
  </conditionalFormatting>
  <conditionalFormatting sqref="I107:I119">
    <cfRule type="cellIs" dxfId="2091" priority="136" operator="equal">
      <formula>0</formula>
    </cfRule>
  </conditionalFormatting>
  <conditionalFormatting sqref="I122:I134">
    <cfRule type="cellIs" dxfId="2090" priority="141" operator="equal">
      <formula>0</formula>
    </cfRule>
  </conditionalFormatting>
  <conditionalFormatting sqref="I137:I149">
    <cfRule type="cellIs" dxfId="2089" priority="146" operator="equal">
      <formula>0</formula>
    </cfRule>
  </conditionalFormatting>
  <conditionalFormatting sqref="I42:J42">
    <cfRule type="cellIs" dxfId="2088" priority="245" operator="notEqual">
      <formula>0</formula>
    </cfRule>
  </conditionalFormatting>
  <conditionalFormatting sqref="J47:J58">
    <cfRule type="expression" dxfId="2087" priority="112">
      <formula>$B47=""</formula>
    </cfRule>
  </conditionalFormatting>
  <conditionalFormatting sqref="J62:J73">
    <cfRule type="expression" dxfId="2086" priority="117">
      <formula>$B62=""</formula>
    </cfRule>
  </conditionalFormatting>
  <conditionalFormatting sqref="J77:J88">
    <cfRule type="expression" dxfId="2085" priority="122">
      <formula>$B77=""</formula>
    </cfRule>
  </conditionalFormatting>
  <conditionalFormatting sqref="J92:J103">
    <cfRule type="expression" dxfId="2084" priority="127">
      <formula>$B92=""</formula>
    </cfRule>
  </conditionalFormatting>
  <conditionalFormatting sqref="J107:J118">
    <cfRule type="expression" dxfId="2083" priority="132">
      <formula>$B107=""</formula>
    </cfRule>
  </conditionalFormatting>
  <conditionalFormatting sqref="J122:J133">
    <cfRule type="expression" dxfId="2082" priority="137">
      <formula>$B122=""</formula>
    </cfRule>
  </conditionalFormatting>
  <conditionalFormatting sqref="J137:J148">
    <cfRule type="expression" dxfId="2081" priority="142">
      <formula>$B137=""</formula>
    </cfRule>
  </conditionalFormatting>
  <conditionalFormatting sqref="J35:M41">
    <cfRule type="cellIs" dxfId="2080" priority="180" operator="equal">
      <formula>0</formula>
    </cfRule>
  </conditionalFormatting>
  <conditionalFormatting sqref="K20:K29">
    <cfRule type="cellIs" dxfId="2079" priority="203" operator="lessThan">
      <formula>0</formula>
    </cfRule>
  </conditionalFormatting>
  <conditionalFormatting sqref="K30:K31">
    <cfRule type="cellIs" dxfId="2078" priority="244" operator="notEqual">
      <formula>0</formula>
    </cfRule>
  </conditionalFormatting>
  <conditionalFormatting sqref="M20:M29">
    <cfRule type="cellIs" dxfId="2077" priority="202" operator="notEqual">
      <formula>0</formula>
    </cfRule>
    <cfRule type="expression" dxfId="2076" priority="201">
      <formula>$K20&lt;0</formula>
    </cfRule>
  </conditionalFormatting>
  <conditionalFormatting sqref="M35:M41">
    <cfRule type="cellIs" dxfId="2075" priority="182" operator="greaterThan">
      <formula>0</formula>
    </cfRule>
    <cfRule type="cellIs" dxfId="2074" priority="183" operator="lessThan">
      <formula>0</formula>
    </cfRule>
  </conditionalFormatting>
  <conditionalFormatting sqref="O47:O58">
    <cfRule type="expression" dxfId="2073" priority="159">
      <formula>$D$47=0</formula>
    </cfRule>
  </conditionalFormatting>
  <conditionalFormatting sqref="O48:O58">
    <cfRule type="cellIs" dxfId="2072" priority="160" operator="equal">
      <formula>0</formula>
    </cfRule>
  </conditionalFormatting>
  <conditionalFormatting sqref="O59">
    <cfRule type="expression" dxfId="2071" priority="174">
      <formula>$D$47=0</formula>
    </cfRule>
  </conditionalFormatting>
  <conditionalFormatting sqref="O62:O74">
    <cfRule type="expression" dxfId="2070" priority="176">
      <formula>$D$47=0</formula>
    </cfRule>
  </conditionalFormatting>
  <conditionalFormatting sqref="O63:O73">
    <cfRule type="cellIs" dxfId="2069" priority="177" operator="equal">
      <formula>0</formula>
    </cfRule>
  </conditionalFormatting>
  <conditionalFormatting sqref="O77:O89">
    <cfRule type="expression" dxfId="2068" priority="178">
      <formula>$D$47=0</formula>
    </cfRule>
  </conditionalFormatting>
  <conditionalFormatting sqref="O78:O88">
    <cfRule type="cellIs" dxfId="2067" priority="179" operator="equal">
      <formula>0</formula>
    </cfRule>
  </conditionalFormatting>
  <conditionalFormatting sqref="O92:O104">
    <cfRule type="expression" dxfId="2066" priority="157">
      <formula>$D$47=0</formula>
    </cfRule>
  </conditionalFormatting>
  <conditionalFormatting sqref="O93:O103">
    <cfRule type="cellIs" dxfId="2065" priority="158" operator="equal">
      <formula>0</formula>
    </cfRule>
  </conditionalFormatting>
  <conditionalFormatting sqref="O107:O119">
    <cfRule type="expression" dxfId="2064" priority="155">
      <formula>$D$47=0</formula>
    </cfRule>
  </conditionalFormatting>
  <conditionalFormatting sqref="O108:O118">
    <cfRule type="cellIs" dxfId="2063" priority="156" operator="equal">
      <formula>0</formula>
    </cfRule>
  </conditionalFormatting>
  <conditionalFormatting sqref="O122:O134">
    <cfRule type="expression" dxfId="2062" priority="153">
      <formula>$D$47=0</formula>
    </cfRule>
  </conditionalFormatting>
  <conditionalFormatting sqref="O123:O133">
    <cfRule type="cellIs" dxfId="2061" priority="154" operator="equal">
      <formula>0</formula>
    </cfRule>
  </conditionalFormatting>
  <conditionalFormatting sqref="O137:O149">
    <cfRule type="expression" dxfId="2060" priority="151">
      <formula>$D$47=0</formula>
    </cfRule>
  </conditionalFormatting>
  <conditionalFormatting sqref="O138:O148">
    <cfRule type="cellIs" dxfId="2059" priority="152" operator="equal">
      <formula>0</formula>
    </cfRule>
  </conditionalFormatting>
  <conditionalFormatting sqref="P5">
    <cfRule type="cellIs" dxfId="2058" priority="237" operator="equal">
      <formula>0</formula>
    </cfRule>
  </conditionalFormatting>
  <conditionalFormatting sqref="P10:T13">
    <cfRule type="cellIs" dxfId="2050" priority="238" operator="equal">
      <formula>0</formula>
    </cfRule>
  </conditionalFormatting>
  <conditionalFormatting sqref="P5:AD13">
    <cfRule type="cellIs" dxfId="2049" priority="236" operator="equal">
      <formula>0</formula>
    </cfRule>
  </conditionalFormatting>
  <conditionalFormatting sqref="P20:AE28">
    <cfRule type="cellIs" dxfId="2048" priority="209" operator="equal">
      <formula>0</formula>
    </cfRule>
  </conditionalFormatting>
  <conditionalFormatting sqref="P59:AE60">
    <cfRule type="cellIs" dxfId="2047" priority="111" operator="equal">
      <formula>0</formula>
    </cfRule>
  </conditionalFormatting>
  <conditionalFormatting sqref="P74:AE75">
    <cfRule type="cellIs" dxfId="2046" priority="110" operator="equal">
      <formula>0</formula>
    </cfRule>
  </conditionalFormatting>
  <conditionalFormatting sqref="P89:AE90">
    <cfRule type="cellIs" dxfId="2045" priority="109" operator="equal">
      <formula>0</formula>
    </cfRule>
  </conditionalFormatting>
  <conditionalFormatting sqref="P104:AE105">
    <cfRule type="cellIs" dxfId="2044" priority="108" operator="equal">
      <formula>0</formula>
    </cfRule>
  </conditionalFormatting>
  <conditionalFormatting sqref="P119:AE120">
    <cfRule type="cellIs" dxfId="2043" priority="107" operator="equal">
      <formula>0</formula>
    </cfRule>
  </conditionalFormatting>
  <conditionalFormatting sqref="P134:AE135">
    <cfRule type="cellIs" dxfId="2042" priority="106" operator="equal">
      <formula>0</formula>
    </cfRule>
  </conditionalFormatting>
  <conditionalFormatting sqref="P149:AE150">
    <cfRule type="cellIs" dxfId="2041" priority="168" operator="equal">
      <formula>0</formula>
    </cfRule>
  </conditionalFormatting>
  <conditionalFormatting sqref="AE5:AE13">
    <cfRule type="cellIs" dxfId="1942" priority="246" operator="equal">
      <formula>0</formula>
    </cfRule>
  </conditionalFormatting>
  <conditionalFormatting sqref="AE15 C47:C58 C92:C103 C107:C118 C122:C133 C137:C148 G150:G185">
    <cfRule type="cellIs" dxfId="1941" priority="247" operator="equal">
      <formula>0</formula>
    </cfRule>
  </conditionalFormatting>
  <conditionalFormatting sqref="AE47:AE58">
    <cfRule type="cellIs" dxfId="1940" priority="167" operator="equal">
      <formula>0</formula>
    </cfRule>
  </conditionalFormatting>
  <conditionalFormatting sqref="AE62:AE73">
    <cfRule type="cellIs" dxfId="1939" priority="166" operator="equal">
      <formula>0</formula>
    </cfRule>
  </conditionalFormatting>
  <conditionalFormatting sqref="AE77:AE88">
    <cfRule type="cellIs" dxfId="1938" priority="165" operator="equal">
      <formula>0</formula>
    </cfRule>
  </conditionalFormatting>
  <conditionalFormatting sqref="AE92:AE103">
    <cfRule type="cellIs" dxfId="1937" priority="164" operator="equal">
      <formula>0</formula>
    </cfRule>
  </conditionalFormatting>
  <conditionalFormatting sqref="AE107:AE118">
    <cfRule type="cellIs" dxfId="1936" priority="163" operator="equal">
      <formula>0</formula>
    </cfRule>
  </conditionalFormatting>
  <conditionalFormatting sqref="AE122:AE133">
    <cfRule type="cellIs" dxfId="1935" priority="162" operator="equal">
      <formula>0</formula>
    </cfRule>
  </conditionalFormatting>
  <conditionalFormatting sqref="AE137:AE148">
    <cfRule type="cellIs" dxfId="1934" priority="161" operator="equal">
      <formula>0</formula>
    </cfRule>
  </conditionalFormatting>
  <conditionalFormatting sqref="AF20:AF21 AF23 AF25 AF27">
    <cfRule type="cellIs" dxfId="1933" priority="150" operator="equal">
      <formula>0</formula>
    </cfRule>
  </conditionalFormatting>
  <conditionalFormatting sqref="AF20:AF28">
    <cfRule type="cellIs" dxfId="1932" priority="149" operator="equal">
      <formula>0</formula>
    </cfRule>
  </conditionalFormatting>
  <conditionalFormatting sqref="AG5:AG13">
    <cfRule type="cellIs" dxfId="1931" priority="206" operator="equal">
      <formula>0</formula>
    </cfRule>
    <cfRule type="cellIs" dxfId="1930" priority="207" operator="equal">
      <formula>0</formula>
    </cfRule>
  </conditionalFormatting>
  <conditionalFormatting sqref="AG20:AG27">
    <cfRule type="cellIs" dxfId="1929" priority="148" operator="equal">
      <formula>"""adjustment needed"""</formula>
    </cfRule>
    <cfRule type="cellIs" dxfId="1928" priority="147" operator="equal">
      <formula>"adjustment needed"</formula>
    </cfRule>
  </conditionalFormatting>
  <dataValidations count="1">
    <dataValidation type="list" allowBlank="1" showInputMessage="1" showErrorMessage="1" sqref="B35:B41" xr:uid="{499F9BB6-7E15-4EB4-9E14-C61B73180259}">
      <formula1>"Yes,No"</formula1>
      <formula2>0</formula2>
    </dataValidation>
  </dataValidations>
  <pageMargins left="0.7" right="0.7" top="0.78740157500000008" bottom="0.78740157500000008" header="0.3" footer="0.3"/>
  <pageSetup paperSize="8" scale="30" orientation="portrait"/>
  <extLst>
    <ext xmlns:x14="http://schemas.microsoft.com/office/spreadsheetml/2009/9/main" uri="{78C0D931-6437-407d-A8EE-F0AAD7539E65}">
      <x14:conditionalFormattings>
        <x14:conditionalFormatting xmlns:xm="http://schemas.microsoft.com/office/excel/2006/main">
          <x14:cfRule type="expression" priority="105" id="{315987E2-B21B-46C5-84DB-8A9F51C41BC4}">
            <xm:f>AND($O47&gt;='Basic project data'!$D$20,$O47&lt;='Basic project data'!$E$20,'Basic project data'!$F$20="x")</xm:f>
            <x14:dxf>
              <fill>
                <patternFill>
                  <bgColor rgb="FFFFFFCC"/>
                </patternFill>
              </fill>
            </x14:dxf>
          </x14:cfRule>
          <xm:sqref>P47:P58</xm:sqref>
        </x14:conditionalFormatting>
        <x14:conditionalFormatting xmlns:xm="http://schemas.microsoft.com/office/excel/2006/main">
          <x14:cfRule type="expression" priority="101" id="{E872DBD8-6996-4C08-AF4D-1E79A39698BF}">
            <xm:f>AND($O62&gt;='Basic project data'!$D$20,$O62&lt;='Basic project data'!$E$20,'Basic project data'!$F$20="x")</xm:f>
            <x14:dxf>
              <fill>
                <patternFill>
                  <bgColor rgb="FFFFFFCC"/>
                </patternFill>
              </fill>
            </x14:dxf>
          </x14:cfRule>
          <xm:sqref>P62:P73</xm:sqref>
        </x14:conditionalFormatting>
        <x14:conditionalFormatting xmlns:xm="http://schemas.microsoft.com/office/excel/2006/main">
          <x14:cfRule type="expression" priority="100" id="{4377701F-83E5-4F07-8ABC-CC3A6CB9F956}">
            <xm:f>AND($O77&gt;='Basic project data'!$D$20,$O77&lt;='Basic project data'!$E$20,'Basic project data'!$F$20="x")</xm:f>
            <x14:dxf>
              <fill>
                <patternFill>
                  <bgColor rgb="FFFFFFCC"/>
                </patternFill>
              </fill>
            </x14:dxf>
          </x14:cfRule>
          <xm:sqref>P77:P88</xm:sqref>
        </x14:conditionalFormatting>
        <x14:conditionalFormatting xmlns:xm="http://schemas.microsoft.com/office/excel/2006/main">
          <x14:cfRule type="expression" priority="99" id="{97EA676B-1E73-4B9D-A4BD-94B99A9FA739}">
            <xm:f>AND($O92&gt;='Basic project data'!$D$20,$O92&lt;='Basic project data'!$E$20,'Basic project data'!$F$20="x")</xm:f>
            <x14:dxf>
              <fill>
                <patternFill>
                  <bgColor rgb="FFFFFFCC"/>
                </patternFill>
              </fill>
            </x14:dxf>
          </x14:cfRule>
          <xm:sqref>P92:P103</xm:sqref>
        </x14:conditionalFormatting>
        <x14:conditionalFormatting xmlns:xm="http://schemas.microsoft.com/office/excel/2006/main">
          <x14:cfRule type="expression" priority="98" id="{C1F323D5-A90D-40D4-8B94-8508852A951A}">
            <xm:f>AND($O107&gt;='Basic project data'!$D$20,$O107&lt;='Basic project data'!$E$20,'Basic project data'!$F$20="x")</xm:f>
            <x14:dxf>
              <fill>
                <patternFill>
                  <bgColor rgb="FFFFFFCC"/>
                </patternFill>
              </fill>
            </x14:dxf>
          </x14:cfRule>
          <xm:sqref>P107:P118</xm:sqref>
        </x14:conditionalFormatting>
        <x14:conditionalFormatting xmlns:xm="http://schemas.microsoft.com/office/excel/2006/main">
          <x14:cfRule type="expression" priority="97" id="{57A24AAD-57EB-40C6-96B6-3AAA86A5D17B}">
            <xm:f>AND($O122&gt;='Basic project data'!$D$20,$O122&lt;='Basic project data'!$E$20,'Basic project data'!$F$20="x")</xm:f>
            <x14:dxf>
              <fill>
                <patternFill>
                  <bgColor rgb="FFFFFFCC"/>
                </patternFill>
              </fill>
            </x14:dxf>
          </x14:cfRule>
          <xm:sqref>P122:P133</xm:sqref>
        </x14:conditionalFormatting>
        <x14:conditionalFormatting xmlns:xm="http://schemas.microsoft.com/office/excel/2006/main">
          <x14:cfRule type="expression" priority="96" id="{14DD73E9-1988-47AE-B932-2619B48F5565}">
            <xm:f>AND($O137&gt;='Basic project data'!$D$20,$O137&lt;='Basic project data'!$E$20,'Basic project data'!$F$20="x")</xm:f>
            <x14:dxf>
              <fill>
                <patternFill>
                  <bgColor rgb="FFFFFFCC"/>
                </patternFill>
              </fill>
            </x14:dxf>
          </x14:cfRule>
          <xm:sqref>P137:P148</xm:sqref>
        </x14:conditionalFormatting>
        <x14:conditionalFormatting xmlns:xm="http://schemas.microsoft.com/office/excel/2006/main">
          <x14:cfRule type="expression" priority="104" id="{370202AA-128D-4F34-AD8E-57B134F3E7E2}">
            <xm:f>AND($O47&gt;='Basic project data'!$D$21,$O47&lt;='Basic project data'!$E$21,'Basic project data'!$F$21="x")</xm:f>
            <x14:dxf>
              <fill>
                <patternFill>
                  <bgColor rgb="FFFFFFCC"/>
                </patternFill>
              </fill>
            </x14:dxf>
          </x14:cfRule>
          <xm:sqref>Q47:Q58</xm:sqref>
        </x14:conditionalFormatting>
        <x14:conditionalFormatting xmlns:xm="http://schemas.microsoft.com/office/excel/2006/main">
          <x14:cfRule type="expression" priority="84" id="{E9B34F89-86F7-4592-B723-67EAD7888304}">
            <xm:f>AND($O62&gt;='Basic project data'!$D$21,$O62&lt;='Basic project data'!$E$21,'Basic project data'!$F$21="x")</xm:f>
            <x14:dxf>
              <fill>
                <patternFill>
                  <bgColor rgb="FFFFFFCC"/>
                </patternFill>
              </fill>
            </x14:dxf>
          </x14:cfRule>
          <xm:sqref>Q62:Q73</xm:sqref>
        </x14:conditionalFormatting>
        <x14:conditionalFormatting xmlns:xm="http://schemas.microsoft.com/office/excel/2006/main">
          <x14:cfRule type="expression" priority="70" id="{A9518255-C851-4BDF-9EDB-41E95F3399C6}">
            <xm:f>AND($O77&gt;='Basic project data'!$D$21,$O77&lt;='Basic project data'!$E$21,'Basic project data'!$F$21="x")</xm:f>
            <x14:dxf>
              <fill>
                <patternFill>
                  <bgColor rgb="FFFFFFCC"/>
                </patternFill>
              </fill>
            </x14:dxf>
          </x14:cfRule>
          <xm:sqref>Q77:Q88</xm:sqref>
        </x14:conditionalFormatting>
        <x14:conditionalFormatting xmlns:xm="http://schemas.microsoft.com/office/excel/2006/main">
          <x14:cfRule type="expression" priority="56" id="{D27CBEBC-0E33-451F-A0B9-AA5DBDB1DB66}">
            <xm:f>AND($O92&gt;='Basic project data'!$D$21,$O92&lt;='Basic project data'!$E$21,'Basic project data'!$F$21="x")</xm:f>
            <x14:dxf>
              <fill>
                <patternFill>
                  <bgColor rgb="FFFFFFCC"/>
                </patternFill>
              </fill>
            </x14:dxf>
          </x14:cfRule>
          <xm:sqref>Q92:Q103</xm:sqref>
        </x14:conditionalFormatting>
        <x14:conditionalFormatting xmlns:xm="http://schemas.microsoft.com/office/excel/2006/main">
          <x14:cfRule type="expression" priority="42" id="{D2D765E0-42BC-49DE-BA87-4233AFB79CDB}">
            <xm:f>AND($O107&gt;='Basic project data'!$D$21,$O107&lt;='Basic project data'!$E$21,'Basic project data'!$F$21="x")</xm:f>
            <x14:dxf>
              <fill>
                <patternFill>
                  <bgColor rgb="FFFFFFCC"/>
                </patternFill>
              </fill>
            </x14:dxf>
          </x14:cfRule>
          <xm:sqref>Q107:Q118</xm:sqref>
        </x14:conditionalFormatting>
        <x14:conditionalFormatting xmlns:xm="http://schemas.microsoft.com/office/excel/2006/main">
          <x14:cfRule type="expression" priority="28" id="{B1DFA556-466C-4237-8581-F9DC8534F184}">
            <xm:f>AND($O122&gt;='Basic project data'!$D$21,$O122&lt;='Basic project data'!$E$21,'Basic project data'!$F$21="x")</xm:f>
            <x14:dxf>
              <fill>
                <patternFill>
                  <bgColor rgb="FFFFFFCC"/>
                </patternFill>
              </fill>
            </x14:dxf>
          </x14:cfRule>
          <xm:sqref>Q122:Q133</xm:sqref>
        </x14:conditionalFormatting>
        <x14:conditionalFormatting xmlns:xm="http://schemas.microsoft.com/office/excel/2006/main">
          <x14:cfRule type="expression" priority="14" id="{A2DDEFAB-8BB9-4F0C-9928-288A2CC953B7}">
            <xm:f>AND($O137&gt;='Basic project data'!$D$21,$O137&lt;='Basic project data'!$E$21,'Basic project data'!$F$21="x")</xm:f>
            <x14:dxf>
              <fill>
                <patternFill>
                  <bgColor rgb="FFFFFFCC"/>
                </patternFill>
              </fill>
            </x14:dxf>
          </x14:cfRule>
          <xm:sqref>Q137:Q148</xm:sqref>
        </x14:conditionalFormatting>
        <x14:conditionalFormatting xmlns:xm="http://schemas.microsoft.com/office/excel/2006/main">
          <x14:cfRule type="expression" priority="103" id="{21FA4610-CE28-45F6-A6DC-83D824D53E48}">
            <xm:f>AND($O47&gt;='Basic project data'!$D$22,$O47&lt;='Basic project data'!$E$22,'Basic project data'!$F$22="x")</xm:f>
            <x14:dxf>
              <fill>
                <patternFill>
                  <bgColor rgb="FFFFFFCC"/>
                </patternFill>
              </fill>
            </x14:dxf>
          </x14:cfRule>
          <xm:sqref>R47:R58</xm:sqref>
        </x14:conditionalFormatting>
        <x14:conditionalFormatting xmlns:xm="http://schemas.microsoft.com/office/excel/2006/main">
          <x14:cfRule type="expression" priority="83" id="{F8127F2C-2C3A-462E-AD54-A57958A78DAC}">
            <xm:f>AND($O62&gt;='Basic project data'!$D$22,$O62&lt;='Basic project data'!$E$22,'Basic project data'!$F$22="x")</xm:f>
            <x14:dxf>
              <fill>
                <patternFill>
                  <bgColor rgb="FFFFFFCC"/>
                </patternFill>
              </fill>
            </x14:dxf>
          </x14:cfRule>
          <xm:sqref>R62:R73</xm:sqref>
        </x14:conditionalFormatting>
        <x14:conditionalFormatting xmlns:xm="http://schemas.microsoft.com/office/excel/2006/main">
          <x14:cfRule type="expression" priority="69" id="{88852888-47FA-4947-AFCA-3C4125563383}">
            <xm:f>AND($O77&gt;='Basic project data'!$D$22,$O77&lt;='Basic project data'!$E$22,'Basic project data'!$F$22="x")</xm:f>
            <x14:dxf>
              <fill>
                <patternFill>
                  <bgColor rgb="FFFFFFCC"/>
                </patternFill>
              </fill>
            </x14:dxf>
          </x14:cfRule>
          <xm:sqref>R77:R88</xm:sqref>
        </x14:conditionalFormatting>
        <x14:conditionalFormatting xmlns:xm="http://schemas.microsoft.com/office/excel/2006/main">
          <x14:cfRule type="expression" priority="55" id="{F108D255-2033-43E3-83E2-5B78A6EF1AD9}">
            <xm:f>AND($O92&gt;='Basic project data'!$D$22,$O92&lt;='Basic project data'!$E$22,'Basic project data'!$F$22="x")</xm:f>
            <x14:dxf>
              <fill>
                <patternFill>
                  <bgColor rgb="FFFFFFCC"/>
                </patternFill>
              </fill>
            </x14:dxf>
          </x14:cfRule>
          <xm:sqref>R92:R103</xm:sqref>
        </x14:conditionalFormatting>
        <x14:conditionalFormatting xmlns:xm="http://schemas.microsoft.com/office/excel/2006/main">
          <x14:cfRule type="expression" priority="41" id="{ECEB8D42-1AAC-4421-8B19-E7647622FE3C}">
            <xm:f>AND($O107&gt;='Basic project data'!$D$22,$O107&lt;='Basic project data'!$E$22,'Basic project data'!$F$22="x")</xm:f>
            <x14:dxf>
              <fill>
                <patternFill>
                  <bgColor rgb="FFFFFFCC"/>
                </patternFill>
              </fill>
            </x14:dxf>
          </x14:cfRule>
          <xm:sqref>R107:R118</xm:sqref>
        </x14:conditionalFormatting>
        <x14:conditionalFormatting xmlns:xm="http://schemas.microsoft.com/office/excel/2006/main">
          <x14:cfRule type="expression" priority="27" id="{71B01031-A711-4F8E-811E-E7EC777541FB}">
            <xm:f>AND($O122&gt;='Basic project data'!$D$22,$O122&lt;='Basic project data'!$E$22,'Basic project data'!$F$22="x")</xm:f>
            <x14:dxf>
              <fill>
                <patternFill>
                  <bgColor rgb="FFFFFFCC"/>
                </patternFill>
              </fill>
            </x14:dxf>
          </x14:cfRule>
          <xm:sqref>R122:R133</xm:sqref>
        </x14:conditionalFormatting>
        <x14:conditionalFormatting xmlns:xm="http://schemas.microsoft.com/office/excel/2006/main">
          <x14:cfRule type="expression" priority="13" id="{9E98A1D2-55ED-47FC-8AD5-C989A3B2B961}">
            <xm:f>AND($O137&gt;='Basic project data'!$D$22,$O137&lt;='Basic project data'!$E$22,'Basic project data'!$F$22="x")</xm:f>
            <x14:dxf>
              <fill>
                <patternFill>
                  <bgColor rgb="FFFFFFCC"/>
                </patternFill>
              </fill>
            </x14:dxf>
          </x14:cfRule>
          <xm:sqref>R137:R148</xm:sqref>
        </x14:conditionalFormatting>
        <x14:conditionalFormatting xmlns:xm="http://schemas.microsoft.com/office/excel/2006/main">
          <x14:cfRule type="expression" priority="102" id="{5EDD5358-45CD-4EF1-9DD7-38E8B849E5C4}">
            <xm:f>AND($O47&gt;='Basic project data'!$D$23,$O47&lt;='Basic project data'!$E$23,'Basic project data'!$F$23="x")</xm:f>
            <x14:dxf>
              <fill>
                <patternFill>
                  <bgColor rgb="FFFFFFCC"/>
                </patternFill>
              </fill>
            </x14:dxf>
          </x14:cfRule>
          <xm:sqref>S47:S58</xm:sqref>
        </x14:conditionalFormatting>
        <x14:conditionalFormatting xmlns:xm="http://schemas.microsoft.com/office/excel/2006/main">
          <x14:cfRule type="expression" priority="82" id="{B6CAD000-AF9E-4E9E-B3BF-C044A707BC90}">
            <xm:f>AND($O62&gt;='Basic project data'!$D$23,$O62&lt;='Basic project data'!$E$23,'Basic project data'!$F$23="x")</xm:f>
            <x14:dxf>
              <fill>
                <patternFill>
                  <bgColor rgb="FFFFFFCC"/>
                </patternFill>
              </fill>
            </x14:dxf>
          </x14:cfRule>
          <xm:sqref>S62:S73</xm:sqref>
        </x14:conditionalFormatting>
        <x14:conditionalFormatting xmlns:xm="http://schemas.microsoft.com/office/excel/2006/main">
          <x14:cfRule type="expression" priority="68" id="{4A3B4F7F-BAB8-485D-A3B2-4BC7846F1CC6}">
            <xm:f>AND($O77&gt;='Basic project data'!$D$23,$O77&lt;='Basic project data'!$E$23,'Basic project data'!$F$23="x")</xm:f>
            <x14:dxf>
              <fill>
                <patternFill>
                  <bgColor rgb="FFFFFFCC"/>
                </patternFill>
              </fill>
            </x14:dxf>
          </x14:cfRule>
          <xm:sqref>S77:S88</xm:sqref>
        </x14:conditionalFormatting>
        <x14:conditionalFormatting xmlns:xm="http://schemas.microsoft.com/office/excel/2006/main">
          <x14:cfRule type="expression" priority="54" id="{CEA31266-A06C-4AD7-8380-BB79D97163E9}">
            <xm:f>AND($O92&gt;='Basic project data'!$D$23,$O92&lt;='Basic project data'!$E$23,'Basic project data'!$F$23="x")</xm:f>
            <x14:dxf>
              <fill>
                <patternFill>
                  <bgColor rgb="FFFFFFCC"/>
                </patternFill>
              </fill>
            </x14:dxf>
          </x14:cfRule>
          <xm:sqref>S92:S103</xm:sqref>
        </x14:conditionalFormatting>
        <x14:conditionalFormatting xmlns:xm="http://schemas.microsoft.com/office/excel/2006/main">
          <x14:cfRule type="expression" priority="40" id="{5AEF514D-A3B9-4CA2-9174-D10495CAB6D9}">
            <xm:f>AND($O107&gt;='Basic project data'!$D$23,$O107&lt;='Basic project data'!$E$23,'Basic project data'!$F$23="x")</xm:f>
            <x14:dxf>
              <fill>
                <patternFill>
                  <bgColor rgb="FFFFFFCC"/>
                </patternFill>
              </fill>
            </x14:dxf>
          </x14:cfRule>
          <xm:sqref>S107:S118</xm:sqref>
        </x14:conditionalFormatting>
        <x14:conditionalFormatting xmlns:xm="http://schemas.microsoft.com/office/excel/2006/main">
          <x14:cfRule type="expression" priority="26" id="{ED2B5984-FC19-4564-AB19-833EF295BCB7}">
            <xm:f>AND($O122&gt;='Basic project data'!$D$23,$O122&lt;='Basic project data'!$E$23,'Basic project data'!$F$23="x")</xm:f>
            <x14:dxf>
              <fill>
                <patternFill>
                  <bgColor rgb="FFFFFFCC"/>
                </patternFill>
              </fill>
            </x14:dxf>
          </x14:cfRule>
          <xm:sqref>S122:S133</xm:sqref>
        </x14:conditionalFormatting>
        <x14:conditionalFormatting xmlns:xm="http://schemas.microsoft.com/office/excel/2006/main">
          <x14:cfRule type="expression" priority="12" id="{B7311326-CCAF-48EB-A2D3-34E4E2EB740E}">
            <xm:f>AND($O137&gt;='Basic project data'!$D$23,$O137&lt;='Basic project data'!$E$23,'Basic project data'!$F$23="x")</xm:f>
            <x14:dxf>
              <fill>
                <patternFill>
                  <bgColor rgb="FFFFFFCC"/>
                </patternFill>
              </fill>
            </x14:dxf>
          </x14:cfRule>
          <xm:sqref>S137:S148</xm:sqref>
        </x14:conditionalFormatting>
        <x14:conditionalFormatting xmlns:xm="http://schemas.microsoft.com/office/excel/2006/main">
          <x14:cfRule type="expression" priority="95" id="{FF647B93-0B7D-4FAE-B7D7-FE0F2F4C7F53}">
            <xm:f>AND($O47&gt;='Basic project data'!$D$24,$O47&lt;='Basic project data'!$E$24,'Basic project data'!$F$24="x")</xm:f>
            <x14:dxf>
              <fill>
                <patternFill>
                  <bgColor rgb="FFFFFFCC"/>
                </patternFill>
              </fill>
            </x14:dxf>
          </x14:cfRule>
          <xm:sqref>T47:T58</xm:sqref>
        </x14:conditionalFormatting>
        <x14:conditionalFormatting xmlns:xm="http://schemas.microsoft.com/office/excel/2006/main">
          <x14:cfRule type="expression" priority="81" id="{54D9B96B-0F18-4245-A0A3-FDBD197B7E05}">
            <xm:f>AND($O62&gt;='Basic project data'!$D$24,$O62&lt;='Basic project data'!$E$24,'Basic project data'!$F$24="x")</xm:f>
            <x14:dxf>
              <fill>
                <patternFill>
                  <bgColor rgb="FFFFFFCC"/>
                </patternFill>
              </fill>
            </x14:dxf>
          </x14:cfRule>
          <xm:sqref>T62:T73</xm:sqref>
        </x14:conditionalFormatting>
        <x14:conditionalFormatting xmlns:xm="http://schemas.microsoft.com/office/excel/2006/main">
          <x14:cfRule type="expression" priority="67" id="{4B2537DF-BFE6-4D39-B8E6-495169340508}">
            <xm:f>AND($O77&gt;='Basic project data'!$D$24,$O77&lt;='Basic project data'!$E$24,'Basic project data'!$F$24="x")</xm:f>
            <x14:dxf>
              <fill>
                <patternFill>
                  <bgColor rgb="FFFFFFCC"/>
                </patternFill>
              </fill>
            </x14:dxf>
          </x14:cfRule>
          <xm:sqref>T77:T88</xm:sqref>
        </x14:conditionalFormatting>
        <x14:conditionalFormatting xmlns:xm="http://schemas.microsoft.com/office/excel/2006/main">
          <x14:cfRule type="expression" priority="53" id="{27883E36-047E-4AF7-8325-11F457A56DF4}">
            <xm:f>AND($O92&gt;='Basic project data'!$D$24,$O92&lt;='Basic project data'!$E$24,'Basic project data'!$F$24="x")</xm:f>
            <x14:dxf>
              <fill>
                <patternFill>
                  <bgColor rgb="FFFFFFCC"/>
                </patternFill>
              </fill>
            </x14:dxf>
          </x14:cfRule>
          <xm:sqref>T92:T103</xm:sqref>
        </x14:conditionalFormatting>
        <x14:conditionalFormatting xmlns:xm="http://schemas.microsoft.com/office/excel/2006/main">
          <x14:cfRule type="expression" priority="39" id="{2C72BF6F-D0C9-4AF2-BE59-F16486650FD1}">
            <xm:f>AND($O107&gt;='Basic project data'!$D$24,$O107&lt;='Basic project data'!$E$24,'Basic project data'!$F$24="x")</xm:f>
            <x14:dxf>
              <fill>
                <patternFill>
                  <bgColor rgb="FFFFFFCC"/>
                </patternFill>
              </fill>
            </x14:dxf>
          </x14:cfRule>
          <xm:sqref>T107:T118</xm:sqref>
        </x14:conditionalFormatting>
        <x14:conditionalFormatting xmlns:xm="http://schemas.microsoft.com/office/excel/2006/main">
          <x14:cfRule type="expression" priority="25" id="{06933789-7142-43B3-A877-2159C911F395}">
            <xm:f>AND($O122&gt;='Basic project data'!$D$24,$O122&lt;='Basic project data'!$E$24,'Basic project data'!$F$24="x")</xm:f>
            <x14:dxf>
              <fill>
                <patternFill>
                  <bgColor rgb="FFFFFFCC"/>
                </patternFill>
              </fill>
            </x14:dxf>
          </x14:cfRule>
          <xm:sqref>T122:T133</xm:sqref>
        </x14:conditionalFormatting>
        <x14:conditionalFormatting xmlns:xm="http://schemas.microsoft.com/office/excel/2006/main">
          <x14:cfRule type="expression" priority="11" id="{8D25FAAC-800F-48AF-8200-BFA0CF2277A9}">
            <xm:f>AND($O137&gt;='Basic project data'!$D$24,$O137&lt;='Basic project data'!$E$24,'Basic project data'!$F$24="x")</xm:f>
            <x14:dxf>
              <fill>
                <patternFill>
                  <bgColor rgb="FFFFFFCC"/>
                </patternFill>
              </fill>
            </x14:dxf>
          </x14:cfRule>
          <xm:sqref>T137:T148</xm:sqref>
        </x14:conditionalFormatting>
        <x14:conditionalFormatting xmlns:xm="http://schemas.microsoft.com/office/excel/2006/main">
          <x14:cfRule type="expression" priority="94" id="{696398A1-579E-42EC-A9CB-31D59631F61A}">
            <xm:f>AND($O47&gt;='Basic project data'!$D$25,$O47&lt;='Basic project data'!$E$25,'Basic project data'!$F$25="x")</xm:f>
            <x14:dxf>
              <fill>
                <patternFill>
                  <bgColor rgb="FFFFFFCC"/>
                </patternFill>
              </fill>
            </x14:dxf>
          </x14:cfRule>
          <xm:sqref>U47:U58</xm:sqref>
        </x14:conditionalFormatting>
        <x14:conditionalFormatting xmlns:xm="http://schemas.microsoft.com/office/excel/2006/main">
          <x14:cfRule type="expression" priority="80" id="{C7C6F9D2-BD92-4251-A244-762E6446191C}">
            <xm:f>AND($O62&gt;='Basic project data'!$D$25,$O62&lt;='Basic project data'!$E$25,'Basic project data'!$F$25="x")</xm:f>
            <x14:dxf>
              <fill>
                <patternFill>
                  <bgColor rgb="FFFFFFCC"/>
                </patternFill>
              </fill>
            </x14:dxf>
          </x14:cfRule>
          <xm:sqref>U62:U73</xm:sqref>
        </x14:conditionalFormatting>
        <x14:conditionalFormatting xmlns:xm="http://schemas.microsoft.com/office/excel/2006/main">
          <x14:cfRule type="expression" priority="66" id="{DB276932-1DA8-497F-85AE-EB783EAEB86C}">
            <xm:f>AND($O77&gt;='Basic project data'!$D$25,$O77&lt;='Basic project data'!$E$25,'Basic project data'!$F$25="x")</xm:f>
            <x14:dxf>
              <fill>
                <patternFill>
                  <bgColor rgb="FFFFFFCC"/>
                </patternFill>
              </fill>
            </x14:dxf>
          </x14:cfRule>
          <xm:sqref>U77:U88</xm:sqref>
        </x14:conditionalFormatting>
        <x14:conditionalFormatting xmlns:xm="http://schemas.microsoft.com/office/excel/2006/main">
          <x14:cfRule type="expression" priority="52" id="{1532DEA2-5277-4156-AD7D-70366F0F044E}">
            <xm:f>AND($O92&gt;='Basic project data'!$D$25,$O92&lt;='Basic project data'!$E$25,'Basic project data'!$F$25="x")</xm:f>
            <x14:dxf>
              <fill>
                <patternFill>
                  <bgColor rgb="FFFFFFCC"/>
                </patternFill>
              </fill>
            </x14:dxf>
          </x14:cfRule>
          <xm:sqref>U92:U103</xm:sqref>
        </x14:conditionalFormatting>
        <x14:conditionalFormatting xmlns:xm="http://schemas.microsoft.com/office/excel/2006/main">
          <x14:cfRule type="expression" priority="38" id="{701A211D-C12D-4F51-93FD-3D266194EB89}">
            <xm:f>AND($O107&gt;='Basic project data'!$D$25,$O107&lt;='Basic project data'!$E$25,'Basic project data'!$F$25="x")</xm:f>
            <x14:dxf>
              <fill>
                <patternFill>
                  <bgColor rgb="FFFFFFCC"/>
                </patternFill>
              </fill>
            </x14:dxf>
          </x14:cfRule>
          <xm:sqref>U107:U118</xm:sqref>
        </x14:conditionalFormatting>
        <x14:conditionalFormatting xmlns:xm="http://schemas.microsoft.com/office/excel/2006/main">
          <x14:cfRule type="expression" priority="24" id="{68802830-D38C-4EEF-B286-C64A25072950}">
            <xm:f>AND($O122&gt;='Basic project data'!$D$25,$O122&lt;='Basic project data'!$E$25,'Basic project data'!$F$25="x")</xm:f>
            <x14:dxf>
              <fill>
                <patternFill>
                  <bgColor rgb="FFFFFFCC"/>
                </patternFill>
              </fill>
            </x14:dxf>
          </x14:cfRule>
          <xm:sqref>U122:U133</xm:sqref>
        </x14:conditionalFormatting>
        <x14:conditionalFormatting xmlns:xm="http://schemas.microsoft.com/office/excel/2006/main">
          <x14:cfRule type="expression" priority="10" id="{F18A2DB7-BCE0-42D0-966E-D72E2946B862}">
            <xm:f>AND($O137&gt;='Basic project data'!$D$25,$O137&lt;='Basic project data'!$E$25,'Basic project data'!$F$25="x")</xm:f>
            <x14:dxf>
              <fill>
                <patternFill>
                  <bgColor rgb="FFFFFFCC"/>
                </patternFill>
              </fill>
            </x14:dxf>
          </x14:cfRule>
          <xm:sqref>U137:U148</xm:sqref>
        </x14:conditionalFormatting>
        <x14:conditionalFormatting xmlns:xm="http://schemas.microsoft.com/office/excel/2006/main">
          <x14:cfRule type="expression" priority="93" id="{FD645A03-21CE-478F-9291-F6A2A5FF8FFF}">
            <xm:f>AND($O47&gt;='Basic project data'!$D$26,$O47&lt;='Basic project data'!$E$26,'Basic project data'!$F$26="x")</xm:f>
            <x14:dxf>
              <fill>
                <patternFill>
                  <bgColor rgb="FFFFFFCC"/>
                </patternFill>
              </fill>
            </x14:dxf>
          </x14:cfRule>
          <xm:sqref>V47:V58</xm:sqref>
        </x14:conditionalFormatting>
        <x14:conditionalFormatting xmlns:xm="http://schemas.microsoft.com/office/excel/2006/main">
          <x14:cfRule type="expression" priority="79" id="{77BA1C37-715C-4454-BE47-9A13C176EF3E}">
            <xm:f>AND($O62&gt;='Basic project data'!$D$26,$O62&lt;='Basic project data'!$E$26,'Basic project data'!$F$26="x")</xm:f>
            <x14:dxf>
              <fill>
                <patternFill>
                  <bgColor rgb="FFFFFFCC"/>
                </patternFill>
              </fill>
            </x14:dxf>
          </x14:cfRule>
          <xm:sqref>V62:V73</xm:sqref>
        </x14:conditionalFormatting>
        <x14:conditionalFormatting xmlns:xm="http://schemas.microsoft.com/office/excel/2006/main">
          <x14:cfRule type="expression" priority="65" id="{1EE3A8E4-655C-42A2-9F72-4E1905B56AB5}">
            <xm:f>AND($O77&gt;='Basic project data'!$D$26,$O77&lt;='Basic project data'!$E$26,'Basic project data'!$F$26="x")</xm:f>
            <x14:dxf>
              <fill>
                <patternFill>
                  <bgColor rgb="FFFFFFCC"/>
                </patternFill>
              </fill>
            </x14:dxf>
          </x14:cfRule>
          <xm:sqref>V77:V88</xm:sqref>
        </x14:conditionalFormatting>
        <x14:conditionalFormatting xmlns:xm="http://schemas.microsoft.com/office/excel/2006/main">
          <x14:cfRule type="expression" priority="51" id="{D29470C0-6356-4DDD-9C2F-D0F85EF32B49}">
            <xm:f>AND($O92&gt;='Basic project data'!$D$26,$O92&lt;='Basic project data'!$E$26,'Basic project data'!$F$26="x")</xm:f>
            <x14:dxf>
              <fill>
                <patternFill>
                  <bgColor rgb="FFFFFFCC"/>
                </patternFill>
              </fill>
            </x14:dxf>
          </x14:cfRule>
          <xm:sqref>V92:V103</xm:sqref>
        </x14:conditionalFormatting>
        <x14:conditionalFormatting xmlns:xm="http://schemas.microsoft.com/office/excel/2006/main">
          <x14:cfRule type="expression" priority="37" id="{92D3C415-D66A-4AB4-9F36-00402934E07A}">
            <xm:f>AND($O107&gt;='Basic project data'!$D$26,$O107&lt;='Basic project data'!$E$26,'Basic project data'!$F$26="x")</xm:f>
            <x14:dxf>
              <fill>
                <patternFill>
                  <bgColor rgb="FFFFFFCC"/>
                </patternFill>
              </fill>
            </x14:dxf>
          </x14:cfRule>
          <xm:sqref>V107:V118</xm:sqref>
        </x14:conditionalFormatting>
        <x14:conditionalFormatting xmlns:xm="http://schemas.microsoft.com/office/excel/2006/main">
          <x14:cfRule type="expression" priority="23" id="{F353DC2C-BF03-40F3-9C85-A3953393EC00}">
            <xm:f>AND($O122&gt;='Basic project data'!$D$26,$O122&lt;='Basic project data'!$E$26,'Basic project data'!$F$26="x")</xm:f>
            <x14:dxf>
              <fill>
                <patternFill>
                  <bgColor rgb="FFFFFFCC"/>
                </patternFill>
              </fill>
            </x14:dxf>
          </x14:cfRule>
          <xm:sqref>V122:V133</xm:sqref>
        </x14:conditionalFormatting>
        <x14:conditionalFormatting xmlns:xm="http://schemas.microsoft.com/office/excel/2006/main">
          <x14:cfRule type="expression" priority="9" id="{A74ED384-4CF5-49F5-99F8-575AAC52C304}">
            <xm:f>AND($O137&gt;='Basic project data'!$D$26,$O137&lt;='Basic project data'!$E$26,'Basic project data'!$F$26="x")</xm:f>
            <x14:dxf>
              <fill>
                <patternFill>
                  <bgColor rgb="FFFFFFCC"/>
                </patternFill>
              </fill>
            </x14:dxf>
          </x14:cfRule>
          <xm:sqref>V137:V148</xm:sqref>
        </x14:conditionalFormatting>
        <x14:conditionalFormatting xmlns:xm="http://schemas.microsoft.com/office/excel/2006/main">
          <x14:cfRule type="expression" priority="92" id="{AF6C8654-37B2-4457-966A-DED377B9276F}">
            <xm:f>AND($O47&gt;='Basic project data'!$D$27,$O47&lt;='Basic project data'!$E$27,'Basic project data'!$F$27="x")</xm:f>
            <x14:dxf>
              <fill>
                <patternFill>
                  <bgColor rgb="FFFFFFCC"/>
                </patternFill>
              </fill>
            </x14:dxf>
          </x14:cfRule>
          <xm:sqref>W47:W58</xm:sqref>
        </x14:conditionalFormatting>
        <x14:conditionalFormatting xmlns:xm="http://schemas.microsoft.com/office/excel/2006/main">
          <x14:cfRule type="expression" priority="78" id="{A0F2D5BE-E2F8-4B02-AE2F-87C3491C4A27}">
            <xm:f>AND($O62&gt;='Basic project data'!$D$27,$O62&lt;='Basic project data'!$E$27,'Basic project data'!$F$27="x")</xm:f>
            <x14:dxf>
              <fill>
                <patternFill>
                  <bgColor rgb="FFFFFFCC"/>
                </patternFill>
              </fill>
            </x14:dxf>
          </x14:cfRule>
          <xm:sqref>W62:W73</xm:sqref>
        </x14:conditionalFormatting>
        <x14:conditionalFormatting xmlns:xm="http://schemas.microsoft.com/office/excel/2006/main">
          <x14:cfRule type="expression" priority="64" id="{294AC409-4FE2-414A-BED4-9DD4C3EC3447}">
            <xm:f>AND($O77&gt;='Basic project data'!$D$27,$O77&lt;='Basic project data'!$E$27,'Basic project data'!$F$27="x")</xm:f>
            <x14:dxf>
              <fill>
                <patternFill>
                  <bgColor rgb="FFFFFFCC"/>
                </patternFill>
              </fill>
            </x14:dxf>
          </x14:cfRule>
          <xm:sqref>W77:W88</xm:sqref>
        </x14:conditionalFormatting>
        <x14:conditionalFormatting xmlns:xm="http://schemas.microsoft.com/office/excel/2006/main">
          <x14:cfRule type="expression" priority="50" id="{9C334544-84A7-4AD6-90EA-DDEA65158A37}">
            <xm:f>AND($O92&gt;='Basic project data'!$D$27,$O92&lt;='Basic project data'!$E$27,'Basic project data'!$F$27="x")</xm:f>
            <x14:dxf>
              <fill>
                <patternFill>
                  <bgColor rgb="FFFFFFCC"/>
                </patternFill>
              </fill>
            </x14:dxf>
          </x14:cfRule>
          <xm:sqref>W92:W103</xm:sqref>
        </x14:conditionalFormatting>
        <x14:conditionalFormatting xmlns:xm="http://schemas.microsoft.com/office/excel/2006/main">
          <x14:cfRule type="expression" priority="36" id="{E5B2DAD6-CCD5-4E63-97CD-5F635B62DB0C}">
            <xm:f>AND($O107&gt;='Basic project data'!$D$27,$O107&lt;='Basic project data'!$E$27,'Basic project data'!$F$27="x")</xm:f>
            <x14:dxf>
              <fill>
                <patternFill>
                  <bgColor rgb="FFFFFFCC"/>
                </patternFill>
              </fill>
            </x14:dxf>
          </x14:cfRule>
          <xm:sqref>W107:W118</xm:sqref>
        </x14:conditionalFormatting>
        <x14:conditionalFormatting xmlns:xm="http://schemas.microsoft.com/office/excel/2006/main">
          <x14:cfRule type="expression" priority="22" id="{3065525A-8835-4F29-8F05-1EEFFC9E3092}">
            <xm:f>AND($O122&gt;='Basic project data'!$D$27,$O122&lt;='Basic project data'!$E$27,'Basic project data'!$F$27="x")</xm:f>
            <x14:dxf>
              <fill>
                <patternFill>
                  <bgColor rgb="FFFFFFCC"/>
                </patternFill>
              </fill>
            </x14:dxf>
          </x14:cfRule>
          <xm:sqref>W122:W133</xm:sqref>
        </x14:conditionalFormatting>
        <x14:conditionalFormatting xmlns:xm="http://schemas.microsoft.com/office/excel/2006/main">
          <x14:cfRule type="expression" priority="8" id="{80D2ACC0-101B-4756-97F0-F92BF3A341E4}">
            <xm:f>AND($O137&gt;='Basic project data'!$D$27,$O137&lt;='Basic project data'!$E$27,'Basic project data'!$F$27="x")</xm:f>
            <x14:dxf>
              <fill>
                <patternFill>
                  <bgColor rgb="FFFFFFCC"/>
                </patternFill>
              </fill>
            </x14:dxf>
          </x14:cfRule>
          <xm:sqref>W137:W148</xm:sqref>
        </x14:conditionalFormatting>
        <x14:conditionalFormatting xmlns:xm="http://schemas.microsoft.com/office/excel/2006/main">
          <x14:cfRule type="expression" priority="91" id="{4B8FFB2B-A3AC-4C37-BF1E-2352FC03C450}">
            <xm:f>AND($O47&gt;='Basic project data'!$D$28,$O47&lt;='Basic project data'!$E$28,'Basic project data'!$F$28="x")</xm:f>
            <x14:dxf>
              <fill>
                <patternFill>
                  <bgColor rgb="FFFFFFCC"/>
                </patternFill>
              </fill>
            </x14:dxf>
          </x14:cfRule>
          <xm:sqref>X47:X58</xm:sqref>
        </x14:conditionalFormatting>
        <x14:conditionalFormatting xmlns:xm="http://schemas.microsoft.com/office/excel/2006/main">
          <x14:cfRule type="expression" priority="77" id="{54873664-7F7F-49DC-905F-8D82D9700663}">
            <xm:f>AND($O62&gt;='Basic project data'!$D$28,$O62&lt;='Basic project data'!$E$28,'Basic project data'!$F$28="x")</xm:f>
            <x14:dxf>
              <fill>
                <patternFill>
                  <bgColor rgb="FFFFFFCC"/>
                </patternFill>
              </fill>
            </x14:dxf>
          </x14:cfRule>
          <xm:sqref>X62:X73</xm:sqref>
        </x14:conditionalFormatting>
        <x14:conditionalFormatting xmlns:xm="http://schemas.microsoft.com/office/excel/2006/main">
          <x14:cfRule type="expression" priority="63" id="{54F34EED-786E-485A-8D02-E9A2F91D2469}">
            <xm:f>AND($O77&gt;='Basic project data'!$D$28,$O77&lt;='Basic project data'!$E$28,'Basic project data'!$F$28="x")</xm:f>
            <x14:dxf>
              <fill>
                <patternFill>
                  <bgColor rgb="FFFFFFCC"/>
                </patternFill>
              </fill>
            </x14:dxf>
          </x14:cfRule>
          <xm:sqref>X77:X88</xm:sqref>
        </x14:conditionalFormatting>
        <x14:conditionalFormatting xmlns:xm="http://schemas.microsoft.com/office/excel/2006/main">
          <x14:cfRule type="expression" priority="49" id="{2B41A63B-CAAC-43DD-931A-5E7FF50248DF}">
            <xm:f>AND($O92&gt;='Basic project data'!$D$28,$O92&lt;='Basic project data'!$E$28,'Basic project data'!$F$28="x")</xm:f>
            <x14:dxf>
              <fill>
                <patternFill>
                  <bgColor rgb="FFFFFFCC"/>
                </patternFill>
              </fill>
            </x14:dxf>
          </x14:cfRule>
          <xm:sqref>X92:X103</xm:sqref>
        </x14:conditionalFormatting>
        <x14:conditionalFormatting xmlns:xm="http://schemas.microsoft.com/office/excel/2006/main">
          <x14:cfRule type="expression" priority="35" id="{418E7B01-5267-4964-9D8F-1125E0BAA838}">
            <xm:f>AND($O107&gt;='Basic project data'!$D$28,$O107&lt;='Basic project data'!$E$28,'Basic project data'!$F$28="x")</xm:f>
            <x14:dxf>
              <fill>
                <patternFill>
                  <bgColor rgb="FFFFFFCC"/>
                </patternFill>
              </fill>
            </x14:dxf>
          </x14:cfRule>
          <xm:sqref>X107:X118</xm:sqref>
        </x14:conditionalFormatting>
        <x14:conditionalFormatting xmlns:xm="http://schemas.microsoft.com/office/excel/2006/main">
          <x14:cfRule type="expression" priority="21" id="{BC57B7ED-A147-4F5A-B38D-DD275E2E0B41}">
            <xm:f>AND($O122&gt;='Basic project data'!$D$28,$O122&lt;='Basic project data'!$E$28,'Basic project data'!$F$28="x")</xm:f>
            <x14:dxf>
              <fill>
                <patternFill>
                  <bgColor rgb="FFFFFFCC"/>
                </patternFill>
              </fill>
            </x14:dxf>
          </x14:cfRule>
          <xm:sqref>X122:X133</xm:sqref>
        </x14:conditionalFormatting>
        <x14:conditionalFormatting xmlns:xm="http://schemas.microsoft.com/office/excel/2006/main">
          <x14:cfRule type="expression" priority="7" id="{8BDF221D-D4DC-4C4B-A12B-EF141BF0C885}">
            <xm:f>AND($O137&gt;='Basic project data'!$D$28,$O137&lt;='Basic project data'!$E$28,'Basic project data'!$F$28="x")</xm:f>
            <x14:dxf>
              <fill>
                <patternFill>
                  <bgColor rgb="FFFFFFCC"/>
                </patternFill>
              </fill>
            </x14:dxf>
          </x14:cfRule>
          <xm:sqref>X137:X148</xm:sqref>
        </x14:conditionalFormatting>
        <x14:conditionalFormatting xmlns:xm="http://schemas.microsoft.com/office/excel/2006/main">
          <x14:cfRule type="expression" priority="90" id="{A30BA86F-E4F2-4797-9DD6-DB932C0A68FD}">
            <xm:f>AND($O47&gt;='Basic project data'!$D$29,$O47&lt;='Basic project data'!$E$29,'Basic project data'!$F$29="x")</xm:f>
            <x14:dxf>
              <fill>
                <patternFill>
                  <bgColor rgb="FFFFFFCC"/>
                </patternFill>
              </fill>
            </x14:dxf>
          </x14:cfRule>
          <xm:sqref>Y47:Y58</xm:sqref>
        </x14:conditionalFormatting>
        <x14:conditionalFormatting xmlns:xm="http://schemas.microsoft.com/office/excel/2006/main">
          <x14:cfRule type="expression" priority="76" id="{A38E88D6-F6A1-4213-B481-B958B57CB8C6}">
            <xm:f>AND($O62&gt;='Basic project data'!$D$29,$O62&lt;='Basic project data'!$E$29,'Basic project data'!$F$29="x")</xm:f>
            <x14:dxf>
              <fill>
                <patternFill>
                  <bgColor rgb="FFFFFFCC"/>
                </patternFill>
              </fill>
            </x14:dxf>
          </x14:cfRule>
          <xm:sqref>Y62:Y73</xm:sqref>
        </x14:conditionalFormatting>
        <x14:conditionalFormatting xmlns:xm="http://schemas.microsoft.com/office/excel/2006/main">
          <x14:cfRule type="expression" priority="62" id="{8624A90E-3C94-4667-928C-45F78D6907C6}">
            <xm:f>AND($O77&gt;='Basic project data'!$D$29,$O77&lt;='Basic project data'!$E$29,'Basic project data'!$F$29="x")</xm:f>
            <x14:dxf>
              <fill>
                <patternFill>
                  <bgColor rgb="FFFFFFCC"/>
                </patternFill>
              </fill>
            </x14:dxf>
          </x14:cfRule>
          <xm:sqref>Y77:Y88</xm:sqref>
        </x14:conditionalFormatting>
        <x14:conditionalFormatting xmlns:xm="http://schemas.microsoft.com/office/excel/2006/main">
          <x14:cfRule type="expression" priority="48" id="{34A6D3E6-9BB6-42F7-87F3-3B388F6FC3F0}">
            <xm:f>AND($O92&gt;='Basic project data'!$D$29,$O92&lt;='Basic project data'!$E$29,'Basic project data'!$F$29="x")</xm:f>
            <x14:dxf>
              <fill>
                <patternFill>
                  <bgColor rgb="FFFFFFCC"/>
                </patternFill>
              </fill>
            </x14:dxf>
          </x14:cfRule>
          <xm:sqref>Y92:Y103</xm:sqref>
        </x14:conditionalFormatting>
        <x14:conditionalFormatting xmlns:xm="http://schemas.microsoft.com/office/excel/2006/main">
          <x14:cfRule type="expression" priority="34" id="{DB3F0926-8934-443C-A853-E48B2B37E3D8}">
            <xm:f>AND($O107&gt;='Basic project data'!$D$29,$O107&lt;='Basic project data'!$E$29,'Basic project data'!$F$29="x")</xm:f>
            <x14:dxf>
              <fill>
                <patternFill>
                  <bgColor rgb="FFFFFFCC"/>
                </patternFill>
              </fill>
            </x14:dxf>
          </x14:cfRule>
          <xm:sqref>Y107:Y118</xm:sqref>
        </x14:conditionalFormatting>
        <x14:conditionalFormatting xmlns:xm="http://schemas.microsoft.com/office/excel/2006/main">
          <x14:cfRule type="expression" priority="20" id="{442B24AF-28DE-4DCE-9090-51EF0EDF9717}">
            <xm:f>AND($O122&gt;='Basic project data'!$D$29,$O122&lt;='Basic project data'!$E$29,'Basic project data'!$F$29="x")</xm:f>
            <x14:dxf>
              <fill>
                <patternFill>
                  <bgColor rgb="FFFFFFCC"/>
                </patternFill>
              </fill>
            </x14:dxf>
          </x14:cfRule>
          <xm:sqref>Y122:Y133</xm:sqref>
        </x14:conditionalFormatting>
        <x14:conditionalFormatting xmlns:xm="http://schemas.microsoft.com/office/excel/2006/main">
          <x14:cfRule type="expression" priority="6" id="{630F3F0B-0BB4-4F71-8F4D-882B86ED3EF2}">
            <xm:f>AND($O137&gt;='Basic project data'!$D$29,$O137&lt;='Basic project data'!$E$29,'Basic project data'!$F$29="x")</xm:f>
            <x14:dxf>
              <fill>
                <patternFill>
                  <bgColor rgb="FFFFFFCC"/>
                </patternFill>
              </fill>
            </x14:dxf>
          </x14:cfRule>
          <xm:sqref>Y137:Y148</xm:sqref>
        </x14:conditionalFormatting>
        <x14:conditionalFormatting xmlns:xm="http://schemas.microsoft.com/office/excel/2006/main">
          <x14:cfRule type="expression" priority="89" id="{1D422705-AF56-4FB1-AD51-331009D09AE3}">
            <xm:f>AND($O47&gt;='Basic project data'!$D$30,$O47&lt;='Basic project data'!$E$30,'Basic project data'!$F$30="x")</xm:f>
            <x14:dxf>
              <fill>
                <patternFill>
                  <bgColor rgb="FFFFFFCC"/>
                </patternFill>
              </fill>
            </x14:dxf>
          </x14:cfRule>
          <xm:sqref>Z47:Z58</xm:sqref>
        </x14:conditionalFormatting>
        <x14:conditionalFormatting xmlns:xm="http://schemas.microsoft.com/office/excel/2006/main">
          <x14:cfRule type="expression" priority="75" id="{336907D4-2659-46CB-A156-53C99C26FDE0}">
            <xm:f>AND($O62&gt;='Basic project data'!$D$30,$O62&lt;='Basic project data'!$E$30,'Basic project data'!$F$30="x")</xm:f>
            <x14:dxf>
              <fill>
                <patternFill>
                  <bgColor rgb="FFFFFFCC"/>
                </patternFill>
              </fill>
            </x14:dxf>
          </x14:cfRule>
          <xm:sqref>Z62:Z73</xm:sqref>
        </x14:conditionalFormatting>
        <x14:conditionalFormatting xmlns:xm="http://schemas.microsoft.com/office/excel/2006/main">
          <x14:cfRule type="expression" priority="61" id="{FAD6D789-2113-483B-A553-11DF06F0CC96}">
            <xm:f>AND($O77&gt;='Basic project data'!$D$30,$O77&lt;='Basic project data'!$E$30,'Basic project data'!$F$30="x")</xm:f>
            <x14:dxf>
              <fill>
                <patternFill>
                  <bgColor rgb="FFFFFFCC"/>
                </patternFill>
              </fill>
            </x14:dxf>
          </x14:cfRule>
          <xm:sqref>Z77:Z88</xm:sqref>
        </x14:conditionalFormatting>
        <x14:conditionalFormatting xmlns:xm="http://schemas.microsoft.com/office/excel/2006/main">
          <x14:cfRule type="expression" priority="47" id="{C84F48B8-E478-439B-A968-1B86D9DEEAC4}">
            <xm:f>AND($O92&gt;='Basic project data'!$D$30,$O92&lt;='Basic project data'!$E$30,'Basic project data'!$F$30="x")</xm:f>
            <x14:dxf>
              <fill>
                <patternFill>
                  <bgColor rgb="FFFFFFCC"/>
                </patternFill>
              </fill>
            </x14:dxf>
          </x14:cfRule>
          <xm:sqref>Z92:Z103</xm:sqref>
        </x14:conditionalFormatting>
        <x14:conditionalFormatting xmlns:xm="http://schemas.microsoft.com/office/excel/2006/main">
          <x14:cfRule type="expression" priority="33" id="{785F98C9-BBD3-4E6A-B6CE-FFB3205576C5}">
            <xm:f>AND($O107&gt;='Basic project data'!$D$30,$O107&lt;='Basic project data'!$E$30,'Basic project data'!$F$30="x")</xm:f>
            <x14:dxf>
              <fill>
                <patternFill>
                  <bgColor rgb="FFFFFFCC"/>
                </patternFill>
              </fill>
            </x14:dxf>
          </x14:cfRule>
          <xm:sqref>Z107:Z118</xm:sqref>
        </x14:conditionalFormatting>
        <x14:conditionalFormatting xmlns:xm="http://schemas.microsoft.com/office/excel/2006/main">
          <x14:cfRule type="expression" priority="19" id="{F6ACF610-352E-41C9-9FF0-C976B1B4905D}">
            <xm:f>AND($O122&gt;='Basic project data'!$D$30,$O122&lt;='Basic project data'!$E$30,'Basic project data'!$F$30="x")</xm:f>
            <x14:dxf>
              <fill>
                <patternFill>
                  <bgColor rgb="FFFFFFCC"/>
                </patternFill>
              </fill>
            </x14:dxf>
          </x14:cfRule>
          <xm:sqref>Z122:Z133</xm:sqref>
        </x14:conditionalFormatting>
        <x14:conditionalFormatting xmlns:xm="http://schemas.microsoft.com/office/excel/2006/main">
          <x14:cfRule type="expression" priority="5" id="{44E513DE-03F3-4C5F-A49C-DA94B63A41BE}">
            <xm:f>AND($O137&gt;='Basic project data'!$D$30,$O137&lt;='Basic project data'!$E$30,'Basic project data'!$F$30="x")</xm:f>
            <x14:dxf>
              <fill>
                <patternFill>
                  <bgColor rgb="FFFFFFCC"/>
                </patternFill>
              </fill>
            </x14:dxf>
          </x14:cfRule>
          <xm:sqref>Z137:Z148</xm:sqref>
        </x14:conditionalFormatting>
        <x14:conditionalFormatting xmlns:xm="http://schemas.microsoft.com/office/excel/2006/main">
          <x14:cfRule type="expression" priority="88" id="{6ABF5DE7-E854-4637-A99C-4286BF973D7B}">
            <xm:f>AND($O47&gt;='Basic project data'!$D$31,$O47&lt;='Basic project data'!$E$31,'Basic project data'!$F$31="x")</xm:f>
            <x14:dxf>
              <fill>
                <patternFill>
                  <bgColor rgb="FFFFFFCC"/>
                </patternFill>
              </fill>
            </x14:dxf>
          </x14:cfRule>
          <xm:sqref>AA47:AA58</xm:sqref>
        </x14:conditionalFormatting>
        <x14:conditionalFormatting xmlns:xm="http://schemas.microsoft.com/office/excel/2006/main">
          <x14:cfRule type="expression" priority="74" id="{99C24651-F5FD-45DE-8CC6-4BEE39863B00}">
            <xm:f>AND($O62&gt;='Basic project data'!$D$31,$O62&lt;='Basic project data'!$E$31,'Basic project data'!$F$31="x")</xm:f>
            <x14:dxf>
              <fill>
                <patternFill>
                  <bgColor rgb="FFFFFFCC"/>
                </patternFill>
              </fill>
            </x14:dxf>
          </x14:cfRule>
          <xm:sqref>AA62:AA73</xm:sqref>
        </x14:conditionalFormatting>
        <x14:conditionalFormatting xmlns:xm="http://schemas.microsoft.com/office/excel/2006/main">
          <x14:cfRule type="expression" priority="60" id="{292FE355-56DB-4DAC-96B2-E725CDFA3753}">
            <xm:f>AND($O77&gt;='Basic project data'!$D$31,$O77&lt;='Basic project data'!$E$31,'Basic project data'!$F$31="x")</xm:f>
            <x14:dxf>
              <fill>
                <patternFill>
                  <bgColor rgb="FFFFFFCC"/>
                </patternFill>
              </fill>
            </x14:dxf>
          </x14:cfRule>
          <xm:sqref>AA77:AA88</xm:sqref>
        </x14:conditionalFormatting>
        <x14:conditionalFormatting xmlns:xm="http://schemas.microsoft.com/office/excel/2006/main">
          <x14:cfRule type="expression" priority="46" id="{399D239B-C6DF-4D40-B031-CACC25214C67}">
            <xm:f>AND($O92&gt;='Basic project data'!$D$31,$O92&lt;='Basic project data'!$E$31,'Basic project data'!$F$31="x")</xm:f>
            <x14:dxf>
              <fill>
                <patternFill>
                  <bgColor rgb="FFFFFFCC"/>
                </patternFill>
              </fill>
            </x14:dxf>
          </x14:cfRule>
          <xm:sqref>AA92:AA103</xm:sqref>
        </x14:conditionalFormatting>
        <x14:conditionalFormatting xmlns:xm="http://schemas.microsoft.com/office/excel/2006/main">
          <x14:cfRule type="expression" priority="32" id="{DB8B1D03-2E44-44D2-9E3D-8D18AB5964A7}">
            <xm:f>AND($O107&gt;='Basic project data'!$D$31,$O107&lt;='Basic project data'!$E$31,'Basic project data'!$F$31="x")</xm:f>
            <x14:dxf>
              <fill>
                <patternFill>
                  <bgColor rgb="FFFFFFCC"/>
                </patternFill>
              </fill>
            </x14:dxf>
          </x14:cfRule>
          <xm:sqref>AA107:AA118</xm:sqref>
        </x14:conditionalFormatting>
        <x14:conditionalFormatting xmlns:xm="http://schemas.microsoft.com/office/excel/2006/main">
          <x14:cfRule type="expression" priority="18" id="{199F6906-B1FB-4841-A768-6C476489D50C}">
            <xm:f>AND($O122&gt;='Basic project data'!$D$31,$O122&lt;='Basic project data'!$E$31,'Basic project data'!$F$31="x")</xm:f>
            <x14:dxf>
              <fill>
                <patternFill>
                  <bgColor rgb="FFFFFFCC"/>
                </patternFill>
              </fill>
            </x14:dxf>
          </x14:cfRule>
          <xm:sqref>AA122:AA133</xm:sqref>
        </x14:conditionalFormatting>
        <x14:conditionalFormatting xmlns:xm="http://schemas.microsoft.com/office/excel/2006/main">
          <x14:cfRule type="expression" priority="4" id="{97B025C2-3C5B-4F90-843E-6388504457AB}">
            <xm:f>AND($O137&gt;='Basic project data'!$D$31,$O137&lt;='Basic project data'!$E$31,'Basic project data'!$F$31="x")</xm:f>
            <x14:dxf>
              <fill>
                <patternFill>
                  <bgColor rgb="FFFFFFCC"/>
                </patternFill>
              </fill>
            </x14:dxf>
          </x14:cfRule>
          <xm:sqref>AA137:AA148</xm:sqref>
        </x14:conditionalFormatting>
        <x14:conditionalFormatting xmlns:xm="http://schemas.microsoft.com/office/excel/2006/main">
          <x14:cfRule type="expression" priority="87" id="{1EB55F00-921B-4121-9FD7-68CD070AE476}">
            <xm:f>AND($O47&gt;='Basic project data'!$D$32,$O47&lt;='Basic project data'!$E$32,'Basic project data'!$F$32="x")</xm:f>
            <x14:dxf>
              <fill>
                <patternFill>
                  <bgColor rgb="FFFFFFCC"/>
                </patternFill>
              </fill>
            </x14:dxf>
          </x14:cfRule>
          <xm:sqref>AB47:AB58</xm:sqref>
        </x14:conditionalFormatting>
        <x14:conditionalFormatting xmlns:xm="http://schemas.microsoft.com/office/excel/2006/main">
          <x14:cfRule type="expression" priority="73" id="{176D5BA8-E567-46F3-8EDC-E8E5D9E76A24}">
            <xm:f>AND($O62&gt;='Basic project data'!$D$32,$O62&lt;='Basic project data'!$E$32,'Basic project data'!$F$32="x")</xm:f>
            <x14:dxf>
              <fill>
                <patternFill>
                  <bgColor rgb="FFFFFFCC"/>
                </patternFill>
              </fill>
            </x14:dxf>
          </x14:cfRule>
          <xm:sqref>AB62:AB73</xm:sqref>
        </x14:conditionalFormatting>
        <x14:conditionalFormatting xmlns:xm="http://schemas.microsoft.com/office/excel/2006/main">
          <x14:cfRule type="expression" priority="59" id="{88845C6D-5A69-4BE2-BFF1-333B4549DAA4}">
            <xm:f>AND($O77&gt;='Basic project data'!$D$32,$O77&lt;='Basic project data'!$E$32,'Basic project data'!$F$32="x")</xm:f>
            <x14:dxf>
              <fill>
                <patternFill>
                  <bgColor rgb="FFFFFFCC"/>
                </patternFill>
              </fill>
            </x14:dxf>
          </x14:cfRule>
          <xm:sqref>AB77:AB88</xm:sqref>
        </x14:conditionalFormatting>
        <x14:conditionalFormatting xmlns:xm="http://schemas.microsoft.com/office/excel/2006/main">
          <x14:cfRule type="expression" priority="45" id="{4B342403-5D96-4DD9-A4B8-0CFEA23BD901}">
            <xm:f>AND($O92&gt;='Basic project data'!$D$32,$O92&lt;='Basic project data'!$E$32,'Basic project data'!$F$32="x")</xm:f>
            <x14:dxf>
              <fill>
                <patternFill>
                  <bgColor rgb="FFFFFFCC"/>
                </patternFill>
              </fill>
            </x14:dxf>
          </x14:cfRule>
          <xm:sqref>AB92:AB103</xm:sqref>
        </x14:conditionalFormatting>
        <x14:conditionalFormatting xmlns:xm="http://schemas.microsoft.com/office/excel/2006/main">
          <x14:cfRule type="expression" priority="31" id="{B868E176-7320-4387-A1DF-287EBD4AB330}">
            <xm:f>AND($O107&gt;='Basic project data'!$D$32,$O107&lt;='Basic project data'!$E$32,'Basic project data'!$F$32="x")</xm:f>
            <x14:dxf>
              <fill>
                <patternFill>
                  <bgColor rgb="FFFFFFCC"/>
                </patternFill>
              </fill>
            </x14:dxf>
          </x14:cfRule>
          <xm:sqref>AB107:AB118</xm:sqref>
        </x14:conditionalFormatting>
        <x14:conditionalFormatting xmlns:xm="http://schemas.microsoft.com/office/excel/2006/main">
          <x14:cfRule type="expression" priority="17" id="{888BAFA6-B29D-469F-9E67-078F22E85FAC}">
            <xm:f>AND($O122&gt;='Basic project data'!$D$32,$O122&lt;='Basic project data'!$E$32,'Basic project data'!$F$32="x")</xm:f>
            <x14:dxf>
              <fill>
                <patternFill>
                  <bgColor rgb="FFFFFFCC"/>
                </patternFill>
              </fill>
            </x14:dxf>
          </x14:cfRule>
          <xm:sqref>AB122:AB133</xm:sqref>
        </x14:conditionalFormatting>
        <x14:conditionalFormatting xmlns:xm="http://schemas.microsoft.com/office/excel/2006/main">
          <x14:cfRule type="expression" priority="3" id="{484B6C4B-AEC8-4C47-8DA1-B15AD9DA3644}">
            <xm:f>AND($O137&gt;='Basic project data'!$D$32,$O137&lt;='Basic project data'!$E$32,'Basic project data'!$F$32="x")</xm:f>
            <x14:dxf>
              <fill>
                <patternFill>
                  <bgColor rgb="FFFFFFCC"/>
                </patternFill>
              </fill>
            </x14:dxf>
          </x14:cfRule>
          <xm:sqref>AB137:AB148</xm:sqref>
        </x14:conditionalFormatting>
        <x14:conditionalFormatting xmlns:xm="http://schemas.microsoft.com/office/excel/2006/main">
          <x14:cfRule type="expression" priority="86" id="{27512DB5-23D6-4958-BF19-45220660FC96}">
            <xm:f>AND($O47&gt;='Basic project data'!$D$33,$O47&lt;='Basic project data'!$E$33,'Basic project data'!$F$33="x")</xm:f>
            <x14:dxf>
              <fill>
                <patternFill>
                  <bgColor rgb="FFFFFFCC"/>
                </patternFill>
              </fill>
            </x14:dxf>
          </x14:cfRule>
          <xm:sqref>AC47:AC58</xm:sqref>
        </x14:conditionalFormatting>
        <x14:conditionalFormatting xmlns:xm="http://schemas.microsoft.com/office/excel/2006/main">
          <x14:cfRule type="expression" priority="72" id="{854B3EFA-0F90-47D4-8CA7-A34EC54C2482}">
            <xm:f>AND($O62&gt;='Basic project data'!$D$33,$O62&lt;='Basic project data'!$E$33,'Basic project data'!$F$33="x")</xm:f>
            <x14:dxf>
              <fill>
                <patternFill>
                  <bgColor rgb="FFFFFFCC"/>
                </patternFill>
              </fill>
            </x14:dxf>
          </x14:cfRule>
          <xm:sqref>AC62:AC73</xm:sqref>
        </x14:conditionalFormatting>
        <x14:conditionalFormatting xmlns:xm="http://schemas.microsoft.com/office/excel/2006/main">
          <x14:cfRule type="expression" priority="58" id="{34EC5A9A-46DC-4A4A-AC45-F7ADB881DD9C}">
            <xm:f>AND($O77&gt;='Basic project data'!$D$33,$O77&lt;='Basic project data'!$E$33,'Basic project data'!$F$33="x")</xm:f>
            <x14:dxf>
              <fill>
                <patternFill>
                  <bgColor rgb="FFFFFFCC"/>
                </patternFill>
              </fill>
            </x14:dxf>
          </x14:cfRule>
          <xm:sqref>AC77:AC88</xm:sqref>
        </x14:conditionalFormatting>
        <x14:conditionalFormatting xmlns:xm="http://schemas.microsoft.com/office/excel/2006/main">
          <x14:cfRule type="expression" priority="44" id="{D7AE3108-230D-43EA-AADF-731FD12426B3}">
            <xm:f>AND($O92&gt;='Basic project data'!$D$33,$O92&lt;='Basic project data'!$E$33,'Basic project data'!$F$33="x")</xm:f>
            <x14:dxf>
              <fill>
                <patternFill>
                  <bgColor rgb="FFFFFFCC"/>
                </patternFill>
              </fill>
            </x14:dxf>
          </x14:cfRule>
          <xm:sqref>AC92:AC103</xm:sqref>
        </x14:conditionalFormatting>
        <x14:conditionalFormatting xmlns:xm="http://schemas.microsoft.com/office/excel/2006/main">
          <x14:cfRule type="expression" priority="30" id="{31033060-B555-4A18-ACBB-F96CA2466D27}">
            <xm:f>AND($O107&gt;='Basic project data'!$D$33,$O107&lt;='Basic project data'!$E$33,'Basic project data'!$F$33="x")</xm:f>
            <x14:dxf>
              <fill>
                <patternFill>
                  <bgColor rgb="FFFFFFCC"/>
                </patternFill>
              </fill>
            </x14:dxf>
          </x14:cfRule>
          <xm:sqref>AC107:AC118</xm:sqref>
        </x14:conditionalFormatting>
        <x14:conditionalFormatting xmlns:xm="http://schemas.microsoft.com/office/excel/2006/main">
          <x14:cfRule type="expression" priority="16" id="{B0183B6B-854A-4EF9-BC81-8E6D0EC7517B}">
            <xm:f>AND($O122&gt;='Basic project data'!$D$33,$O122&lt;='Basic project data'!$E$33,'Basic project data'!$F$33="x")</xm:f>
            <x14:dxf>
              <fill>
                <patternFill>
                  <bgColor rgb="FFFFFFCC"/>
                </patternFill>
              </fill>
            </x14:dxf>
          </x14:cfRule>
          <xm:sqref>AC122:AC133</xm:sqref>
        </x14:conditionalFormatting>
        <x14:conditionalFormatting xmlns:xm="http://schemas.microsoft.com/office/excel/2006/main">
          <x14:cfRule type="expression" priority="2" id="{CB9603EA-C310-4580-AFB5-1F654207FDF8}">
            <xm:f>AND($O137&gt;='Basic project data'!$D$33,$O137&lt;='Basic project data'!$E$33,'Basic project data'!$F$33="x")</xm:f>
            <x14:dxf>
              <fill>
                <patternFill>
                  <bgColor rgb="FFFFFFCC"/>
                </patternFill>
              </fill>
            </x14:dxf>
          </x14:cfRule>
          <xm:sqref>AC137:AC148</xm:sqref>
        </x14:conditionalFormatting>
        <x14:conditionalFormatting xmlns:xm="http://schemas.microsoft.com/office/excel/2006/main">
          <x14:cfRule type="expression" priority="85" id="{D686F3CD-F44D-42B7-AF82-DEBA800D02AB}">
            <xm:f>AND($O47&gt;='Basic project data'!$D$34,$O47&lt;='Basic project data'!$E$34,'Basic project data'!$F$34="x")</xm:f>
            <x14:dxf>
              <fill>
                <patternFill>
                  <bgColor rgb="FFFFFFCC"/>
                </patternFill>
              </fill>
            </x14:dxf>
          </x14:cfRule>
          <xm:sqref>AD47:AD58</xm:sqref>
        </x14:conditionalFormatting>
        <x14:conditionalFormatting xmlns:xm="http://schemas.microsoft.com/office/excel/2006/main">
          <x14:cfRule type="expression" priority="71" id="{836695B6-6A9E-46C2-B7A9-3557820185FA}">
            <xm:f>AND($O62&gt;='Basic project data'!$D$34,$O62&lt;='Basic project data'!$E$34,'Basic project data'!$F$34="x")</xm:f>
            <x14:dxf>
              <fill>
                <patternFill>
                  <bgColor rgb="FFFFFFCC"/>
                </patternFill>
              </fill>
            </x14:dxf>
          </x14:cfRule>
          <xm:sqref>AD62:AD73</xm:sqref>
        </x14:conditionalFormatting>
        <x14:conditionalFormatting xmlns:xm="http://schemas.microsoft.com/office/excel/2006/main">
          <x14:cfRule type="expression" priority="57" id="{617CC805-0E7D-43AD-9728-5CA366B4BAC6}">
            <xm:f>AND($O77&gt;='Basic project data'!$D$34,$O77&lt;='Basic project data'!$E$34,'Basic project data'!$F$34="x")</xm:f>
            <x14:dxf>
              <fill>
                <patternFill>
                  <bgColor rgb="FFFFFFCC"/>
                </patternFill>
              </fill>
            </x14:dxf>
          </x14:cfRule>
          <xm:sqref>AD77:AD88</xm:sqref>
        </x14:conditionalFormatting>
        <x14:conditionalFormatting xmlns:xm="http://schemas.microsoft.com/office/excel/2006/main">
          <x14:cfRule type="expression" priority="43" id="{7AED84AE-0F5C-4D0E-A14A-9B8AC6CC533E}">
            <xm:f>AND($O92&gt;='Basic project data'!$D$34,$O92&lt;='Basic project data'!$E$34,'Basic project data'!$F$34="x")</xm:f>
            <x14:dxf>
              <fill>
                <patternFill>
                  <bgColor rgb="FFFFFFCC"/>
                </patternFill>
              </fill>
            </x14:dxf>
          </x14:cfRule>
          <xm:sqref>AD92:AD103</xm:sqref>
        </x14:conditionalFormatting>
        <x14:conditionalFormatting xmlns:xm="http://schemas.microsoft.com/office/excel/2006/main">
          <x14:cfRule type="expression" priority="29" id="{E662DE20-7A26-4D11-8AC5-38BA6A31518D}">
            <xm:f>AND($O107&gt;='Basic project data'!$D$34,$O107&lt;='Basic project data'!$E$34,'Basic project data'!$F$34="x")</xm:f>
            <x14:dxf>
              <fill>
                <patternFill>
                  <bgColor rgb="FFFFFFCC"/>
                </patternFill>
              </fill>
            </x14:dxf>
          </x14:cfRule>
          <xm:sqref>AD107:AD118</xm:sqref>
        </x14:conditionalFormatting>
        <x14:conditionalFormatting xmlns:xm="http://schemas.microsoft.com/office/excel/2006/main">
          <x14:cfRule type="expression" priority="15" id="{151C3B4B-3CE8-4FF3-A41D-59C4124C8E8E}">
            <xm:f>AND($O122&gt;='Basic project data'!$D$34,$O122&lt;='Basic project data'!$E$34,'Basic project data'!$F$34="x")</xm:f>
            <x14:dxf>
              <fill>
                <patternFill>
                  <bgColor rgb="FFFFFFCC"/>
                </patternFill>
              </fill>
            </x14:dxf>
          </x14:cfRule>
          <xm:sqref>AD122:AD133</xm:sqref>
        </x14:conditionalFormatting>
        <x14:conditionalFormatting xmlns:xm="http://schemas.microsoft.com/office/excel/2006/main">
          <x14:cfRule type="expression" priority="1" id="{830EEBD0-0114-4547-94B0-50E77D4F62C8}">
            <xm:f>AND($O137&gt;='Basic project data'!$D$34,$O137&lt;='Basic project data'!$E$34,'Basic project data'!$F$34="x")</xm:f>
            <x14:dxf>
              <fill>
                <patternFill>
                  <bgColor rgb="FFFFFFCC"/>
                </patternFill>
              </fill>
            </x14:dxf>
          </x14:cfRule>
          <xm:sqref>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6E697D2-B7A6-4F7B-9E15-C4A2DFC0E6D4}">
          <x14:formula1>
            <xm:f>'Drop-down Liste'!$B$2:$B$3</xm:f>
          </x14:formula1>
          <xm:sqref>D11</xm:sqref>
        </x14:dataValidation>
        <x14:dataValidation type="list" allowBlank="1" showInputMessage="1" showErrorMessage="1" xr:uid="{47E64C54-844E-4F6C-9CA7-F965CBBC8F7E}">
          <x14:formula1>
            <xm:f>'A. Personnel costs'!$A$6:$A$10</xm:f>
          </x14:formula1>
          <xm:sqref>H1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B208-9AC3-483C-A4C3-0924C85763C4}">
  <dimension ref="A1:AN179"/>
  <sheetViews>
    <sheetView showGridLines="0" topLeftCell="N40" zoomScale="85" zoomScaleNormal="85" workbookViewId="0">
      <selection activeCell="AB42" sqref="AB42"/>
    </sheetView>
  </sheetViews>
  <sheetFormatPr baseColWidth="10" defaultColWidth="11.5546875" defaultRowHeight="15" outlineLevelRow="1" outlineLevelCol="1" x14ac:dyDescent="0.25"/>
  <cols>
    <col min="1" max="2" width="11.109375" style="241" customWidth="1"/>
    <col min="3" max="3" width="12.77734375" style="241" customWidth="1"/>
    <col min="4" max="4" width="14.77734375" style="241" customWidth="1"/>
    <col min="5" max="5" width="20.77734375" style="241" customWidth="1"/>
    <col min="6" max="6" width="12.77734375" style="241" customWidth="1"/>
    <col min="7" max="7" width="15.5546875" style="241" customWidth="1"/>
    <col min="8" max="8" width="19.77734375" style="241" customWidth="1"/>
    <col min="9" max="9" width="16.44140625" style="241" customWidth="1"/>
    <col min="10" max="10" width="20.109375" style="241" customWidth="1"/>
    <col min="11" max="11" width="17" style="241" customWidth="1"/>
    <col min="12" max="12" width="18.21875" style="241" customWidth="1"/>
    <col min="13" max="13" width="20" style="241" customWidth="1"/>
    <col min="14" max="14" width="4.77734375" style="241" customWidth="1"/>
    <col min="15" max="15" width="9.5546875" style="241" customWidth="1"/>
    <col min="16" max="16" width="10" style="241" customWidth="1"/>
    <col min="17" max="17" width="10.5546875" style="241" customWidth="1"/>
    <col min="18" max="20" width="10.21875" style="241" customWidth="1"/>
    <col min="21" max="30" width="10.21875" style="241" hidden="1" customWidth="1" outlineLevel="1"/>
    <col min="31" max="31" width="10.21875" style="241" customWidth="1" collapsed="1"/>
    <col min="32" max="32" width="19.5546875" style="241" customWidth="1"/>
    <col min="33" max="33" width="17" style="241" customWidth="1"/>
    <col min="34" max="36" width="11.5546875" style="241"/>
    <col min="37" max="37" width="14.44140625" style="241" customWidth="1"/>
    <col min="38" max="38" width="11.5546875" style="241"/>
    <col min="39" max="39" width="9.77734375" style="241" hidden="1" customWidth="1"/>
    <col min="40" max="16384" width="11.5546875" style="241"/>
  </cols>
  <sheetData>
    <row r="1" spans="2:40" ht="29.25" customHeight="1" x14ac:dyDescent="0.25">
      <c r="C1" s="242" t="s">
        <v>239</v>
      </c>
      <c r="D1" s="243"/>
      <c r="E1" s="244"/>
      <c r="F1" s="245"/>
      <c r="G1" s="246" t="s">
        <v>240</v>
      </c>
      <c r="H1" s="247"/>
    </row>
    <row r="2" spans="2:40" ht="29.25" customHeight="1" x14ac:dyDescent="0.25">
      <c r="C2" s="248" t="s">
        <v>241</v>
      </c>
      <c r="D2" s="640"/>
      <c r="E2" s="640"/>
      <c r="G2" s="246" t="s">
        <v>242</v>
      </c>
      <c r="H2" s="249"/>
    </row>
    <row r="3" spans="2:40" ht="60.75" customHeight="1" thickBot="1" x14ac:dyDescent="0.55000000000000004">
      <c r="B3" s="250" t="str">
        <f>INDEX(languages!B7:C7,1,MATCH('Liesmich Readme'!$A$5,languages!$B$2:$C$2,0))</f>
        <v>1. Basisdaten</v>
      </c>
      <c r="D3" s="251"/>
      <c r="E3" s="251"/>
      <c r="F3" s="251"/>
      <c r="G3" s="251"/>
      <c r="H3" s="251"/>
      <c r="J3" s="250" t="s">
        <v>243</v>
      </c>
      <c r="O3" s="250" t="str">
        <f>INDEX(languages!B13:C13,1,MATCH('Liesmich Readme'!$A$5,languages!$B$2:$C$2,0))</f>
        <v>6.    Berichtete Daten</v>
      </c>
      <c r="P3" s="250"/>
      <c r="Q3" s="250"/>
      <c r="R3" s="250"/>
      <c r="S3" s="250"/>
      <c r="T3" s="250"/>
      <c r="U3" s="250"/>
      <c r="V3" s="250"/>
      <c r="W3" s="250"/>
      <c r="X3" s="250"/>
      <c r="Y3" s="250"/>
      <c r="Z3" s="250"/>
      <c r="AA3" s="250"/>
      <c r="AB3" s="250"/>
      <c r="AC3" s="250"/>
      <c r="AD3" s="250"/>
      <c r="AE3" s="250"/>
      <c r="AF3" s="252"/>
      <c r="AG3" s="250"/>
      <c r="AH3" s="133"/>
      <c r="AI3" s="133"/>
      <c r="AJ3" s="133"/>
      <c r="AK3" s="133"/>
      <c r="AL3" s="133"/>
      <c r="AM3" s="133"/>
      <c r="AN3" s="133"/>
    </row>
    <row r="4" spans="2:40" ht="44.25" customHeight="1" x14ac:dyDescent="0.25">
      <c r="C4" s="641" t="s">
        <v>503</v>
      </c>
      <c r="D4" s="253" t="s">
        <v>32</v>
      </c>
      <c r="E4" s="253" t="s">
        <v>33</v>
      </c>
      <c r="F4" s="253" t="s">
        <v>244</v>
      </c>
      <c r="G4" s="253" t="s">
        <v>245</v>
      </c>
      <c r="H4" s="253" t="s">
        <v>246</v>
      </c>
      <c r="J4" s="254" t="s">
        <v>247</v>
      </c>
      <c r="K4" s="255">
        <f>C20+C22+C24+C26+C28</f>
        <v>0</v>
      </c>
      <c r="P4" s="256" t="s">
        <v>448</v>
      </c>
      <c r="Q4" s="256" t="s">
        <v>449</v>
      </c>
      <c r="R4" s="256" t="s">
        <v>450</v>
      </c>
      <c r="S4" s="256" t="s">
        <v>451</v>
      </c>
      <c r="T4" s="256" t="s">
        <v>452</v>
      </c>
      <c r="U4" s="256" t="s">
        <v>453</v>
      </c>
      <c r="V4" s="256" t="s">
        <v>454</v>
      </c>
      <c r="W4" s="256" t="s">
        <v>455</v>
      </c>
      <c r="X4" s="256" t="s">
        <v>456</v>
      </c>
      <c r="Y4" s="256" t="s">
        <v>457</v>
      </c>
      <c r="Z4" s="256" t="s">
        <v>458</v>
      </c>
      <c r="AA4" s="256" t="s">
        <v>459</v>
      </c>
      <c r="AB4" s="256" t="s">
        <v>460</v>
      </c>
      <c r="AC4" s="256" t="s">
        <v>461</v>
      </c>
      <c r="AD4" s="256" t="s">
        <v>462</v>
      </c>
      <c r="AE4" s="257" t="s">
        <v>463</v>
      </c>
      <c r="AF4" s="258" t="s">
        <v>464</v>
      </c>
      <c r="AG4" s="259" t="s">
        <v>248</v>
      </c>
    </row>
    <row r="5" spans="2:40" ht="17.25" customHeight="1" x14ac:dyDescent="0.25">
      <c r="C5" s="641"/>
      <c r="D5" s="260"/>
      <c r="E5" s="260"/>
      <c r="F5" s="261"/>
      <c r="G5" s="262"/>
      <c r="H5" s="262"/>
      <c r="J5" s="642" t="s">
        <v>499</v>
      </c>
      <c r="K5" s="644">
        <f>F20+F22+F24+F26+F28</f>
        <v>0</v>
      </c>
      <c r="O5" s="263" t="s">
        <v>24</v>
      </c>
      <c r="P5" s="264"/>
      <c r="Q5" s="264"/>
      <c r="R5" s="264"/>
      <c r="S5" s="264"/>
      <c r="T5" s="264"/>
      <c r="U5" s="264"/>
      <c r="V5" s="264"/>
      <c r="W5" s="264"/>
      <c r="X5" s="264"/>
      <c r="Y5" s="264"/>
      <c r="Z5" s="264"/>
      <c r="AA5" s="264"/>
      <c r="AB5" s="264"/>
      <c r="AC5" s="264"/>
      <c r="AD5" s="264"/>
      <c r="AE5" s="265">
        <f t="shared" ref="AE5:AE13" si="0">SUM(P5:AD5)</f>
        <v>0</v>
      </c>
      <c r="AF5" s="266"/>
      <c r="AG5" s="267"/>
      <c r="AM5" s="241" t="s">
        <v>249</v>
      </c>
    </row>
    <row r="6" spans="2:40" ht="18.75" x14ac:dyDescent="0.25">
      <c r="C6" s="641"/>
      <c r="D6" s="260"/>
      <c r="E6" s="260"/>
      <c r="F6" s="261"/>
      <c r="G6" s="262"/>
      <c r="H6" s="262"/>
      <c r="J6" s="643"/>
      <c r="K6" s="644"/>
      <c r="O6" s="268" t="s">
        <v>77</v>
      </c>
      <c r="P6" s="264"/>
      <c r="Q6" s="264"/>
      <c r="R6" s="264"/>
      <c r="S6" s="264"/>
      <c r="T6" s="264"/>
      <c r="U6" s="264"/>
      <c r="V6" s="264"/>
      <c r="W6" s="264"/>
      <c r="X6" s="264"/>
      <c r="Y6" s="264"/>
      <c r="Z6" s="264"/>
      <c r="AA6" s="264"/>
      <c r="AB6" s="264"/>
      <c r="AC6" s="264"/>
      <c r="AD6" s="264"/>
      <c r="AE6" s="265">
        <f t="shared" si="0"/>
        <v>0</v>
      </c>
      <c r="AF6" s="266"/>
      <c r="AG6" s="267"/>
      <c r="AM6" s="241" t="s">
        <v>250</v>
      </c>
    </row>
    <row r="7" spans="2:40" ht="17.25" customHeight="1" x14ac:dyDescent="0.25">
      <c r="C7" s="641"/>
      <c r="D7" s="260"/>
      <c r="E7" s="260"/>
      <c r="F7" s="261"/>
      <c r="G7" s="262"/>
      <c r="H7" s="262"/>
      <c r="J7" s="645" t="s">
        <v>251</v>
      </c>
      <c r="K7" s="646">
        <f>L20+L22+L24+L26+L28</f>
        <v>0</v>
      </c>
      <c r="O7" s="269" t="s">
        <v>25</v>
      </c>
      <c r="P7" s="264"/>
      <c r="Q7" s="264"/>
      <c r="R7" s="264"/>
      <c r="S7" s="264"/>
      <c r="T7" s="264"/>
      <c r="U7" s="264"/>
      <c r="V7" s="264"/>
      <c r="W7" s="264"/>
      <c r="X7" s="264"/>
      <c r="Y7" s="264"/>
      <c r="Z7" s="264"/>
      <c r="AA7" s="264"/>
      <c r="AB7" s="264"/>
      <c r="AC7" s="264"/>
      <c r="AD7" s="264"/>
      <c r="AE7" s="265">
        <f t="shared" si="0"/>
        <v>0</v>
      </c>
      <c r="AF7" s="266"/>
      <c r="AG7" s="267"/>
    </row>
    <row r="8" spans="2:40" ht="18.75" x14ac:dyDescent="0.25">
      <c r="C8" s="641"/>
      <c r="D8" s="262"/>
      <c r="E8" s="262"/>
      <c r="F8" s="261"/>
      <c r="G8" s="262"/>
      <c r="H8" s="262"/>
      <c r="J8" s="645"/>
      <c r="K8" s="646"/>
      <c r="O8" s="270" t="s">
        <v>113</v>
      </c>
      <c r="P8" s="264"/>
      <c r="Q8" s="264"/>
      <c r="R8" s="264"/>
      <c r="S8" s="264"/>
      <c r="T8" s="264"/>
      <c r="U8" s="264"/>
      <c r="V8" s="264"/>
      <c r="W8" s="264"/>
      <c r="X8" s="264"/>
      <c r="Y8" s="264"/>
      <c r="Z8" s="264"/>
      <c r="AA8" s="264"/>
      <c r="AB8" s="264"/>
      <c r="AC8" s="264"/>
      <c r="AD8" s="264"/>
      <c r="AE8" s="265">
        <f t="shared" si="0"/>
        <v>0</v>
      </c>
      <c r="AF8" s="266"/>
      <c r="AG8" s="267"/>
    </row>
    <row r="9" spans="2:40" ht="18.75" x14ac:dyDescent="0.25">
      <c r="C9" s="641"/>
      <c r="D9" s="262"/>
      <c r="E9" s="262"/>
      <c r="F9" s="261"/>
      <c r="G9" s="262"/>
      <c r="H9" s="262"/>
      <c r="J9" s="645" t="str">
        <f>IF($D$11="no","Difference total contract vs. calculated costs","Difference EU grant vs. calculated costs")</f>
        <v>Difference EU grant vs. calculated costs</v>
      </c>
      <c r="K9" s="644">
        <f>IF($D$11="no", K4-K7,K5-K7)</f>
        <v>0</v>
      </c>
      <c r="O9" s="271" t="s">
        <v>26</v>
      </c>
      <c r="P9" s="264"/>
      <c r="Q9" s="264"/>
      <c r="R9" s="264"/>
      <c r="S9" s="264"/>
      <c r="T9" s="264"/>
      <c r="U9" s="264"/>
      <c r="V9" s="264"/>
      <c r="W9" s="264"/>
      <c r="X9" s="264"/>
      <c r="Y9" s="264"/>
      <c r="Z9" s="264"/>
      <c r="AA9" s="264"/>
      <c r="AB9" s="264"/>
      <c r="AC9" s="264"/>
      <c r="AD9" s="264"/>
      <c r="AE9" s="265">
        <f t="shared" si="0"/>
        <v>0</v>
      </c>
      <c r="AF9" s="266"/>
      <c r="AG9" s="267"/>
    </row>
    <row r="10" spans="2:40" ht="18.75" x14ac:dyDescent="0.25">
      <c r="C10" s="641"/>
      <c r="D10" s="262"/>
      <c r="E10" s="262"/>
      <c r="F10" s="261"/>
      <c r="G10" s="262"/>
      <c r="H10" s="262"/>
      <c r="J10" s="645"/>
      <c r="K10" s="644"/>
      <c r="O10" s="272" t="s">
        <v>149</v>
      </c>
      <c r="P10" s="264"/>
      <c r="Q10" s="264"/>
      <c r="R10" s="264"/>
      <c r="S10" s="264"/>
      <c r="T10" s="264"/>
      <c r="U10" s="264"/>
      <c r="V10" s="264"/>
      <c r="W10" s="264"/>
      <c r="X10" s="264"/>
      <c r="Y10" s="264"/>
      <c r="Z10" s="264"/>
      <c r="AA10" s="264"/>
      <c r="AB10" s="264"/>
      <c r="AC10" s="264"/>
      <c r="AD10" s="264"/>
      <c r="AE10" s="265">
        <f t="shared" si="0"/>
        <v>0</v>
      </c>
      <c r="AF10" s="266"/>
      <c r="AG10" s="267"/>
    </row>
    <row r="11" spans="2:40" ht="17.25" customHeight="1" x14ac:dyDescent="0.25">
      <c r="C11" s="628" t="s">
        <v>500</v>
      </c>
      <c r="D11" s="629"/>
      <c r="E11" s="273"/>
      <c r="F11" s="273"/>
      <c r="G11" s="273"/>
      <c r="H11" s="273"/>
      <c r="O11" s="274" t="s">
        <v>27</v>
      </c>
      <c r="P11" s="264"/>
      <c r="Q11" s="264"/>
      <c r="R11" s="264"/>
      <c r="S11" s="264"/>
      <c r="T11" s="264"/>
      <c r="U11" s="264"/>
      <c r="V11" s="264"/>
      <c r="W11" s="264"/>
      <c r="X11" s="264"/>
      <c r="Y11" s="264"/>
      <c r="Z11" s="264"/>
      <c r="AA11" s="264"/>
      <c r="AB11" s="264"/>
      <c r="AC11" s="264"/>
      <c r="AD11" s="264"/>
      <c r="AE11" s="265">
        <f t="shared" si="0"/>
        <v>0</v>
      </c>
      <c r="AF11" s="266"/>
      <c r="AG11" s="267"/>
    </row>
    <row r="12" spans="2:40" ht="18.75" x14ac:dyDescent="0.25">
      <c r="C12" s="628"/>
      <c r="D12" s="630"/>
      <c r="E12" s="275"/>
      <c r="F12" s="252"/>
      <c r="G12" s="252"/>
      <c r="H12" s="252"/>
      <c r="I12" s="252"/>
      <c r="J12" s="276"/>
      <c r="K12" s="252"/>
      <c r="L12" s="252"/>
      <c r="O12" s="274" t="s">
        <v>185</v>
      </c>
      <c r="P12" s="264"/>
      <c r="Q12" s="264"/>
      <c r="R12" s="264"/>
      <c r="S12" s="264"/>
      <c r="T12" s="264"/>
      <c r="U12" s="264"/>
      <c r="V12" s="264"/>
      <c r="W12" s="264"/>
      <c r="X12" s="264"/>
      <c r="Y12" s="264"/>
      <c r="Z12" s="264"/>
      <c r="AA12" s="264"/>
      <c r="AB12" s="264"/>
      <c r="AC12" s="264"/>
      <c r="AD12" s="264"/>
      <c r="AE12" s="265">
        <f t="shared" si="0"/>
        <v>0</v>
      </c>
      <c r="AF12" s="266"/>
      <c r="AG12" s="267"/>
    </row>
    <row r="13" spans="2:40" ht="18.75" customHeight="1" x14ac:dyDescent="0.25">
      <c r="C13" s="631"/>
      <c r="D13" s="632"/>
      <c r="E13" s="633"/>
      <c r="G13" s="252"/>
      <c r="H13" s="252"/>
      <c r="I13" s="252"/>
      <c r="J13" s="252"/>
      <c r="K13" s="252"/>
      <c r="L13" s="252"/>
      <c r="M13" s="277"/>
      <c r="O13" s="278" t="s">
        <v>28</v>
      </c>
      <c r="P13" s="264"/>
      <c r="Q13" s="264"/>
      <c r="R13" s="264"/>
      <c r="S13" s="264"/>
      <c r="T13" s="264"/>
      <c r="U13" s="264"/>
      <c r="V13" s="264"/>
      <c r="W13" s="264"/>
      <c r="X13" s="264"/>
      <c r="Y13" s="264"/>
      <c r="Z13" s="264"/>
      <c r="AA13" s="264"/>
      <c r="AB13" s="264"/>
      <c r="AC13" s="264"/>
      <c r="AD13" s="264"/>
      <c r="AE13" s="265">
        <f t="shared" si="0"/>
        <v>0</v>
      </c>
      <c r="AF13" s="266"/>
      <c r="AG13" s="267"/>
    </row>
    <row r="14" spans="2:40" ht="22.5" customHeight="1" x14ac:dyDescent="0.25">
      <c r="C14" s="631"/>
      <c r="D14" s="632"/>
      <c r="E14" s="633"/>
      <c r="F14" s="252"/>
      <c r="G14" s="252"/>
      <c r="H14" s="252"/>
      <c r="I14" s="252"/>
      <c r="J14" s="252"/>
      <c r="K14" s="252"/>
      <c r="L14" s="252"/>
      <c r="M14" s="277"/>
    </row>
    <row r="15" spans="2:40" x14ac:dyDescent="0.25">
      <c r="E15" s="279"/>
      <c r="F15" s="252"/>
      <c r="G15" s="252"/>
      <c r="H15" s="252"/>
      <c r="I15" s="252"/>
      <c r="J15" s="252"/>
      <c r="K15" s="252"/>
      <c r="L15" s="252"/>
      <c r="M15" s="277"/>
      <c r="O15" s="280"/>
      <c r="P15" s="281"/>
      <c r="Q15" s="281"/>
      <c r="R15" s="281"/>
      <c r="S15" s="281"/>
      <c r="T15" s="281"/>
      <c r="U15" s="282"/>
      <c r="V15" s="282"/>
      <c r="W15" s="282"/>
      <c r="X15" s="282"/>
      <c r="Y15" s="282"/>
      <c r="Z15" s="282"/>
      <c r="AA15" s="282"/>
      <c r="AB15" s="282"/>
      <c r="AC15" s="282"/>
      <c r="AD15" s="282"/>
      <c r="AE15" s="283"/>
      <c r="AF15" s="284"/>
      <c r="AG15" s="285"/>
    </row>
    <row r="16" spans="2:40" ht="30" customHeight="1" x14ac:dyDescent="0.5">
      <c r="B16" s="286" t="str">
        <f>INDEX(languages!B11:C11,1,MATCH('Liesmich Readme'!$A$5,languages!$B$2:$C$2,0))</f>
        <v>4.    Abrechenbare Personalkosten pro Berichtsperiode</v>
      </c>
      <c r="C16" s="287"/>
      <c r="E16" s="286"/>
      <c r="F16" s="286"/>
      <c r="G16" s="286"/>
      <c r="H16" s="288"/>
      <c r="I16" s="286"/>
      <c r="J16" s="286"/>
      <c r="K16" s="286"/>
      <c r="O16" s="651" t="str">
        <f>INDEX(languages!B12:C12,1,MATCH('Liesmich Readme'!$A$5,languages!$B$2:$C$2,0))</f>
        <v>5.   Tagesäquivalente pro Arbeitspaket &amp; abrechenbare Personalkosten</v>
      </c>
      <c r="P16" s="651"/>
      <c r="Q16" s="651"/>
      <c r="R16" s="651"/>
      <c r="S16" s="651"/>
      <c r="T16" s="651"/>
      <c r="U16" s="651"/>
      <c r="V16" s="651"/>
      <c r="W16" s="651"/>
      <c r="X16" s="651"/>
      <c r="Y16" s="651"/>
      <c r="Z16" s="651"/>
      <c r="AA16" s="651"/>
      <c r="AB16" s="651"/>
      <c r="AC16" s="651"/>
      <c r="AD16" s="651"/>
      <c r="AE16" s="651"/>
      <c r="AF16" s="651"/>
      <c r="AG16" s="651"/>
    </row>
    <row r="17" spans="1:33" ht="11.25" customHeight="1" thickBot="1" x14ac:dyDescent="0.55000000000000004">
      <c r="B17" s="287"/>
      <c r="C17" s="286"/>
      <c r="D17" s="286"/>
      <c r="E17" s="286"/>
      <c r="F17" s="286"/>
      <c r="G17" s="286"/>
      <c r="H17" s="286"/>
      <c r="I17" s="286"/>
      <c r="J17" s="286"/>
      <c r="K17" s="286"/>
      <c r="O17" s="289"/>
      <c r="P17" s="289"/>
      <c r="Q17" s="289"/>
      <c r="R17" s="289"/>
      <c r="S17" s="289"/>
      <c r="T17" s="289"/>
      <c r="U17" s="289"/>
      <c r="V17" s="289"/>
      <c r="W17" s="289"/>
      <c r="X17" s="289"/>
      <c r="Y17" s="289"/>
      <c r="Z17" s="289"/>
      <c r="AA17" s="289"/>
      <c r="AB17" s="289"/>
      <c r="AC17" s="289"/>
      <c r="AD17" s="289"/>
      <c r="AE17" s="289"/>
      <c r="AF17" s="289"/>
      <c r="AG17" s="289"/>
    </row>
    <row r="18" spans="1:33" ht="15.75" customHeight="1" x14ac:dyDescent="0.25">
      <c r="C18" s="652" t="s">
        <v>252</v>
      </c>
      <c r="D18" s="652"/>
      <c r="E18" s="652"/>
      <c r="F18" s="652" t="s">
        <v>498</v>
      </c>
      <c r="G18" s="652"/>
      <c r="H18" s="652" t="s">
        <v>253</v>
      </c>
      <c r="I18" s="652"/>
      <c r="J18" s="652"/>
      <c r="K18" s="652"/>
      <c r="L18" s="653" t="s">
        <v>497</v>
      </c>
      <c r="M18" s="653"/>
      <c r="P18" s="290"/>
      <c r="U18" s="291"/>
    </row>
    <row r="19" spans="1:33" ht="75" customHeight="1" x14ac:dyDescent="0.25">
      <c r="A19" s="647" t="s">
        <v>465</v>
      </c>
      <c r="B19" s="647"/>
      <c r="C19" s="292" t="s">
        <v>495</v>
      </c>
      <c r="D19" s="256" t="s">
        <v>254</v>
      </c>
      <c r="E19" s="293" t="s">
        <v>255</v>
      </c>
      <c r="F19" s="292" t="s">
        <v>495</v>
      </c>
      <c r="G19" s="293" t="s">
        <v>254</v>
      </c>
      <c r="H19" s="294" t="s">
        <v>504</v>
      </c>
      <c r="I19" s="295" t="s">
        <v>256</v>
      </c>
      <c r="J19" s="296" t="s">
        <v>257</v>
      </c>
      <c r="K19" s="297" t="s">
        <v>258</v>
      </c>
      <c r="L19" s="298" t="s">
        <v>259</v>
      </c>
      <c r="M19" s="293" t="str">
        <f>IF($D$11="no","Check (costs total contract vs. calculated costs)","Check (costs EU grant vs. calculated costs)")</f>
        <v>Check (costs EU grant vs. calculated costs)</v>
      </c>
      <c r="P19" s="256" t="s">
        <v>448</v>
      </c>
      <c r="Q19" s="256" t="s">
        <v>449</v>
      </c>
      <c r="R19" s="256" t="s">
        <v>450</v>
      </c>
      <c r="S19" s="256" t="s">
        <v>451</v>
      </c>
      <c r="T19" s="256" t="s">
        <v>452</v>
      </c>
      <c r="U19" s="256" t="s">
        <v>453</v>
      </c>
      <c r="V19" s="256" t="s">
        <v>454</v>
      </c>
      <c r="W19" s="256" t="s">
        <v>455</v>
      </c>
      <c r="X19" s="256" t="s">
        <v>456</v>
      </c>
      <c r="Y19" s="256" t="s">
        <v>457</v>
      </c>
      <c r="Z19" s="256" t="s">
        <v>458</v>
      </c>
      <c r="AA19" s="256" t="s">
        <v>459</v>
      </c>
      <c r="AB19" s="256" t="s">
        <v>460</v>
      </c>
      <c r="AC19" s="256" t="s">
        <v>461</v>
      </c>
      <c r="AD19" s="256" t="s">
        <v>462</v>
      </c>
      <c r="AE19" s="257" t="s">
        <v>463</v>
      </c>
      <c r="AF19" s="256" t="s">
        <v>466</v>
      </c>
    </row>
    <row r="20" spans="1:33" ht="19.5" customHeight="1" x14ac:dyDescent="0.3">
      <c r="A20" s="648" t="str">
        <f>'Basic project data'!D12</f>
        <v/>
      </c>
      <c r="B20" s="649" t="str">
        <f>'Basic project data'!E12</f>
        <v/>
      </c>
      <c r="C20" s="650">
        <f>IFERROR(SUMIF(B:B,O20,G:G),0)</f>
        <v>0</v>
      </c>
      <c r="D20" s="637">
        <f>MROUND(SUMIF(B:B,O20,F:F),0.5)</f>
        <v>0</v>
      </c>
      <c r="E20" s="638">
        <f>IFERROR(C20/D20,0)</f>
        <v>0</v>
      </c>
      <c r="F20" s="650">
        <f>SUMIF(B:B,O20,J:J)</f>
        <v>0</v>
      </c>
      <c r="G20" s="654">
        <f>MROUND(SUMIF(B:B,O20,I:I),0.5)</f>
        <v>0</v>
      </c>
      <c r="H20" s="655">
        <f>IFERROR(((SUMIF(B:B,O20,AE:AE))/$H$2),0)</f>
        <v>0</v>
      </c>
      <c r="I20" s="656">
        <f>IF($D$11="no",IF((SUMIF($D$35:$D$41,O20,$G$35:$G$41)+SUMIF($I$35:$I$41,O20,$L$35:$L$41))&gt;D20,D20,(SUMIF($D$35:$D$41,O20,$G$35:$G$41)+SUMIF($I$35:$I$41,O20,$L$35:$L$41))),IF((SUMIF($D$35:$D$41,O20,$G$35:$G$41)+SUMIF($I$35:$I$41,O20,$L$35:$L$41))&gt;G20,G20,(SUMIF($D$35:$D$41,O20,$G$35:$G$41)+SUMIF($I$35:$I$41,O20,$L$35:$L$41))))</f>
        <v>0</v>
      </c>
      <c r="J20" s="634">
        <f>IFERROR(MROUND(IF(H20&gt;I20,I20,H20),0.5),"")</f>
        <v>0</v>
      </c>
      <c r="K20" s="635">
        <f>IF($D$11="no",(IF(M20&gt;=0,0,IFERROR(J20-D20,0))),IF(J20&gt;=G20,0,IFERROR(J20-G20,0)))</f>
        <v>0</v>
      </c>
      <c r="L20" s="636">
        <f>ROUND(IF($D$11="no",IF(E20*J20&gt;C20,C20,E20*J20),IF(E20*J20&gt;F20,F20,E20*J20)),2)</f>
        <v>0</v>
      </c>
      <c r="M20" s="639">
        <f>ROUND(IF($D$11="no",IFERROR(-(C20-L20),0),IFERROR(-(F20-L20),0)),2)</f>
        <v>0</v>
      </c>
      <c r="O20" s="263" t="s">
        <v>24</v>
      </c>
      <c r="P20" s="299">
        <f t="shared" ref="P20:AD20" si="1">IFERROR($J20*(SUMIF($B:$B,$O20,P:P)/$H$2)/$H20,0)</f>
        <v>0</v>
      </c>
      <c r="Q20" s="299">
        <f t="shared" si="1"/>
        <v>0</v>
      </c>
      <c r="R20" s="299">
        <f t="shared" si="1"/>
        <v>0</v>
      </c>
      <c r="S20" s="299">
        <f t="shared" si="1"/>
        <v>0</v>
      </c>
      <c r="T20" s="299">
        <f t="shared" si="1"/>
        <v>0</v>
      </c>
      <c r="U20" s="299">
        <f t="shared" si="1"/>
        <v>0</v>
      </c>
      <c r="V20" s="299">
        <f t="shared" si="1"/>
        <v>0</v>
      </c>
      <c r="W20" s="299">
        <f t="shared" si="1"/>
        <v>0</v>
      </c>
      <c r="X20" s="299">
        <f t="shared" si="1"/>
        <v>0</v>
      </c>
      <c r="Y20" s="299">
        <f t="shared" si="1"/>
        <v>0</v>
      </c>
      <c r="Z20" s="299">
        <f t="shared" si="1"/>
        <v>0</v>
      </c>
      <c r="AA20" s="299">
        <f t="shared" si="1"/>
        <v>0</v>
      </c>
      <c r="AB20" s="299">
        <f t="shared" si="1"/>
        <v>0</v>
      </c>
      <c r="AC20" s="299">
        <f t="shared" si="1"/>
        <v>0</v>
      </c>
      <c r="AD20" s="299">
        <f t="shared" si="1"/>
        <v>0</v>
      </c>
      <c r="AE20" s="300">
        <f>SUM(P20:AD20)</f>
        <v>0</v>
      </c>
      <c r="AF20" s="134">
        <f>ROUND(L20,2)</f>
        <v>0</v>
      </c>
      <c r="AG20" s="432" t="str">
        <f>IF((AF20)=AF5+AF6,"no adjustment needed",IF(ISBLANK(AF5),"no adjustment needed","adjustment needed"))</f>
        <v>no adjustment needed</v>
      </c>
    </row>
    <row r="21" spans="1:33" ht="19.5" customHeight="1" x14ac:dyDescent="0.3">
      <c r="A21" s="648"/>
      <c r="B21" s="649"/>
      <c r="C21" s="650"/>
      <c r="D21" s="637"/>
      <c r="E21" s="638"/>
      <c r="F21" s="650"/>
      <c r="G21" s="654"/>
      <c r="H21" s="655"/>
      <c r="I21" s="656"/>
      <c r="J21" s="634"/>
      <c r="K21" s="635"/>
      <c r="L21" s="636"/>
      <c r="M21" s="639"/>
      <c r="O21" s="268" t="s">
        <v>77</v>
      </c>
      <c r="P21" s="301">
        <f t="shared" ref="P21:AE21" si="2">IFERROR(IF(OR((P5+P6)=P20,P5=0),0,P20-P5-P6),"")</f>
        <v>0</v>
      </c>
      <c r="Q21" s="301">
        <f t="shared" si="2"/>
        <v>0</v>
      </c>
      <c r="R21" s="301">
        <f t="shared" si="2"/>
        <v>0</v>
      </c>
      <c r="S21" s="301">
        <f t="shared" si="2"/>
        <v>0</v>
      </c>
      <c r="T21" s="301">
        <f t="shared" si="2"/>
        <v>0</v>
      </c>
      <c r="U21" s="301">
        <f t="shared" si="2"/>
        <v>0</v>
      </c>
      <c r="V21" s="301">
        <f t="shared" si="2"/>
        <v>0</v>
      </c>
      <c r="W21" s="301">
        <f t="shared" si="2"/>
        <v>0</v>
      </c>
      <c r="X21" s="301">
        <f t="shared" si="2"/>
        <v>0</v>
      </c>
      <c r="Y21" s="301">
        <f t="shared" si="2"/>
        <v>0</v>
      </c>
      <c r="Z21" s="301">
        <f t="shared" si="2"/>
        <v>0</v>
      </c>
      <c r="AA21" s="301">
        <f t="shared" si="2"/>
        <v>0</v>
      </c>
      <c r="AB21" s="301">
        <f t="shared" si="2"/>
        <v>0</v>
      </c>
      <c r="AC21" s="301">
        <f t="shared" si="2"/>
        <v>0</v>
      </c>
      <c r="AD21" s="301">
        <f t="shared" si="2"/>
        <v>0</v>
      </c>
      <c r="AE21" s="300">
        <f t="shared" si="2"/>
        <v>0</v>
      </c>
      <c r="AF21" s="135">
        <f>IFERROR(IF(OR(ISBLANK(AF5),AF6&lt;&gt;""),0,IF(OR((AF5+AF6)=AF20,ISBLANK(AF5)),0,AF20-AF5-AF6)),"")</f>
        <v>0</v>
      </c>
      <c r="AG21" s="433" t="str">
        <f>IF(AND($AG$20="adjustment needed",AF21&lt;&gt;0),"Only copy this row in table above!","")</f>
        <v/>
      </c>
    </row>
    <row r="22" spans="1:33" ht="19.5" customHeight="1" x14ac:dyDescent="0.3">
      <c r="A22" s="657" t="str">
        <f>'Basic project data'!D13</f>
        <v/>
      </c>
      <c r="B22" s="658" t="str">
        <f>'Basic project data'!E13</f>
        <v/>
      </c>
      <c r="C22" s="650">
        <f>IFERROR(SUMIF(B:B,O22,G:G),0)</f>
        <v>0</v>
      </c>
      <c r="D22" s="637">
        <f>MROUND(SUMIF(B:B,O22,F:F),0.5)</f>
        <v>0</v>
      </c>
      <c r="E22" s="638">
        <f>IFERROR(C22/D22,0)</f>
        <v>0</v>
      </c>
      <c r="F22" s="650">
        <f>SUMIF(B:B,O22,J:J)</f>
        <v>0</v>
      </c>
      <c r="G22" s="654">
        <f>MROUND(SUMIF(B:B,O22,I:I),0.5)</f>
        <v>0</v>
      </c>
      <c r="H22" s="655">
        <f>IFERROR(((SUMIF(B:B,O22,AE:AE))/$H$2),0)</f>
        <v>0</v>
      </c>
      <c r="I22" s="656">
        <f>IF($D$11="no",IF((SUMIF($D$35:$D$41,O22,$G$35:$G$41)+SUMIF($I$35:$I$41,O22,$L$35:$L$41))&gt;D22,D22,(SUMIF($D$35:$D$41,O22,$G$35:$G$41)+SUMIF($I$35:$I$41,O22,$L$35:$L$41))),IF((SUMIF($D$35:$D$41,O22,$G$35:$G$41)+SUMIF($I$35:$I$41,O22,$L$35:$L$41))&gt;G22,G22,(SUMIF($D$35:$D$41,O22,$G$35:$G$41)+SUMIF($I$35:$I$41,O22,$L$35:$L$41))))</f>
        <v>0</v>
      </c>
      <c r="J22" s="634">
        <f>IFERROR(MROUND(IF(H22&gt;I22,I22,H22),0.5),"")</f>
        <v>0</v>
      </c>
      <c r="K22" s="635">
        <f>IF($D$11="no",(IF(M22&gt;=0,0,IFERROR(J22-D22,0))),IF(J22&gt;=G22,0,IFERROR(J22-G22,0)))</f>
        <v>0</v>
      </c>
      <c r="L22" s="636">
        <f>ROUND(IF($D$11="no",IF(E22*J22&gt;C22,C22,E22*J22),IF(E22*J22&gt;F22,F22,E22*J22)),2)</f>
        <v>0</v>
      </c>
      <c r="M22" s="639">
        <f>ROUND(IF($D$11="no",IFERROR(-(C22-L22),0),IFERROR(-(F22-L22),0)),2)</f>
        <v>0</v>
      </c>
      <c r="O22" s="269" t="s">
        <v>25</v>
      </c>
      <c r="P22" s="299">
        <f t="shared" ref="P22:AD22" si="3">IFERROR($J22*(SUMIF($B:$B,$O22,P:P)/$H$2)/$H22,0)</f>
        <v>0</v>
      </c>
      <c r="Q22" s="299">
        <f t="shared" si="3"/>
        <v>0</v>
      </c>
      <c r="R22" s="299">
        <f t="shared" si="3"/>
        <v>0</v>
      </c>
      <c r="S22" s="299">
        <f t="shared" si="3"/>
        <v>0</v>
      </c>
      <c r="T22" s="299">
        <f t="shared" si="3"/>
        <v>0</v>
      </c>
      <c r="U22" s="299">
        <f t="shared" si="3"/>
        <v>0</v>
      </c>
      <c r="V22" s="299">
        <f t="shared" si="3"/>
        <v>0</v>
      </c>
      <c r="W22" s="299">
        <f t="shared" si="3"/>
        <v>0</v>
      </c>
      <c r="X22" s="299">
        <f t="shared" si="3"/>
        <v>0</v>
      </c>
      <c r="Y22" s="299">
        <f t="shared" si="3"/>
        <v>0</v>
      </c>
      <c r="Z22" s="299">
        <f t="shared" si="3"/>
        <v>0</v>
      </c>
      <c r="AA22" s="299">
        <f t="shared" si="3"/>
        <v>0</v>
      </c>
      <c r="AB22" s="299">
        <f t="shared" si="3"/>
        <v>0</v>
      </c>
      <c r="AC22" s="299">
        <f t="shared" si="3"/>
        <v>0</v>
      </c>
      <c r="AD22" s="299">
        <f t="shared" si="3"/>
        <v>0</v>
      </c>
      <c r="AE22" s="300">
        <f>SUM(P22:AD22)</f>
        <v>0</v>
      </c>
      <c r="AF22" s="134">
        <f>ROUND(L22,2)</f>
        <v>0</v>
      </c>
      <c r="AG22" s="432" t="str">
        <f>IF((AF22)=AF7+AF8,"no adjustment needed",IF(ISBLANK(AF7),"no adjustment needed","adjustment needed"))</f>
        <v>no adjustment needed</v>
      </c>
    </row>
    <row r="23" spans="1:33" ht="19.5" customHeight="1" x14ac:dyDescent="0.3">
      <c r="A23" s="657"/>
      <c r="B23" s="658"/>
      <c r="C23" s="650"/>
      <c r="D23" s="637"/>
      <c r="E23" s="638"/>
      <c r="F23" s="650"/>
      <c r="G23" s="654"/>
      <c r="H23" s="655"/>
      <c r="I23" s="656"/>
      <c r="J23" s="634"/>
      <c r="K23" s="635"/>
      <c r="L23" s="636"/>
      <c r="M23" s="639"/>
      <c r="O23" s="270" t="s">
        <v>113</v>
      </c>
      <c r="P23" s="301">
        <f t="shared" ref="P23:AF23" si="4">IFERROR(IF(OR((P7+P8)=P22,P7=0),0,P22-P7-P8),"")</f>
        <v>0</v>
      </c>
      <c r="Q23" s="301">
        <f t="shared" si="4"/>
        <v>0</v>
      </c>
      <c r="R23" s="301">
        <f t="shared" si="4"/>
        <v>0</v>
      </c>
      <c r="S23" s="301">
        <f t="shared" si="4"/>
        <v>0</v>
      </c>
      <c r="T23" s="301">
        <f t="shared" si="4"/>
        <v>0</v>
      </c>
      <c r="U23" s="301">
        <f t="shared" si="4"/>
        <v>0</v>
      </c>
      <c r="V23" s="301">
        <f t="shared" si="4"/>
        <v>0</v>
      </c>
      <c r="W23" s="301">
        <f t="shared" si="4"/>
        <v>0</v>
      </c>
      <c r="X23" s="301">
        <f t="shared" si="4"/>
        <v>0</v>
      </c>
      <c r="Y23" s="301">
        <f t="shared" si="4"/>
        <v>0</v>
      </c>
      <c r="Z23" s="301">
        <f t="shared" si="4"/>
        <v>0</v>
      </c>
      <c r="AA23" s="301">
        <f t="shared" si="4"/>
        <v>0</v>
      </c>
      <c r="AB23" s="301">
        <f t="shared" si="4"/>
        <v>0</v>
      </c>
      <c r="AC23" s="301">
        <f t="shared" si="4"/>
        <v>0</v>
      </c>
      <c r="AD23" s="301">
        <f t="shared" si="4"/>
        <v>0</v>
      </c>
      <c r="AE23" s="300">
        <f t="shared" si="4"/>
        <v>0</v>
      </c>
      <c r="AF23" s="135">
        <f t="shared" si="4"/>
        <v>0</v>
      </c>
      <c r="AG23" s="433" t="str">
        <f>IF(AND($AG$22="adjustment needed",AF23&lt;&gt;0),"Only copy this row in table above!","")</f>
        <v/>
      </c>
    </row>
    <row r="24" spans="1:33" ht="19.5" customHeight="1" x14ac:dyDescent="0.3">
      <c r="A24" s="659" t="str">
        <f>'Basic project data'!D14</f>
        <v/>
      </c>
      <c r="B24" s="660" t="str">
        <f>'Basic project data'!E14</f>
        <v/>
      </c>
      <c r="C24" s="650">
        <f>IFERROR(SUMIF(B:B,O24,G:G),0)</f>
        <v>0</v>
      </c>
      <c r="D24" s="637">
        <f>MROUND(SUMIF(B:B,O24,F:F),0.5)</f>
        <v>0</v>
      </c>
      <c r="E24" s="638">
        <f>IFERROR(C24/D24,0)</f>
        <v>0</v>
      </c>
      <c r="F24" s="650">
        <f>SUMIF(B:B,O24,J:J)</f>
        <v>0</v>
      </c>
      <c r="G24" s="654">
        <f>MROUND(SUMIF(B:B,O24,I:I),0.5)</f>
        <v>0</v>
      </c>
      <c r="H24" s="655">
        <f>IFERROR(((SUMIF(B:B,O24,AE:AE))/$H$2),0)</f>
        <v>0</v>
      </c>
      <c r="I24" s="656">
        <f>IF($D$11="no",IF((SUMIF($D$35:$D$41,O24,$G$35:$G$41)+SUMIF($I$35:$I$41,O24,$L$35:$L$41))&gt;D24,D24,(SUMIF($D$35:$D$41,O24,$G$35:$G$41)+SUMIF($I$35:$I$41,O24,$L$35:$L$41))),IF((SUMIF($D$35:$D$41,O24,$G$35:$G$41)+SUMIF($I$35:$I$41,O24,$L$35:$L$41))&gt;G24,G24,(SUMIF($D$35:$D$41,O24,$G$35:$G$41)+SUMIF($I$35:$I$41,O24,$L$35:$L$41))))</f>
        <v>0</v>
      </c>
      <c r="J24" s="634">
        <f>IFERROR(MROUND(IF(H24&gt;I24,I24,H24),0.5),"")</f>
        <v>0</v>
      </c>
      <c r="K24" s="635">
        <f>IF($D$11="no",(IF(M24&gt;=0,0,IFERROR(J24-D24,0))),IF(J24&gt;=G24,0,IFERROR(J24-G24,0)))</f>
        <v>0</v>
      </c>
      <c r="L24" s="636">
        <f>ROUND(IF($D$11="no",IF(E24*J24&gt;C24,C24,E24*J24),IF(E24*J24&gt;F24,F24,E24*J24)),2)</f>
        <v>0</v>
      </c>
      <c r="M24" s="639">
        <f>ROUND(IF($D$11="no",IFERROR(-(C24-L24),0),IFERROR(-(F24-L24),0)),2)</f>
        <v>0</v>
      </c>
      <c r="O24" s="271" t="s">
        <v>26</v>
      </c>
      <c r="P24" s="299">
        <f t="shared" ref="P24:AD24" si="5">IFERROR($J24*(SUMIF($B:$B,$O24,P:P)/$H$2)/$H24,0)</f>
        <v>0</v>
      </c>
      <c r="Q24" s="299">
        <f t="shared" si="5"/>
        <v>0</v>
      </c>
      <c r="R24" s="299">
        <f t="shared" si="5"/>
        <v>0</v>
      </c>
      <c r="S24" s="299">
        <f t="shared" si="5"/>
        <v>0</v>
      </c>
      <c r="T24" s="299">
        <f t="shared" si="5"/>
        <v>0</v>
      </c>
      <c r="U24" s="299">
        <f t="shared" si="5"/>
        <v>0</v>
      </c>
      <c r="V24" s="299">
        <f t="shared" si="5"/>
        <v>0</v>
      </c>
      <c r="W24" s="299">
        <f t="shared" si="5"/>
        <v>0</v>
      </c>
      <c r="X24" s="299">
        <f t="shared" si="5"/>
        <v>0</v>
      </c>
      <c r="Y24" s="299">
        <f t="shared" si="5"/>
        <v>0</v>
      </c>
      <c r="Z24" s="299">
        <f t="shared" si="5"/>
        <v>0</v>
      </c>
      <c r="AA24" s="299">
        <f t="shared" si="5"/>
        <v>0</v>
      </c>
      <c r="AB24" s="299">
        <f t="shared" si="5"/>
        <v>0</v>
      </c>
      <c r="AC24" s="299">
        <f t="shared" si="5"/>
        <v>0</v>
      </c>
      <c r="AD24" s="299">
        <f t="shared" si="5"/>
        <v>0</v>
      </c>
      <c r="AE24" s="300">
        <f>SUM(P24:AD24)</f>
        <v>0</v>
      </c>
      <c r="AF24" s="134">
        <f>ROUND(L24,2)</f>
        <v>0</v>
      </c>
      <c r="AG24" s="432" t="str">
        <f>IF((AF24)=AF9+AF10,"no adjustment needed",IF(ISBLANK(AF9),"no adjustment needed","adjustment needed"))</f>
        <v>no adjustment needed</v>
      </c>
    </row>
    <row r="25" spans="1:33" ht="19.5" customHeight="1" x14ac:dyDescent="0.3">
      <c r="A25" s="659"/>
      <c r="B25" s="660"/>
      <c r="C25" s="650"/>
      <c r="D25" s="637"/>
      <c r="E25" s="638"/>
      <c r="F25" s="650"/>
      <c r="G25" s="654"/>
      <c r="H25" s="655"/>
      <c r="I25" s="656"/>
      <c r="J25" s="634"/>
      <c r="K25" s="635"/>
      <c r="L25" s="636"/>
      <c r="M25" s="639"/>
      <c r="O25" s="272" t="s">
        <v>149</v>
      </c>
      <c r="P25" s="301">
        <f t="shared" ref="P25:AF25" si="6">IFERROR(IF(OR((P9+P10)=P24,P9=0),0,P24-P9-P10),"")</f>
        <v>0</v>
      </c>
      <c r="Q25" s="301">
        <f t="shared" si="6"/>
        <v>0</v>
      </c>
      <c r="R25" s="301">
        <f t="shared" si="6"/>
        <v>0</v>
      </c>
      <c r="S25" s="301">
        <f t="shared" si="6"/>
        <v>0</v>
      </c>
      <c r="T25" s="301">
        <f t="shared" si="6"/>
        <v>0</v>
      </c>
      <c r="U25" s="301">
        <f t="shared" si="6"/>
        <v>0</v>
      </c>
      <c r="V25" s="301">
        <f t="shared" si="6"/>
        <v>0</v>
      </c>
      <c r="W25" s="301">
        <f t="shared" si="6"/>
        <v>0</v>
      </c>
      <c r="X25" s="301">
        <f t="shared" si="6"/>
        <v>0</v>
      </c>
      <c r="Y25" s="301">
        <f t="shared" si="6"/>
        <v>0</v>
      </c>
      <c r="Z25" s="301">
        <f t="shared" si="6"/>
        <v>0</v>
      </c>
      <c r="AA25" s="301">
        <f t="shared" si="6"/>
        <v>0</v>
      </c>
      <c r="AB25" s="301">
        <f t="shared" si="6"/>
        <v>0</v>
      </c>
      <c r="AC25" s="301">
        <f t="shared" si="6"/>
        <v>0</v>
      </c>
      <c r="AD25" s="301">
        <f t="shared" si="6"/>
        <v>0</v>
      </c>
      <c r="AE25" s="300">
        <f t="shared" si="6"/>
        <v>0</v>
      </c>
      <c r="AF25" s="135">
        <f t="shared" si="6"/>
        <v>0</v>
      </c>
      <c r="AG25" s="433" t="str">
        <f>IF(AND($AG$24="adjustment needed",AF25&lt;&gt;0),"Only copy this row in table above!","")</f>
        <v/>
      </c>
    </row>
    <row r="26" spans="1:33" ht="19.5" customHeight="1" x14ac:dyDescent="0.3">
      <c r="A26" s="672" t="str">
        <f>'Basic project data'!D15</f>
        <v/>
      </c>
      <c r="B26" s="673" t="str">
        <f>'Basic project data'!E15</f>
        <v/>
      </c>
      <c r="C26" s="650">
        <f>IFERROR(SUMIF(B:B,O26,G:G),0)</f>
        <v>0</v>
      </c>
      <c r="D26" s="637">
        <f>MROUND(SUMIF(B:B,O26,F:F),0.5)</f>
        <v>0</v>
      </c>
      <c r="E26" s="638">
        <f>IFERROR(C26/D26,0)</f>
        <v>0</v>
      </c>
      <c r="F26" s="650">
        <f>SUMIF(B:B,O26,J:J)</f>
        <v>0</v>
      </c>
      <c r="G26" s="654">
        <f>MROUND(SUMIF(B:B,O26,I:I),0.5)</f>
        <v>0</v>
      </c>
      <c r="H26" s="655">
        <f>IFERROR(((SUMIF(B:B,O26,AE:AE))/$H$2),0)</f>
        <v>0</v>
      </c>
      <c r="I26" s="656">
        <f>IF($D$11="no",IF((SUMIF($D$35:$D$41,O26,$G$35:$G$41)+SUMIF($I$35:$I$41,O26,$L$35:$L$41))&gt;D26,D26,(SUMIF($D$35:$D$41,O26,$G$35:$G$41)+SUMIF($I$35:$I$41,O26,$L$35:$L$41))),IF((SUMIF($D$35:$D$41,O26,$G$35:$G$41)+SUMIF($I$35:$I$41,O26,$L$35:$L$41))&gt;G26,G26,(SUMIF($D$35:$D$41,O26,$G$35:$G$41)+SUMIF($I$35:$I$41,O26,$L$35:$L$41))))</f>
        <v>0</v>
      </c>
      <c r="J26" s="634">
        <f>IFERROR(MROUND(IF(H26&gt;I26,I26,H26),0.5),"")</f>
        <v>0</v>
      </c>
      <c r="K26" s="635">
        <f>IF($D$11="no",(IF(M26&gt;=0,0,IFERROR(J26-D26,0))),IF(J26&gt;=G26,0,IFERROR(J26-G26,0)))</f>
        <v>0</v>
      </c>
      <c r="L26" s="636">
        <f>ROUND(IF($D$11="no",IF(E26*J26&gt;C26,C26,E26*J26),IF(E26*J26&gt;F26,F26,E26*J26)),2)</f>
        <v>0</v>
      </c>
      <c r="M26" s="639">
        <f>ROUND(IF($D$11="no",IFERROR(-(C26-L26),0),IFERROR(-(F26-L26),0)),2)</f>
        <v>0</v>
      </c>
      <c r="O26" s="274" t="s">
        <v>27</v>
      </c>
      <c r="P26" s="299">
        <f t="shared" ref="P26:AD26" si="7">IFERROR($J26*(SUMIF($B:$B,$O26,P:P)/$H$2)/$H26,0)</f>
        <v>0</v>
      </c>
      <c r="Q26" s="299">
        <f t="shared" si="7"/>
        <v>0</v>
      </c>
      <c r="R26" s="299">
        <f t="shared" si="7"/>
        <v>0</v>
      </c>
      <c r="S26" s="299">
        <f t="shared" si="7"/>
        <v>0</v>
      </c>
      <c r="T26" s="299">
        <f t="shared" si="7"/>
        <v>0</v>
      </c>
      <c r="U26" s="299">
        <f t="shared" si="7"/>
        <v>0</v>
      </c>
      <c r="V26" s="299">
        <f t="shared" si="7"/>
        <v>0</v>
      </c>
      <c r="W26" s="299">
        <f t="shared" si="7"/>
        <v>0</v>
      </c>
      <c r="X26" s="299">
        <f t="shared" si="7"/>
        <v>0</v>
      </c>
      <c r="Y26" s="299">
        <f t="shared" si="7"/>
        <v>0</v>
      </c>
      <c r="Z26" s="299">
        <f t="shared" si="7"/>
        <v>0</v>
      </c>
      <c r="AA26" s="299">
        <f t="shared" si="7"/>
        <v>0</v>
      </c>
      <c r="AB26" s="299">
        <f t="shared" si="7"/>
        <v>0</v>
      </c>
      <c r="AC26" s="299">
        <f t="shared" si="7"/>
        <v>0</v>
      </c>
      <c r="AD26" s="299">
        <f t="shared" si="7"/>
        <v>0</v>
      </c>
      <c r="AE26" s="300">
        <f>SUM(P26:AD26)</f>
        <v>0</v>
      </c>
      <c r="AF26" s="134">
        <f>ROUND(L26,2)</f>
        <v>0</v>
      </c>
      <c r="AG26" s="432" t="str">
        <f>IF((AF26)=AF11+AF12,"no adjustment needed",IF(ISBLANK(AF11),"no adjustment needed","adjustment needed"))</f>
        <v>no adjustment needed</v>
      </c>
    </row>
    <row r="27" spans="1:33" ht="19.5" customHeight="1" x14ac:dyDescent="0.3">
      <c r="A27" s="672"/>
      <c r="B27" s="673"/>
      <c r="C27" s="650"/>
      <c r="D27" s="637"/>
      <c r="E27" s="638"/>
      <c r="F27" s="650"/>
      <c r="G27" s="654"/>
      <c r="H27" s="655"/>
      <c r="I27" s="656"/>
      <c r="J27" s="634"/>
      <c r="K27" s="635"/>
      <c r="L27" s="636"/>
      <c r="M27" s="639"/>
      <c r="O27" s="274" t="s">
        <v>185</v>
      </c>
      <c r="P27" s="301">
        <f t="shared" ref="P27:AE27" si="8">IFERROR(IF(OR((P11+P12)=P26,P11=0),0,P26-P11-P12),"")</f>
        <v>0</v>
      </c>
      <c r="Q27" s="301">
        <f t="shared" si="8"/>
        <v>0</v>
      </c>
      <c r="R27" s="301">
        <f t="shared" si="8"/>
        <v>0</v>
      </c>
      <c r="S27" s="301">
        <f t="shared" si="8"/>
        <v>0</v>
      </c>
      <c r="T27" s="301">
        <f t="shared" si="8"/>
        <v>0</v>
      </c>
      <c r="U27" s="301">
        <f t="shared" si="8"/>
        <v>0</v>
      </c>
      <c r="V27" s="301">
        <f t="shared" si="8"/>
        <v>0</v>
      </c>
      <c r="W27" s="301">
        <f t="shared" si="8"/>
        <v>0</v>
      </c>
      <c r="X27" s="301">
        <f t="shared" si="8"/>
        <v>0</v>
      </c>
      <c r="Y27" s="301">
        <f t="shared" si="8"/>
        <v>0</v>
      </c>
      <c r="Z27" s="301">
        <f t="shared" si="8"/>
        <v>0</v>
      </c>
      <c r="AA27" s="301">
        <f t="shared" si="8"/>
        <v>0</v>
      </c>
      <c r="AB27" s="301">
        <f t="shared" si="8"/>
        <v>0</v>
      </c>
      <c r="AC27" s="301">
        <f t="shared" si="8"/>
        <v>0</v>
      </c>
      <c r="AD27" s="301">
        <f t="shared" si="8"/>
        <v>0</v>
      </c>
      <c r="AE27" s="300">
        <f t="shared" si="8"/>
        <v>0</v>
      </c>
      <c r="AF27" s="135">
        <f>IFERROR(IF(OR((AF11+AF13)=AF26,AF11=0),0,AF26-AF11-AF13),"")</f>
        <v>0</v>
      </c>
      <c r="AG27" s="302" t="str">
        <f>IF(AND($AG$26="adjustment needed",AF27&lt;&gt;0),"Only copy this row in table above!","")</f>
        <v/>
      </c>
    </row>
    <row r="28" spans="1:33" ht="19.5" customHeight="1" thickBot="1" x14ac:dyDescent="0.35">
      <c r="A28" s="661" t="str">
        <f>'Basic project data'!D16</f>
        <v/>
      </c>
      <c r="B28" s="662" t="str">
        <f>'Basic project data'!E16</f>
        <v/>
      </c>
      <c r="C28" s="663">
        <f>IFERROR(SUMIF(B:B,O28,G:G),0)</f>
        <v>0</v>
      </c>
      <c r="D28" s="664">
        <f>MROUND(SUMIF(B:B,O28,F:F),0.5)</f>
        <v>0</v>
      </c>
      <c r="E28" s="665">
        <f>IFERROR(C28/D28,0)</f>
        <v>0</v>
      </c>
      <c r="F28" s="663">
        <f>SUMIF(B:B,O28,J:J)</f>
        <v>0</v>
      </c>
      <c r="G28" s="666">
        <f>MROUND(SUMIF(B:B,O28,I:I),0.5)</f>
        <v>0</v>
      </c>
      <c r="H28" s="667">
        <f>IFERROR(((SUMIF(B:B,O28,AE:AE))/$H$2),0)</f>
        <v>0</v>
      </c>
      <c r="I28" s="668">
        <f>IF($D$11="no",IF((SUMIF($D$35:$D$41,O28,$G$35:$G$41)+SUMIF($I$35:$I$41,O28,$L$35:$L$41))&gt;D28,D28,(SUMIF($D$35:$D$41,O28,$G$35:$G$41)+SUMIF($I$35:$I$41,O28,$L$35:$L$41))),IF((SUMIF($D$35:$D$41,O28,$G$35:$G$41)+SUMIF($I$35:$I$41,O28,$L$35:$L$41))&gt;G28,G28,(SUMIF($D$35:$D$41,O28,$G$35:$G$41)+SUMIF($I$35:$I$41,O28,$L$35:$L$41))))</f>
        <v>0</v>
      </c>
      <c r="J28" s="669">
        <f>IFERROR(MROUND(IF(H28&gt;I28,I28,H28),0.5),"")</f>
        <v>0</v>
      </c>
      <c r="K28" s="670">
        <f>IF($D$11="no",(IF(M28&gt;=0,0,IFERROR(J28-D28,0))),IF(J28&gt;=G28,0,IFERROR(J28-G28,0)))</f>
        <v>0</v>
      </c>
      <c r="L28" s="671">
        <f>ROUND(IF($D$11="no",IF(E28*J28&gt;C28,C28,E28*J28),IF(E28*J28&gt;F28,F28,E28*J28)),2)</f>
        <v>0</v>
      </c>
      <c r="M28" s="639">
        <f>ROUND(IF($D$11="no",IFERROR(-(C28-L28),0),IFERROR(-(F28-L28),0)),2)</f>
        <v>0</v>
      </c>
      <c r="O28" s="303" t="s">
        <v>28</v>
      </c>
      <c r="P28" s="299">
        <f t="shared" ref="P28:AD28" si="9">IFERROR($J28*(SUMIF($B:$B,$O28,P:P)/$H$2)/$H28,0)</f>
        <v>0</v>
      </c>
      <c r="Q28" s="299">
        <f t="shared" si="9"/>
        <v>0</v>
      </c>
      <c r="R28" s="299">
        <f t="shared" si="9"/>
        <v>0</v>
      </c>
      <c r="S28" s="299">
        <f t="shared" si="9"/>
        <v>0</v>
      </c>
      <c r="T28" s="299">
        <f t="shared" si="9"/>
        <v>0</v>
      </c>
      <c r="U28" s="299">
        <f t="shared" si="9"/>
        <v>0</v>
      </c>
      <c r="V28" s="299">
        <f t="shared" si="9"/>
        <v>0</v>
      </c>
      <c r="W28" s="299">
        <f t="shared" si="9"/>
        <v>0</v>
      </c>
      <c r="X28" s="299">
        <f t="shared" si="9"/>
        <v>0</v>
      </c>
      <c r="Y28" s="299">
        <f t="shared" si="9"/>
        <v>0</v>
      </c>
      <c r="Z28" s="299">
        <f t="shared" si="9"/>
        <v>0</v>
      </c>
      <c r="AA28" s="299">
        <f t="shared" si="9"/>
        <v>0</v>
      </c>
      <c r="AB28" s="299">
        <f t="shared" si="9"/>
        <v>0</v>
      </c>
      <c r="AC28" s="299">
        <f t="shared" si="9"/>
        <v>0</v>
      </c>
      <c r="AD28" s="299">
        <f t="shared" si="9"/>
        <v>0</v>
      </c>
      <c r="AE28" s="300">
        <f>SUM(P28:AD28)</f>
        <v>0</v>
      </c>
      <c r="AF28" s="134">
        <f>ROUND(L28,2)</f>
        <v>0</v>
      </c>
      <c r="AG28" s="304"/>
    </row>
    <row r="29" spans="1:33" ht="19.5" customHeight="1" thickBot="1" x14ac:dyDescent="0.35">
      <c r="A29" s="661"/>
      <c r="B29" s="662"/>
      <c r="C29" s="663"/>
      <c r="D29" s="664"/>
      <c r="E29" s="665"/>
      <c r="F29" s="663"/>
      <c r="G29" s="666"/>
      <c r="H29" s="667"/>
      <c r="I29" s="668"/>
      <c r="J29" s="669"/>
      <c r="K29" s="670"/>
      <c r="L29" s="671"/>
      <c r="M29" s="639"/>
      <c r="O29" s="305"/>
      <c r="P29" s="282"/>
      <c r="Q29" s="282"/>
      <c r="R29" s="282"/>
      <c r="S29" s="282"/>
      <c r="T29" s="282"/>
      <c r="U29" s="282"/>
      <c r="V29" s="282"/>
      <c r="W29" s="282"/>
      <c r="X29" s="282"/>
      <c r="Y29" s="282"/>
      <c r="Z29" s="282"/>
      <c r="AA29" s="282"/>
      <c r="AB29" s="282"/>
      <c r="AC29" s="282"/>
      <c r="AD29" s="282"/>
      <c r="AE29" s="306"/>
      <c r="AF29" s="307"/>
    </row>
    <row r="30" spans="1:33" ht="17.25" customHeight="1" x14ac:dyDescent="0.25">
      <c r="A30" s="678" t="s">
        <v>37</v>
      </c>
      <c r="B30" s="678"/>
      <c r="C30" s="308">
        <f>SUM(C20:C28)</f>
        <v>0</v>
      </c>
      <c r="D30" s="309">
        <f>SUM(D20:D28)</f>
        <v>0</v>
      </c>
      <c r="E30" s="310"/>
      <c r="F30" s="311">
        <f>SUM(F20:F28)</f>
        <v>0</v>
      </c>
      <c r="G30" s="312">
        <f>SUM(G20:G28)</f>
        <v>0</v>
      </c>
      <c r="H30" s="313">
        <f>SUM(H20:H28)</f>
        <v>0</v>
      </c>
      <c r="I30" s="314"/>
      <c r="J30" s="315">
        <f>SUM(J20:J28)</f>
        <v>0</v>
      </c>
      <c r="K30" s="316"/>
      <c r="L30" s="317">
        <f>SUM(L20:L28)</f>
        <v>0</v>
      </c>
      <c r="M30" s="318">
        <f>SUM(M20:M28)</f>
        <v>0</v>
      </c>
      <c r="N30" s="319"/>
      <c r="O30" s="280"/>
      <c r="P30" s="280"/>
      <c r="Q30" s="280"/>
      <c r="R30" s="280"/>
      <c r="S30" s="280"/>
      <c r="T30" s="280"/>
      <c r="U30" s="280"/>
      <c r="V30" s="280"/>
      <c r="W30" s="280"/>
      <c r="X30" s="280"/>
      <c r="Y30" s="280"/>
      <c r="Z30" s="280"/>
      <c r="AA30" s="280"/>
      <c r="AB30" s="280"/>
      <c r="AC30" s="280"/>
      <c r="AD30" s="280"/>
      <c r="AE30" s="280"/>
      <c r="AF30" s="280"/>
    </row>
    <row r="31" spans="1:33" x14ac:dyDescent="0.25">
      <c r="A31" s="320"/>
      <c r="B31" s="320"/>
      <c r="C31" s="321"/>
      <c r="D31" s="322"/>
      <c r="E31" s="323"/>
      <c r="F31" s="324"/>
      <c r="G31" s="325"/>
      <c r="H31" s="284"/>
      <c r="J31" s="326"/>
      <c r="K31" s="327"/>
      <c r="O31" s="280"/>
      <c r="P31" s="280"/>
      <c r="Q31" s="280"/>
      <c r="R31" s="280"/>
      <c r="S31" s="280"/>
      <c r="T31" s="280"/>
      <c r="U31" s="280"/>
      <c r="V31" s="280"/>
      <c r="W31" s="280"/>
      <c r="X31" s="280"/>
      <c r="Y31" s="280"/>
      <c r="Z31" s="280"/>
      <c r="AA31" s="280"/>
      <c r="AB31" s="280"/>
      <c r="AC31" s="280"/>
      <c r="AD31" s="280"/>
      <c r="AE31" s="280"/>
      <c r="AF31" s="280"/>
    </row>
    <row r="32" spans="1:33" ht="31.5" x14ac:dyDescent="0.25">
      <c r="B32" s="651" t="str">
        <f>INDEX(languages!B10:C10,1,MATCH('Liesmich Readme'!$A$5,languages!$B$2:$C$2,0))</f>
        <v>3.    Horizontal Ceiling &amp; Kappung auf Kalenderjahr</v>
      </c>
      <c r="C32" s="651"/>
      <c r="D32" s="651"/>
      <c r="E32" s="651"/>
      <c r="F32" s="651"/>
      <c r="G32" s="651"/>
      <c r="H32" s="651"/>
      <c r="I32" s="651"/>
      <c r="J32" s="277"/>
      <c r="L32" s="328"/>
      <c r="M32" s="329"/>
      <c r="P32" s="679"/>
      <c r="Q32" s="679"/>
      <c r="R32" s="679"/>
      <c r="S32" s="679"/>
      <c r="T32" s="679"/>
      <c r="U32" s="679"/>
      <c r="V32" s="679"/>
      <c r="W32" s="679"/>
      <c r="X32" s="679"/>
      <c r="Y32" s="679"/>
      <c r="Z32" s="679"/>
      <c r="AA32" s="679"/>
      <c r="AB32" s="679"/>
      <c r="AC32" s="679"/>
      <c r="AD32" s="679"/>
      <c r="AE32" s="679"/>
      <c r="AF32" s="679"/>
    </row>
    <row r="33" spans="1:33" ht="15.75" thickBot="1" x14ac:dyDescent="0.3">
      <c r="L33" s="329"/>
      <c r="M33" s="329"/>
      <c r="O33" s="330"/>
      <c r="P33" s="331"/>
      <c r="Q33" s="331"/>
      <c r="R33" s="331"/>
      <c r="S33" s="331"/>
      <c r="T33" s="331"/>
      <c r="U33" s="331"/>
      <c r="V33" s="331"/>
      <c r="W33" s="331"/>
      <c r="X33" s="331"/>
      <c r="Y33" s="331"/>
      <c r="Z33" s="331"/>
      <c r="AA33" s="331"/>
      <c r="AB33" s="331"/>
      <c r="AC33" s="331"/>
      <c r="AD33" s="331"/>
      <c r="AE33" s="331"/>
      <c r="AF33" s="331"/>
    </row>
    <row r="34" spans="1:33" ht="90" customHeight="1" x14ac:dyDescent="0.25">
      <c r="B34" s="332" t="s">
        <v>260</v>
      </c>
      <c r="C34" s="256" t="s">
        <v>261</v>
      </c>
      <c r="D34" s="333" t="s">
        <v>262</v>
      </c>
      <c r="E34" s="334" t="s">
        <v>501</v>
      </c>
      <c r="F34" s="335" t="s">
        <v>502</v>
      </c>
      <c r="G34" s="335" t="s">
        <v>263</v>
      </c>
      <c r="H34" s="336" t="s">
        <v>265</v>
      </c>
      <c r="I34" s="333" t="s">
        <v>264</v>
      </c>
      <c r="J34" s="334" t="s">
        <v>501</v>
      </c>
      <c r="K34" s="335" t="s">
        <v>502</v>
      </c>
      <c r="L34" s="335" t="s">
        <v>263</v>
      </c>
      <c r="M34" s="336" t="s">
        <v>265</v>
      </c>
      <c r="O34" s="337"/>
      <c r="P34" s="680"/>
      <c r="Q34" s="680"/>
      <c r="R34" s="680"/>
      <c r="S34" s="680"/>
      <c r="T34" s="680"/>
      <c r="U34" s="680"/>
      <c r="V34" s="680"/>
      <c r="W34" s="680"/>
      <c r="X34" s="680"/>
      <c r="Y34" s="680"/>
      <c r="Z34" s="680"/>
      <c r="AA34" s="680"/>
      <c r="AB34" s="680"/>
      <c r="AC34" s="680"/>
      <c r="AD34" s="680"/>
      <c r="AE34" s="680"/>
      <c r="AF34" s="680"/>
    </row>
    <row r="35" spans="1:33" ht="15" customHeight="1" x14ac:dyDescent="0.25">
      <c r="B35" s="338"/>
      <c r="C35" s="339">
        <f>IF('Basic project data'!C5=0,0,DATE(YEAR('Basic project data'!C5),1,1))</f>
        <v>0</v>
      </c>
      <c r="D35" s="340" t="str">
        <f>IFERROR(INDEX(B47:B58,MATCH("P*",B47:B58,0)),"")</f>
        <v/>
      </c>
      <c r="E35" s="341">
        <f>IF(D35="",0,IF($D$11="no",SUMIF(B47:B58,D35,F47:F58),SUMIF(B47:B58,D35,I47:I58)))</f>
        <v>0</v>
      </c>
      <c r="F35" s="341">
        <f>IFERROR(SUMIF($B47:$B58,$D35,$AE47:$AE58)/$H$2,0)</f>
        <v>0</v>
      </c>
      <c r="G35" s="341" t="str">
        <f t="shared" ref="G35:G41" si="10">IFERROR(IF(D35="","",(IF(B35="yes",(IF(E35&lt;F35,E35,F35)),F35))),"")</f>
        <v/>
      </c>
      <c r="H35" s="342">
        <f t="shared" ref="H35:H41" si="11">ROUND(-IFERROR(E35-F35,""),2)</f>
        <v>0</v>
      </c>
      <c r="I35" s="340" t="str">
        <f>IF(IFERROR(INDEX(B47:B58,MATCH("P*",B47:B58,-1)),"")=D35,"",IFERROR(INDEX(B47:B58,MATCH("P*",B47:B58,-1)),""))</f>
        <v/>
      </c>
      <c r="J35" s="341">
        <f>IF(I35="",0,IF($D$11="no",MROUND(SUMIF(B47:B58,I35,F47:F58),0.5),MROUND(SUMIF(B47:B58,I35,I47:I58),0.5)))</f>
        <v>0</v>
      </c>
      <c r="K35" s="341">
        <f>IFERROR(SUMIF($B47:$B58,$I35,$AE47:$AE58)/$H$2,0)</f>
        <v>0</v>
      </c>
      <c r="L35" s="341" t="str">
        <f t="shared" ref="L35:L41" si="12">IFERROR(IF(I35="","",IF(B35="yes",(IF((E35+J35-G35)&gt;=K35,K35,(E35+J35-G35))),K35)),"")</f>
        <v/>
      </c>
      <c r="M35" s="342">
        <f t="shared" ref="M35:M41" si="13">ROUND(-IFERROR(J35-K35,""),2)</f>
        <v>0</v>
      </c>
      <c r="N35" s="343"/>
      <c r="O35" s="337"/>
    </row>
    <row r="36" spans="1:33" x14ac:dyDescent="0.25">
      <c r="B36" s="338"/>
      <c r="C36" s="339" t="str">
        <f>IFERROR(IF(EDATE(C35,12)&lt;=(DATE(YEAR('Basic project data'!$C$6),1,1)),EDATE(C35,12),""),"")</f>
        <v/>
      </c>
      <c r="D36" s="340" t="str">
        <f>IFERROR(INDEX(B62:B73,MATCH("P*",B62:B73,0)),"")</f>
        <v/>
      </c>
      <c r="E36" s="341">
        <f>IF(D36="",0,IF($D$11="no",SUMIF(B62:B73,D36,F62:F73),SUMIF(B62:B73,D36,I62:I73)))</f>
        <v>0</v>
      </c>
      <c r="F36" s="341">
        <f>IFERROR(SUMIF($B62:$B73,$D36,$AE62:$AE73)/$H$2,0)</f>
        <v>0</v>
      </c>
      <c r="G36" s="341" t="str">
        <f t="shared" si="10"/>
        <v/>
      </c>
      <c r="H36" s="342">
        <f t="shared" si="11"/>
        <v>0</v>
      </c>
      <c r="I36" s="340" t="str">
        <f>IF(IFERROR(INDEX(B62:B73,MATCH("P*",B62:B73,-1)),"")=D36,"",IFERROR(INDEX(B62:B73,MATCH("P*",B62:B73,-1)),""))</f>
        <v/>
      </c>
      <c r="J36" s="341">
        <f>IF(I36="",0,IF($D$11="no",MROUND(SUMIF(B62:B73,I36,F62:F73),0.5),MROUND(SUMIF(B62:B73,I36,I62:I73),0.5)))</f>
        <v>0</v>
      </c>
      <c r="K36" s="341">
        <f>IFERROR(SUMIF($B62:$B73,$I36,$AE62:$AE73)/$H$2,0)</f>
        <v>0</v>
      </c>
      <c r="L36" s="341" t="str">
        <f t="shared" si="12"/>
        <v/>
      </c>
      <c r="M36" s="342">
        <f t="shared" si="13"/>
        <v>0</v>
      </c>
      <c r="N36" s="344"/>
      <c r="O36" s="345"/>
    </row>
    <row r="37" spans="1:33" x14ac:dyDescent="0.25">
      <c r="B37" s="338"/>
      <c r="C37" s="339" t="str">
        <f>IFERROR(IF(EDATE(C36,12)&lt;=(DATE(YEAR('Basic project data'!$C$6),1,1)),EDATE(C36,12),""),"")</f>
        <v/>
      </c>
      <c r="D37" s="340" t="str">
        <f>IFERROR(INDEX(B77:B88,MATCH("P*",B77:B88,0)),"")</f>
        <v/>
      </c>
      <c r="E37" s="341">
        <f>IF(D37="",0,IF($D$11="no",SUMIF(B77:B88,D37,F77:F88),SUMIF(B77:B88,D37,I77:I88)))</f>
        <v>0</v>
      </c>
      <c r="F37" s="341">
        <f>IFERROR(SUMIF($B77:$B88,$D37,$AE77:$AE88)/$H$2,0)</f>
        <v>0</v>
      </c>
      <c r="G37" s="341" t="str">
        <f t="shared" si="10"/>
        <v/>
      </c>
      <c r="H37" s="342">
        <f t="shared" si="11"/>
        <v>0</v>
      </c>
      <c r="I37" s="340" t="str">
        <f>IF(IFERROR(INDEX(B77:B88,MATCH("P*",B77:B88,-1)),"")=D37,"",IFERROR(INDEX(B77:B88,MATCH("P*",B77:B88,-1)),""))</f>
        <v/>
      </c>
      <c r="J37" s="341">
        <f>IF(I37="",0,IF($D$11="no",MROUND(SUMIF(B77:B88,I37,F77:F88),0.5),MROUND(SUMIF(B77:B88,I37,I77:I88),0.5)))</f>
        <v>0</v>
      </c>
      <c r="K37" s="341">
        <f>IFERROR(SUMIF($B77:$B88,$I37,$AE77:$AE88)/$H$2,0)</f>
        <v>0</v>
      </c>
      <c r="L37" s="341" t="str">
        <f t="shared" si="12"/>
        <v/>
      </c>
      <c r="M37" s="342">
        <f t="shared" si="13"/>
        <v>0</v>
      </c>
      <c r="O37" s="345"/>
    </row>
    <row r="38" spans="1:33" x14ac:dyDescent="0.25">
      <c r="B38" s="338"/>
      <c r="C38" s="339" t="str">
        <f>IFERROR(IF(EDATE(C37,12)&lt;=(DATE(YEAR('Basic project data'!$C$6),1,1)),EDATE(C37,12),""),"")</f>
        <v/>
      </c>
      <c r="D38" s="340" t="str">
        <f>IFERROR(INDEX(B92:B103,MATCH("P*",B92:B103,0)),"")</f>
        <v/>
      </c>
      <c r="E38" s="341">
        <f>IF(D38="",0,IF($D$11="no",SUMIF(B92:B103,D38,F92:F103),SUMIF(B92:B103,D38,I92:I103)))</f>
        <v>0</v>
      </c>
      <c r="F38" s="341">
        <f>IFERROR(SUMIF($B92:$B103,$D38,$AE92:$AE103)/$H$2,0)</f>
        <v>0</v>
      </c>
      <c r="G38" s="341" t="str">
        <f t="shared" si="10"/>
        <v/>
      </c>
      <c r="H38" s="342">
        <f t="shared" si="11"/>
        <v>0</v>
      </c>
      <c r="I38" s="340" t="str">
        <f>IF(IFERROR(INDEX(B92:B103,MATCH("P*",B92:B103,-1)),"")=D38,"",IFERROR(INDEX(B92:B103,MATCH("P*",B92:B103,-1)),""))</f>
        <v/>
      </c>
      <c r="J38" s="341">
        <f>IF(I38="",0,IF($D$11="no",MROUND(SUMIF(B92:B103,I38,F92:F103),0.5),MROUND(SUMIF(B92:B103,I38,I92:I103),0.5)))</f>
        <v>0</v>
      </c>
      <c r="K38" s="341">
        <f>IFERROR(SUMIF($B92:$B103,$I38,$AE92:$AE103)/$H$2,0)</f>
        <v>0</v>
      </c>
      <c r="L38" s="341" t="str">
        <f t="shared" si="12"/>
        <v/>
      </c>
      <c r="M38" s="342">
        <f t="shared" si="13"/>
        <v>0</v>
      </c>
      <c r="O38" s="345"/>
    </row>
    <row r="39" spans="1:33" x14ac:dyDescent="0.25">
      <c r="B39" s="338"/>
      <c r="C39" s="339" t="str">
        <f>IFERROR(IF(EDATE(C38,12)&lt;=(DATE(YEAR('Basic project data'!$C$6),1,1)),EDATE(C38,12),""),"")</f>
        <v/>
      </c>
      <c r="D39" s="340" t="str">
        <f>IFERROR(INDEX(B107:B118,MATCH("P*",B107:B118,0)),"")</f>
        <v/>
      </c>
      <c r="E39" s="341">
        <f>IF(D39="",0,IF($D$11="no",SUMIF(B107:B118,D39,F107:F118),SUMIF(B107:B118,D39,I107:I118)))</f>
        <v>0</v>
      </c>
      <c r="F39" s="341">
        <f>IFERROR(SUMIF($B107:$B118,$D39,$AE107:$AE118)/$H$2,0)</f>
        <v>0</v>
      </c>
      <c r="G39" s="341" t="str">
        <f t="shared" si="10"/>
        <v/>
      </c>
      <c r="H39" s="342">
        <f t="shared" si="11"/>
        <v>0</v>
      </c>
      <c r="I39" s="340" t="str">
        <f>IF(IFERROR(INDEX(B107:B118,MATCH("P*",B107:B118,-1)),"")=D39,"",IFERROR(INDEX(B107:B118,MATCH("P*",B107:B118,-1)),""))</f>
        <v/>
      </c>
      <c r="J39" s="341">
        <f>IF(I39="",0,IF($D$11="no",MROUND(SUMIF(B107:B118,I39,F107:F118),0.5),MROUND(SUMIF(B107:B118,I39,I107:I118),0.5)))</f>
        <v>0</v>
      </c>
      <c r="K39" s="341">
        <f>IFERROR(SUMIF($B107:$B118,$I39,$AE107:$AE118)/$H$2,0)</f>
        <v>0</v>
      </c>
      <c r="L39" s="341" t="str">
        <f t="shared" si="12"/>
        <v/>
      </c>
      <c r="M39" s="342">
        <f t="shared" si="13"/>
        <v>0</v>
      </c>
      <c r="O39" s="345"/>
    </row>
    <row r="40" spans="1:33" x14ac:dyDescent="0.25">
      <c r="B40" s="338"/>
      <c r="C40" s="339" t="str">
        <f>IFERROR(IF(EDATE(C39,12)&lt;=(DATE(YEAR('Basic project data'!$C$6),1,1)),EDATE(C39,12),""),"")</f>
        <v/>
      </c>
      <c r="D40" s="340" t="str">
        <f>IFERROR(INDEX(B122:B133,MATCH("P*",B122:B133,0)),"")</f>
        <v/>
      </c>
      <c r="E40" s="341">
        <f>IF(D40="",0,IF($D$11="no",SUMIF(B122:B133,D40,F122:F133),SUMIF(B122:B133,D40,I122:I133)))</f>
        <v>0</v>
      </c>
      <c r="F40" s="341">
        <f>IFERROR(SUMIF($B122:$B133,$D40,$AE122:$AE133)/$H$2,0)</f>
        <v>0</v>
      </c>
      <c r="G40" s="341" t="str">
        <f t="shared" si="10"/>
        <v/>
      </c>
      <c r="H40" s="342">
        <f t="shared" si="11"/>
        <v>0</v>
      </c>
      <c r="I40" s="340" t="str">
        <f>IF(IFERROR(INDEX(B122:B133,MATCH("P*",B122:B133,-1)),"")=D40,"",IFERROR(INDEX(B122:B133,MATCH("P*",B122:B133,-1)),""))</f>
        <v/>
      </c>
      <c r="J40" s="341">
        <f>IF(I40="",0,IF($D$11="no",MROUND(SUMIF(B122:B133,I40,F122:F133),0.5),MROUND(SUMIF(B122:B133,I40,I122:I133),0.5)))</f>
        <v>0</v>
      </c>
      <c r="K40" s="341">
        <f>IFERROR(SUMIF($B122:$B133,$I40,$AE122:$AE133)/$H$2,0)</f>
        <v>0</v>
      </c>
      <c r="L40" s="341" t="str">
        <f t="shared" si="12"/>
        <v/>
      </c>
      <c r="M40" s="342">
        <f t="shared" si="13"/>
        <v>0</v>
      </c>
      <c r="O40" s="345"/>
    </row>
    <row r="41" spans="1:33" ht="15.75" thickBot="1" x14ac:dyDescent="0.3">
      <c r="B41" s="338"/>
      <c r="C41" s="339" t="str">
        <f>IFERROR(IF(EDATE(C40,12)&lt;=(DATE(YEAR('Basic project data'!$C$6),1,1)),EDATE(C40,12),""),"")</f>
        <v/>
      </c>
      <c r="D41" s="346" t="str">
        <f>IFERROR(INDEX(B148:B1137,MATCH("P*",B137:B148,0)),"")</f>
        <v/>
      </c>
      <c r="E41" s="347">
        <f>IF(D41="",0,IF($D$11="no",SUMIF(B137:B148,D41,F137:F148),SUMIF(B137:B148,D41,I137:I148)))</f>
        <v>0</v>
      </c>
      <c r="F41" s="347">
        <f>IFERROR(SUMIF($B137:$B148,$D41,$AE137:$AE148)/$H$2,0)</f>
        <v>0</v>
      </c>
      <c r="G41" s="347" t="str">
        <f t="shared" si="10"/>
        <v/>
      </c>
      <c r="H41" s="348">
        <f t="shared" si="11"/>
        <v>0</v>
      </c>
      <c r="I41" s="346" t="str">
        <f>IF(IFERROR(INDEX(B137:B148,MATCH("P*",B137:B148,-1)),"")=D41,"",IFERROR(INDEX(B137:B148,MATCH("P*",B137:B148,-1)),""))</f>
        <v/>
      </c>
      <c r="J41" s="347">
        <f>IF(I41="",0,IF($D$11="no",MROUND(SUMIF(B137:B148,I41,F137:F148),0.5),MROUND(SUMIF(B137:B148,I41,I137:I148),0.5)))</f>
        <v>0</v>
      </c>
      <c r="K41" s="347">
        <f>IFERROR(SUMIF($B137:$B148,$I41,$AE137:$AE148)/$H$2,0)</f>
        <v>0</v>
      </c>
      <c r="L41" s="347" t="str">
        <f t="shared" si="12"/>
        <v/>
      </c>
      <c r="M41" s="348">
        <f t="shared" si="13"/>
        <v>0</v>
      </c>
      <c r="O41" s="345"/>
      <c r="P41" s="291"/>
    </row>
    <row r="42" spans="1:33" ht="24.75" customHeight="1" x14ac:dyDescent="0.25">
      <c r="E42" s="349"/>
      <c r="F42" s="350"/>
      <c r="G42" s="283"/>
      <c r="H42" s="351"/>
      <c r="I42" s="352"/>
      <c r="J42" s="352"/>
      <c r="K42" s="353"/>
      <c r="Q42" s="291"/>
    </row>
    <row r="43" spans="1:33" ht="33.75" x14ac:dyDescent="0.5">
      <c r="B43" s="681" t="str">
        <f>INDEX(languages!B8:C8,1,MATCH('Liesmich Readme'!$A$5,languages!$B$2:$C$2,0))</f>
        <v>2a. Vollzeitäquivalente und Personalkosten Gesamt und Projekt</v>
      </c>
      <c r="C43" s="681"/>
      <c r="D43" s="681"/>
      <c r="E43" s="681"/>
      <c r="F43" s="681"/>
      <c r="G43" s="681"/>
      <c r="H43" s="681"/>
      <c r="I43" s="681"/>
      <c r="J43" s="681"/>
      <c r="K43" s="354"/>
      <c r="O43" s="682" t="str">
        <f>INDEX(languages!B9:C9,1,MATCH('Liesmich Readme'!$A$5,languages!$B$2:$C$2,0))</f>
        <v>2b. Projekt-Arbeitsstunden pro Arbeitspaket und Monat</v>
      </c>
      <c r="P43" s="682"/>
      <c r="Q43" s="682"/>
      <c r="R43" s="682"/>
      <c r="S43" s="682"/>
      <c r="T43" s="682"/>
      <c r="U43" s="682"/>
      <c r="V43" s="682"/>
      <c r="W43" s="682"/>
      <c r="X43" s="682"/>
      <c r="Y43" s="682"/>
      <c r="Z43" s="682"/>
      <c r="AA43" s="682"/>
      <c r="AB43" s="682"/>
      <c r="AC43" s="682"/>
      <c r="AD43" s="682"/>
      <c r="AE43" s="682"/>
      <c r="AF43" s="682"/>
      <c r="AG43" s="682"/>
    </row>
    <row r="44" spans="1:33" ht="15.75" thickBot="1" x14ac:dyDescent="0.3">
      <c r="A44" s="355"/>
      <c r="E44" s="355"/>
    </row>
    <row r="45" spans="1:33" ht="15.75" customHeight="1" outlineLevel="1" x14ac:dyDescent="0.25">
      <c r="B45" s="356"/>
      <c r="C45" s="356"/>
      <c r="D45" s="356"/>
      <c r="E45" s="674" t="s">
        <v>252</v>
      </c>
      <c r="F45" s="674"/>
      <c r="G45" s="674"/>
      <c r="H45" s="674" t="s">
        <v>498</v>
      </c>
      <c r="I45" s="674"/>
      <c r="J45" s="674"/>
      <c r="O45" s="357"/>
      <c r="P45" s="675" t="s">
        <v>505</v>
      </c>
      <c r="Q45" s="676"/>
      <c r="R45" s="676"/>
      <c r="S45" s="676"/>
      <c r="T45" s="676"/>
      <c r="U45" s="676"/>
      <c r="V45" s="676"/>
      <c r="W45" s="676"/>
      <c r="X45" s="676"/>
      <c r="Y45" s="676"/>
      <c r="Z45" s="676"/>
      <c r="AA45" s="676"/>
      <c r="AB45" s="676"/>
      <c r="AC45" s="676"/>
      <c r="AD45" s="676"/>
      <c r="AE45" s="677"/>
      <c r="AF45" s="357"/>
    </row>
    <row r="46" spans="1:33" ht="30" outlineLevel="1" x14ac:dyDescent="0.25">
      <c r="B46" s="358" t="s">
        <v>56</v>
      </c>
      <c r="C46" s="358" t="s">
        <v>18</v>
      </c>
      <c r="D46" s="359" t="s">
        <v>266</v>
      </c>
      <c r="E46" s="360" t="s">
        <v>267</v>
      </c>
      <c r="F46" s="361" t="s">
        <v>268</v>
      </c>
      <c r="G46" s="362" t="s">
        <v>269</v>
      </c>
      <c r="H46" s="363" t="s">
        <v>267</v>
      </c>
      <c r="I46" s="361" t="s">
        <v>268</v>
      </c>
      <c r="J46" s="362" t="s">
        <v>530</v>
      </c>
      <c r="O46" s="364" t="s">
        <v>266</v>
      </c>
      <c r="P46" s="365" t="s">
        <v>389</v>
      </c>
      <c r="Q46" s="365" t="s">
        <v>39</v>
      </c>
      <c r="R46" s="365" t="s">
        <v>40</v>
      </c>
      <c r="S46" s="365" t="s">
        <v>41</v>
      </c>
      <c r="T46" s="365" t="s">
        <v>42</v>
      </c>
      <c r="U46" s="365" t="s">
        <v>43</v>
      </c>
      <c r="V46" s="365" t="s">
        <v>44</v>
      </c>
      <c r="W46" s="365" t="s">
        <v>45</v>
      </c>
      <c r="X46" s="365" t="s">
        <v>46</v>
      </c>
      <c r="Y46" s="365" t="s">
        <v>47</v>
      </c>
      <c r="Z46" s="365" t="s">
        <v>48</v>
      </c>
      <c r="AA46" s="365" t="s">
        <v>49</v>
      </c>
      <c r="AB46" s="365" t="s">
        <v>50</v>
      </c>
      <c r="AC46" s="365" t="s">
        <v>51</v>
      </c>
      <c r="AD46" s="365" t="s">
        <v>52</v>
      </c>
      <c r="AE46" s="365" t="s">
        <v>467</v>
      </c>
      <c r="AF46" s="357"/>
      <c r="AG46" s="366"/>
    </row>
    <row r="47" spans="1:33" outlineLevel="1" x14ac:dyDescent="0.25">
      <c r="B47" s="367"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367">
        <f>IF(DATE(YEAR('Basic project data'!$C$5),MONTH('Basic project data'!$C$5),1)=D47,1,0)</f>
        <v>0</v>
      </c>
      <c r="D47" s="368">
        <f>IF('Basic project data'!C5=0,0,DATE(YEAR('Basic project data'!$C$5),1,1))</f>
        <v>0</v>
      </c>
      <c r="E47" s="369"/>
      <c r="F47" s="299">
        <f t="shared" ref="F47:F58" si="14">215/12*E47</f>
        <v>0</v>
      </c>
      <c r="G47" s="370"/>
      <c r="H47" s="369"/>
      <c r="I47" s="299">
        <f t="shared" ref="I47:I58" si="15">215/12*H47</f>
        <v>0</v>
      </c>
      <c r="J47" s="371"/>
      <c r="O47" s="372">
        <f t="shared" ref="O47:O59" si="16">D47</f>
        <v>0</v>
      </c>
      <c r="P47" s="373"/>
      <c r="Q47" s="373"/>
      <c r="R47" s="373"/>
      <c r="S47" s="373"/>
      <c r="T47" s="373"/>
      <c r="U47" s="373"/>
      <c r="V47" s="373"/>
      <c r="W47" s="373"/>
      <c r="X47" s="373"/>
      <c r="Y47" s="373"/>
      <c r="Z47" s="373"/>
      <c r="AA47" s="373"/>
      <c r="AB47" s="373"/>
      <c r="AC47" s="373"/>
      <c r="AD47" s="373"/>
      <c r="AE47" s="374">
        <f t="shared" ref="AE47:AE58" si="17">SUM(P47:AD47)</f>
        <v>0</v>
      </c>
      <c r="AF47" s="357"/>
      <c r="AG47" s="366"/>
    </row>
    <row r="48" spans="1:33" outlineLevel="1" x14ac:dyDescent="0.25">
      <c r="B48" s="367"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367">
        <f>IF(C47&gt;0,C47+1,IF(DATE(YEAR('Basic project data'!$C$5),MONTH('Basic project data'!$C$5),1)=D48,1,0))</f>
        <v>0</v>
      </c>
      <c r="D48" s="368">
        <f t="shared" ref="D48:D58" si="18">DATE(YEAR(D47),MONTH(D47)+1,DAY(D47))</f>
        <v>31</v>
      </c>
      <c r="E48" s="369"/>
      <c r="F48" s="299">
        <f t="shared" si="14"/>
        <v>0</v>
      </c>
      <c r="G48" s="370"/>
      <c r="H48" s="369"/>
      <c r="I48" s="299">
        <f t="shared" si="15"/>
        <v>0</v>
      </c>
      <c r="J48" s="371"/>
      <c r="O48" s="372">
        <f t="shared" si="16"/>
        <v>31</v>
      </c>
      <c r="P48" s="373"/>
      <c r="Q48" s="373"/>
      <c r="R48" s="373"/>
      <c r="S48" s="373"/>
      <c r="T48" s="373"/>
      <c r="U48" s="373"/>
      <c r="V48" s="373"/>
      <c r="W48" s="373"/>
      <c r="X48" s="373"/>
      <c r="Y48" s="373"/>
      <c r="Z48" s="373"/>
      <c r="AA48" s="373"/>
      <c r="AB48" s="373"/>
      <c r="AC48" s="373"/>
      <c r="AD48" s="373"/>
      <c r="AE48" s="374">
        <f t="shared" si="17"/>
        <v>0</v>
      </c>
      <c r="AF48" s="357"/>
      <c r="AG48" s="366"/>
    </row>
    <row r="49" spans="2:33" outlineLevel="1" x14ac:dyDescent="0.25">
      <c r="B49" s="367"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367">
        <f>IF(C48&gt;0,C48+1,IF(DATE(YEAR('Basic project data'!$C$5),MONTH('Basic project data'!$C$5),1)=D49,1,0))</f>
        <v>0</v>
      </c>
      <c r="D49" s="368">
        <f t="shared" si="18"/>
        <v>62</v>
      </c>
      <c r="E49" s="369"/>
      <c r="F49" s="299">
        <f t="shared" si="14"/>
        <v>0</v>
      </c>
      <c r="G49" s="370"/>
      <c r="H49" s="369"/>
      <c r="I49" s="299">
        <f t="shared" si="15"/>
        <v>0</v>
      </c>
      <c r="J49" s="371"/>
      <c r="O49" s="372">
        <f t="shared" si="16"/>
        <v>62</v>
      </c>
      <c r="P49" s="373"/>
      <c r="Q49" s="373"/>
      <c r="R49" s="373"/>
      <c r="S49" s="373"/>
      <c r="T49" s="373"/>
      <c r="U49" s="373"/>
      <c r="V49" s="373"/>
      <c r="W49" s="373"/>
      <c r="X49" s="373"/>
      <c r="Y49" s="373"/>
      <c r="Z49" s="373"/>
      <c r="AA49" s="373"/>
      <c r="AB49" s="373"/>
      <c r="AC49" s="373"/>
      <c r="AD49" s="373"/>
      <c r="AE49" s="374">
        <f t="shared" si="17"/>
        <v>0</v>
      </c>
      <c r="AF49" s="357"/>
      <c r="AG49" s="366"/>
    </row>
    <row r="50" spans="2:33" outlineLevel="1" x14ac:dyDescent="0.25">
      <c r="B50" s="367"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367">
        <f>IF(C49&gt;0,C49+1,IF(DATE(YEAR('Basic project data'!$C$5),MONTH('Basic project data'!$C$5),1)=D50,1,0))</f>
        <v>0</v>
      </c>
      <c r="D50" s="368">
        <f t="shared" si="18"/>
        <v>93</v>
      </c>
      <c r="E50" s="369"/>
      <c r="F50" s="299">
        <f t="shared" si="14"/>
        <v>0</v>
      </c>
      <c r="G50" s="370"/>
      <c r="H50" s="369"/>
      <c r="I50" s="299">
        <f t="shared" si="15"/>
        <v>0</v>
      </c>
      <c r="J50" s="371"/>
      <c r="O50" s="372">
        <f t="shared" si="16"/>
        <v>93</v>
      </c>
      <c r="P50" s="373"/>
      <c r="Q50" s="373"/>
      <c r="R50" s="373"/>
      <c r="S50" s="373"/>
      <c r="T50" s="373"/>
      <c r="U50" s="373"/>
      <c r="V50" s="373"/>
      <c r="W50" s="373"/>
      <c r="X50" s="373"/>
      <c r="Y50" s="373"/>
      <c r="Z50" s="373"/>
      <c r="AA50" s="373"/>
      <c r="AB50" s="373"/>
      <c r="AC50" s="373"/>
      <c r="AD50" s="373"/>
      <c r="AE50" s="374">
        <f t="shared" si="17"/>
        <v>0</v>
      </c>
      <c r="AF50" s="375"/>
    </row>
    <row r="51" spans="2:33" outlineLevel="1" x14ac:dyDescent="0.25">
      <c r="B51" s="367"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367">
        <f>IF(C50&gt;0,C50+1,IF(DATE(YEAR('Basic project data'!$C$5),MONTH('Basic project data'!$C$5),1)=D51,1,0))</f>
        <v>0</v>
      </c>
      <c r="D51" s="368">
        <f t="shared" si="18"/>
        <v>123</v>
      </c>
      <c r="E51" s="369"/>
      <c r="F51" s="299">
        <f t="shared" si="14"/>
        <v>0</v>
      </c>
      <c r="G51" s="370"/>
      <c r="H51" s="369"/>
      <c r="I51" s="299">
        <f t="shared" si="15"/>
        <v>0</v>
      </c>
      <c r="J51" s="371"/>
      <c r="O51" s="372">
        <f t="shared" si="16"/>
        <v>123</v>
      </c>
      <c r="P51" s="373"/>
      <c r="Q51" s="373"/>
      <c r="R51" s="373"/>
      <c r="S51" s="373"/>
      <c r="T51" s="373"/>
      <c r="U51" s="373"/>
      <c r="V51" s="373"/>
      <c r="W51" s="373"/>
      <c r="X51" s="373"/>
      <c r="Y51" s="373"/>
      <c r="Z51" s="373"/>
      <c r="AA51" s="373"/>
      <c r="AB51" s="373"/>
      <c r="AC51" s="373"/>
      <c r="AD51" s="373"/>
      <c r="AE51" s="374">
        <f t="shared" si="17"/>
        <v>0</v>
      </c>
      <c r="AF51" s="375"/>
      <c r="AG51" s="366"/>
    </row>
    <row r="52" spans="2:33" outlineLevel="1" x14ac:dyDescent="0.25">
      <c r="B52" s="367"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367">
        <f>IF(C51&gt;0,C51+1,IF(DATE(YEAR('Basic project data'!$C$5),MONTH('Basic project data'!$C$5),1)=D52,1,0))</f>
        <v>0</v>
      </c>
      <c r="D52" s="368">
        <f t="shared" si="18"/>
        <v>154</v>
      </c>
      <c r="E52" s="369"/>
      <c r="F52" s="299">
        <f t="shared" si="14"/>
        <v>0</v>
      </c>
      <c r="G52" s="370"/>
      <c r="H52" s="369"/>
      <c r="I52" s="299">
        <f t="shared" si="15"/>
        <v>0</v>
      </c>
      <c r="J52" s="371"/>
      <c r="O52" s="372">
        <f t="shared" si="16"/>
        <v>154</v>
      </c>
      <c r="P52" s="373"/>
      <c r="Q52" s="373"/>
      <c r="R52" s="373"/>
      <c r="S52" s="373"/>
      <c r="T52" s="373"/>
      <c r="U52" s="373"/>
      <c r="V52" s="373"/>
      <c r="W52" s="373"/>
      <c r="X52" s="373"/>
      <c r="Y52" s="373"/>
      <c r="Z52" s="373"/>
      <c r="AA52" s="373"/>
      <c r="AB52" s="373"/>
      <c r="AC52" s="373"/>
      <c r="AD52" s="373"/>
      <c r="AE52" s="374">
        <f t="shared" si="17"/>
        <v>0</v>
      </c>
      <c r="AF52" s="375"/>
      <c r="AG52" s="366"/>
    </row>
    <row r="53" spans="2:33" outlineLevel="1" x14ac:dyDescent="0.25">
      <c r="B53" s="367"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367">
        <f>IF(C52&gt;0,C52+1,IF(DATE(YEAR('Basic project data'!$C$5),MONTH('Basic project data'!$C$5),1)=D53,1,0))</f>
        <v>0</v>
      </c>
      <c r="D53" s="368">
        <f t="shared" si="18"/>
        <v>184</v>
      </c>
      <c r="E53" s="369"/>
      <c r="F53" s="299">
        <f t="shared" si="14"/>
        <v>0</v>
      </c>
      <c r="G53" s="370"/>
      <c r="H53" s="369"/>
      <c r="I53" s="299">
        <f t="shared" si="15"/>
        <v>0</v>
      </c>
      <c r="J53" s="371"/>
      <c r="O53" s="372">
        <f t="shared" si="16"/>
        <v>184</v>
      </c>
      <c r="P53" s="373"/>
      <c r="Q53" s="373"/>
      <c r="R53" s="373"/>
      <c r="S53" s="373"/>
      <c r="T53" s="373"/>
      <c r="U53" s="373"/>
      <c r="V53" s="373"/>
      <c r="W53" s="373"/>
      <c r="X53" s="373"/>
      <c r="Y53" s="373"/>
      <c r="Z53" s="373"/>
      <c r="AA53" s="373"/>
      <c r="AB53" s="373"/>
      <c r="AC53" s="373"/>
      <c r="AD53" s="373"/>
      <c r="AE53" s="374">
        <f t="shared" si="17"/>
        <v>0</v>
      </c>
      <c r="AF53" s="375"/>
      <c r="AG53" s="354"/>
    </row>
    <row r="54" spans="2:33" outlineLevel="1" x14ac:dyDescent="0.25">
      <c r="B54" s="367"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367">
        <f>IF(C53&gt;0,C53+1,IF(DATE(YEAR('Basic project data'!$C$5),MONTH('Basic project data'!$C$5),1)=D54,1,0))</f>
        <v>0</v>
      </c>
      <c r="D54" s="368">
        <f t="shared" si="18"/>
        <v>215</v>
      </c>
      <c r="E54" s="369"/>
      <c r="F54" s="299">
        <f t="shared" si="14"/>
        <v>0</v>
      </c>
      <c r="G54" s="370"/>
      <c r="H54" s="369"/>
      <c r="I54" s="299">
        <f t="shared" si="15"/>
        <v>0</v>
      </c>
      <c r="J54" s="371"/>
      <c r="O54" s="372">
        <f t="shared" si="16"/>
        <v>215</v>
      </c>
      <c r="P54" s="373"/>
      <c r="Q54" s="373"/>
      <c r="R54" s="373"/>
      <c r="S54" s="373"/>
      <c r="T54" s="373"/>
      <c r="U54" s="373"/>
      <c r="V54" s="373"/>
      <c r="W54" s="373"/>
      <c r="X54" s="373"/>
      <c r="Y54" s="373"/>
      <c r="Z54" s="373"/>
      <c r="AA54" s="373"/>
      <c r="AB54" s="373"/>
      <c r="AC54" s="373"/>
      <c r="AD54" s="373"/>
      <c r="AE54" s="374">
        <f t="shared" si="17"/>
        <v>0</v>
      </c>
      <c r="AF54" s="375"/>
      <c r="AG54" s="354"/>
    </row>
    <row r="55" spans="2:33" outlineLevel="1" x14ac:dyDescent="0.25">
      <c r="B55" s="367"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367">
        <f>IF(C54&gt;0,C54+1,IF(DATE(YEAR('Basic project data'!$C$5),MONTH('Basic project data'!$C$5),1)=D55,1,0))</f>
        <v>0</v>
      </c>
      <c r="D55" s="368">
        <f t="shared" si="18"/>
        <v>246</v>
      </c>
      <c r="E55" s="369"/>
      <c r="F55" s="299">
        <f t="shared" si="14"/>
        <v>0</v>
      </c>
      <c r="G55" s="370"/>
      <c r="H55" s="369"/>
      <c r="I55" s="299">
        <f t="shared" si="15"/>
        <v>0</v>
      </c>
      <c r="J55" s="371"/>
      <c r="O55" s="372">
        <f t="shared" si="16"/>
        <v>246</v>
      </c>
      <c r="P55" s="373"/>
      <c r="Q55" s="373"/>
      <c r="R55" s="373"/>
      <c r="S55" s="373"/>
      <c r="T55" s="373"/>
      <c r="U55" s="373"/>
      <c r="V55" s="373"/>
      <c r="W55" s="373"/>
      <c r="X55" s="373"/>
      <c r="Y55" s="373"/>
      <c r="Z55" s="373"/>
      <c r="AA55" s="373"/>
      <c r="AB55" s="373"/>
      <c r="AC55" s="373"/>
      <c r="AD55" s="373"/>
      <c r="AE55" s="374">
        <f t="shared" si="17"/>
        <v>0</v>
      </c>
      <c r="AF55" s="375"/>
    </row>
    <row r="56" spans="2:33" outlineLevel="1" x14ac:dyDescent="0.25">
      <c r="B56" s="367"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367">
        <f>IF(C55&gt;0,C55+1,IF(DATE(YEAR('Basic project data'!$C$5),MONTH('Basic project data'!$C$5),1)=D56,1,0))</f>
        <v>0</v>
      </c>
      <c r="D56" s="368">
        <f t="shared" si="18"/>
        <v>276</v>
      </c>
      <c r="E56" s="369"/>
      <c r="F56" s="299">
        <f t="shared" si="14"/>
        <v>0</v>
      </c>
      <c r="G56" s="370"/>
      <c r="H56" s="369"/>
      <c r="I56" s="299">
        <f t="shared" si="15"/>
        <v>0</v>
      </c>
      <c r="J56" s="371"/>
      <c r="O56" s="372">
        <f t="shared" si="16"/>
        <v>276</v>
      </c>
      <c r="P56" s="373"/>
      <c r="Q56" s="373"/>
      <c r="R56" s="373"/>
      <c r="S56" s="373"/>
      <c r="T56" s="373"/>
      <c r="U56" s="373"/>
      <c r="V56" s="373"/>
      <c r="W56" s="373"/>
      <c r="X56" s="373"/>
      <c r="Y56" s="373"/>
      <c r="Z56" s="373"/>
      <c r="AA56" s="373"/>
      <c r="AB56" s="373"/>
      <c r="AC56" s="373"/>
      <c r="AD56" s="373"/>
      <c r="AE56" s="374">
        <f t="shared" si="17"/>
        <v>0</v>
      </c>
      <c r="AF56" s="375"/>
      <c r="AG56" s="376"/>
    </row>
    <row r="57" spans="2:33" outlineLevel="1" x14ac:dyDescent="0.25">
      <c r="B57" s="367"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367">
        <f>IF(C56&gt;0,C56+1,IF(DATE(YEAR('Basic project data'!$C$5),MONTH('Basic project data'!$C$5),1)=D57,1,0))</f>
        <v>0</v>
      </c>
      <c r="D57" s="368">
        <f t="shared" si="18"/>
        <v>307</v>
      </c>
      <c r="E57" s="369"/>
      <c r="F57" s="299">
        <f t="shared" si="14"/>
        <v>0</v>
      </c>
      <c r="G57" s="370"/>
      <c r="H57" s="369"/>
      <c r="I57" s="299">
        <f t="shared" si="15"/>
        <v>0</v>
      </c>
      <c r="J57" s="371"/>
      <c r="O57" s="372">
        <f t="shared" si="16"/>
        <v>307</v>
      </c>
      <c r="P57" s="373"/>
      <c r="Q57" s="373"/>
      <c r="R57" s="373"/>
      <c r="S57" s="373"/>
      <c r="T57" s="373"/>
      <c r="U57" s="373"/>
      <c r="V57" s="373"/>
      <c r="W57" s="373"/>
      <c r="X57" s="373"/>
      <c r="Y57" s="373"/>
      <c r="Z57" s="373"/>
      <c r="AA57" s="373"/>
      <c r="AB57" s="373"/>
      <c r="AC57" s="373"/>
      <c r="AD57" s="373"/>
      <c r="AE57" s="374">
        <f t="shared" si="17"/>
        <v>0</v>
      </c>
      <c r="AF57" s="375"/>
    </row>
    <row r="58" spans="2:33" outlineLevel="1" x14ac:dyDescent="0.25">
      <c r="B58" s="367"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367">
        <f>IF(C57&gt;0,C57+1,IF(DATE(YEAR('Basic project data'!$C$5),MONTH('Basic project data'!$C$5),1)=D58,1,0))</f>
        <v>0</v>
      </c>
      <c r="D58" s="368">
        <f t="shared" si="18"/>
        <v>337</v>
      </c>
      <c r="E58" s="369"/>
      <c r="F58" s="299">
        <f t="shared" si="14"/>
        <v>0</v>
      </c>
      <c r="G58" s="370"/>
      <c r="H58" s="369"/>
      <c r="I58" s="299">
        <f t="shared" si="15"/>
        <v>0</v>
      </c>
      <c r="J58" s="371"/>
      <c r="O58" s="372">
        <f t="shared" si="16"/>
        <v>337</v>
      </c>
      <c r="P58" s="373"/>
      <c r="Q58" s="373"/>
      <c r="R58" s="373"/>
      <c r="S58" s="373"/>
      <c r="T58" s="373"/>
      <c r="U58" s="373"/>
      <c r="V58" s="373"/>
      <c r="W58" s="373"/>
      <c r="X58" s="373"/>
      <c r="Y58" s="373"/>
      <c r="Z58" s="373"/>
      <c r="AA58" s="373"/>
      <c r="AB58" s="373"/>
      <c r="AC58" s="373"/>
      <c r="AD58" s="373"/>
      <c r="AE58" s="374">
        <f t="shared" si="17"/>
        <v>0</v>
      </c>
      <c r="AF58" s="375"/>
    </row>
    <row r="59" spans="2:33" ht="15.75" outlineLevel="1" thickBot="1" x14ac:dyDescent="0.3">
      <c r="B59" s="377"/>
      <c r="C59" s="378"/>
      <c r="D59" s="379">
        <f>D58</f>
        <v>337</v>
      </c>
      <c r="E59" s="380"/>
      <c r="F59" s="381">
        <f>SUM(F47:F58)</f>
        <v>0</v>
      </c>
      <c r="G59" s="382">
        <f>SUM(G47:G58)</f>
        <v>0</v>
      </c>
      <c r="H59" s="383"/>
      <c r="I59" s="381">
        <f>SUM(I47:I58)</f>
        <v>0</v>
      </c>
      <c r="J59" s="382">
        <f>SUM(J47:J58)</f>
        <v>0</v>
      </c>
      <c r="O59" s="379">
        <f t="shared" si="16"/>
        <v>337</v>
      </c>
      <c r="P59" s="384">
        <f t="shared" ref="P59:AE59" si="19">SUM(P47:P58)</f>
        <v>0</v>
      </c>
      <c r="Q59" s="384">
        <f t="shared" si="19"/>
        <v>0</v>
      </c>
      <c r="R59" s="384">
        <f t="shared" si="19"/>
        <v>0</v>
      </c>
      <c r="S59" s="384">
        <f t="shared" si="19"/>
        <v>0</v>
      </c>
      <c r="T59" s="384">
        <f>SUM(T47:T58)</f>
        <v>0</v>
      </c>
      <c r="U59" s="384">
        <f t="shared" si="19"/>
        <v>0</v>
      </c>
      <c r="V59" s="384">
        <f t="shared" si="19"/>
        <v>0</v>
      </c>
      <c r="W59" s="384">
        <f t="shared" si="19"/>
        <v>0</v>
      </c>
      <c r="X59" s="384">
        <f t="shared" si="19"/>
        <v>0</v>
      </c>
      <c r="Y59" s="384">
        <f t="shared" si="19"/>
        <v>0</v>
      </c>
      <c r="Z59" s="384">
        <f t="shared" si="19"/>
        <v>0</v>
      </c>
      <c r="AA59" s="384">
        <f t="shared" si="19"/>
        <v>0</v>
      </c>
      <c r="AB59" s="384">
        <f t="shared" si="19"/>
        <v>0</v>
      </c>
      <c r="AC59" s="384">
        <f t="shared" si="19"/>
        <v>0</v>
      </c>
      <c r="AD59" s="384">
        <f t="shared" si="19"/>
        <v>0</v>
      </c>
      <c r="AE59" s="384">
        <f t="shared" si="19"/>
        <v>0</v>
      </c>
      <c r="AF59" s="375"/>
    </row>
    <row r="60" spans="2:33" x14ac:dyDescent="0.25">
      <c r="B60" s="385"/>
      <c r="C60" s="385"/>
      <c r="E60" s="674" t="s">
        <v>252</v>
      </c>
      <c r="F60" s="674"/>
      <c r="G60" s="674"/>
      <c r="H60" s="674" t="s">
        <v>498</v>
      </c>
      <c r="I60" s="674"/>
      <c r="J60" s="674"/>
      <c r="P60" s="384">
        <f t="shared" ref="P60:AE60" si="20">IFERROR(P59/$H$2,0)</f>
        <v>0</v>
      </c>
      <c r="Q60" s="384">
        <f t="shared" si="20"/>
        <v>0</v>
      </c>
      <c r="R60" s="384">
        <f t="shared" si="20"/>
        <v>0</v>
      </c>
      <c r="S60" s="384">
        <f t="shared" si="20"/>
        <v>0</v>
      </c>
      <c r="T60" s="384">
        <f t="shared" si="20"/>
        <v>0</v>
      </c>
      <c r="U60" s="384">
        <f t="shared" si="20"/>
        <v>0</v>
      </c>
      <c r="V60" s="384">
        <f t="shared" si="20"/>
        <v>0</v>
      </c>
      <c r="W60" s="384">
        <f t="shared" si="20"/>
        <v>0</v>
      </c>
      <c r="X60" s="384">
        <f t="shared" si="20"/>
        <v>0</v>
      </c>
      <c r="Y60" s="384">
        <f t="shared" si="20"/>
        <v>0</v>
      </c>
      <c r="Z60" s="384">
        <f t="shared" si="20"/>
        <v>0</v>
      </c>
      <c r="AA60" s="384">
        <f t="shared" si="20"/>
        <v>0</v>
      </c>
      <c r="AB60" s="384">
        <f t="shared" si="20"/>
        <v>0</v>
      </c>
      <c r="AC60" s="384">
        <f t="shared" si="20"/>
        <v>0</v>
      </c>
      <c r="AD60" s="384">
        <f t="shared" si="20"/>
        <v>0</v>
      </c>
      <c r="AE60" s="384">
        <f t="shared" si="20"/>
        <v>0</v>
      </c>
      <c r="AF60" s="626" t="s">
        <v>270</v>
      </c>
      <c r="AG60" s="627"/>
    </row>
    <row r="61" spans="2:33" ht="30" outlineLevel="1" x14ac:dyDescent="0.25">
      <c r="B61" s="385"/>
      <c r="C61" s="385"/>
      <c r="E61" s="360" t="s">
        <v>267</v>
      </c>
      <c r="F61" s="361" t="s">
        <v>268</v>
      </c>
      <c r="G61" s="362" t="s">
        <v>269</v>
      </c>
      <c r="H61" s="363" t="s">
        <v>267</v>
      </c>
      <c r="I61" s="361" t="s">
        <v>268</v>
      </c>
      <c r="J61" s="362" t="s">
        <v>530</v>
      </c>
      <c r="O61" s="364" t="s">
        <v>266</v>
      </c>
      <c r="P61" s="365" t="s">
        <v>389</v>
      </c>
      <c r="Q61" s="365" t="s">
        <v>39</v>
      </c>
      <c r="R61" s="365" t="s">
        <v>40</v>
      </c>
      <c r="S61" s="365" t="s">
        <v>41</v>
      </c>
      <c r="T61" s="365" t="s">
        <v>42</v>
      </c>
      <c r="U61" s="365" t="s">
        <v>43</v>
      </c>
      <c r="V61" s="365" t="s">
        <v>44</v>
      </c>
      <c r="W61" s="365" t="s">
        <v>45</v>
      </c>
      <c r="X61" s="365" t="s">
        <v>46</v>
      </c>
      <c r="Y61" s="365" t="s">
        <v>47</v>
      </c>
      <c r="Z61" s="365" t="s">
        <v>48</v>
      </c>
      <c r="AA61" s="365" t="s">
        <v>49</v>
      </c>
      <c r="AB61" s="365" t="s">
        <v>50</v>
      </c>
      <c r="AC61" s="365" t="s">
        <v>51</v>
      </c>
      <c r="AD61" s="365" t="s">
        <v>52</v>
      </c>
      <c r="AE61" s="386"/>
      <c r="AF61" s="387"/>
    </row>
    <row r="62" spans="2:33" outlineLevel="1" x14ac:dyDescent="0.25">
      <c r="B62" s="367"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367">
        <f>IF(C58&gt;0,C58+1,IF(DATE(YEAR('Basic project data'!$C$5),MONTH('Basic project data'!$C$5),1)=D62,1,0))</f>
        <v>0</v>
      </c>
      <c r="D62" s="368">
        <f>DATE(YEAR(D58),MONTH(D58)+1,DAY(D58))</f>
        <v>368</v>
      </c>
      <c r="E62" s="369"/>
      <c r="F62" s="299">
        <f t="shared" ref="F62:F73" si="21">215/12*E62</f>
        <v>0</v>
      </c>
      <c r="G62" s="370"/>
      <c r="H62" s="369"/>
      <c r="I62" s="299">
        <f t="shared" ref="I62:I73" si="22">215/12*H62</f>
        <v>0</v>
      </c>
      <c r="J62" s="371"/>
      <c r="O62" s="372">
        <f t="shared" ref="O62:O74" si="23">D62</f>
        <v>368</v>
      </c>
      <c r="P62" s="373"/>
      <c r="Q62" s="373"/>
      <c r="R62" s="373"/>
      <c r="S62" s="373"/>
      <c r="T62" s="373"/>
      <c r="U62" s="373"/>
      <c r="V62" s="373"/>
      <c r="W62" s="373"/>
      <c r="X62" s="373"/>
      <c r="Y62" s="373"/>
      <c r="Z62" s="373"/>
      <c r="AA62" s="373"/>
      <c r="AB62" s="373"/>
      <c r="AC62" s="373"/>
      <c r="AD62" s="373"/>
      <c r="AE62" s="374">
        <f t="shared" ref="AE62:AE73" si="24">SUM(P62:AD62)</f>
        <v>0</v>
      </c>
      <c r="AF62" s="375"/>
      <c r="AG62" s="376"/>
    </row>
    <row r="63" spans="2:33" outlineLevel="1" x14ac:dyDescent="0.25">
      <c r="B63" s="367"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367">
        <f>IF(C62&gt;0,C62+1,IF(DATE(YEAR('Basic project data'!$C$5),MONTH('Basic project data'!$C$5),1)=D63,1,0))</f>
        <v>0</v>
      </c>
      <c r="D63" s="368">
        <f t="shared" ref="D63:D73" si="25">DATE(YEAR(D62),MONTH(D62)+1,DAY(D62))</f>
        <v>399</v>
      </c>
      <c r="E63" s="369"/>
      <c r="F63" s="299">
        <f t="shared" si="21"/>
        <v>0</v>
      </c>
      <c r="G63" s="370"/>
      <c r="H63" s="369"/>
      <c r="I63" s="299">
        <f t="shared" si="22"/>
        <v>0</v>
      </c>
      <c r="J63" s="371"/>
      <c r="O63" s="372">
        <f t="shared" si="23"/>
        <v>399</v>
      </c>
      <c r="P63" s="373"/>
      <c r="Q63" s="373"/>
      <c r="R63" s="373"/>
      <c r="S63" s="373"/>
      <c r="T63" s="373"/>
      <c r="U63" s="373"/>
      <c r="V63" s="373"/>
      <c r="W63" s="373"/>
      <c r="X63" s="373"/>
      <c r="Y63" s="373"/>
      <c r="Z63" s="373"/>
      <c r="AA63" s="373"/>
      <c r="AB63" s="373"/>
      <c r="AC63" s="373"/>
      <c r="AD63" s="373"/>
      <c r="AE63" s="374">
        <f t="shared" si="24"/>
        <v>0</v>
      </c>
      <c r="AF63" s="375"/>
    </row>
    <row r="64" spans="2:33" outlineLevel="1" x14ac:dyDescent="0.25">
      <c r="B64" s="367"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367">
        <f>IF(C63&gt;0,C63+1,IF(DATE(YEAR('Basic project data'!$C$5),MONTH('Basic project data'!$C$5),1)=D64,1,0))</f>
        <v>0</v>
      </c>
      <c r="D64" s="368">
        <f t="shared" si="25"/>
        <v>427</v>
      </c>
      <c r="E64" s="369"/>
      <c r="F64" s="299">
        <f t="shared" si="21"/>
        <v>0</v>
      </c>
      <c r="G64" s="370"/>
      <c r="H64" s="369"/>
      <c r="I64" s="299">
        <f t="shared" si="22"/>
        <v>0</v>
      </c>
      <c r="J64" s="371"/>
      <c r="O64" s="372">
        <f t="shared" si="23"/>
        <v>427</v>
      </c>
      <c r="P64" s="373"/>
      <c r="Q64" s="373"/>
      <c r="R64" s="373"/>
      <c r="S64" s="373"/>
      <c r="T64" s="373"/>
      <c r="U64" s="373"/>
      <c r="V64" s="373"/>
      <c r="W64" s="373"/>
      <c r="X64" s="373"/>
      <c r="Y64" s="373"/>
      <c r="Z64" s="373"/>
      <c r="AA64" s="373"/>
      <c r="AB64" s="373"/>
      <c r="AC64" s="373"/>
      <c r="AD64" s="373"/>
      <c r="AE64" s="374">
        <f t="shared" si="24"/>
        <v>0</v>
      </c>
      <c r="AF64" s="375"/>
    </row>
    <row r="65" spans="2:33" outlineLevel="1" x14ac:dyDescent="0.25">
      <c r="B65" s="367"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367">
        <f>IF(C64&gt;0,C64+1,IF(DATE(YEAR('Basic project data'!$C$5),MONTH('Basic project data'!$C$5),1)=D65,1,0))</f>
        <v>0</v>
      </c>
      <c r="D65" s="368">
        <f t="shared" si="25"/>
        <v>458</v>
      </c>
      <c r="E65" s="369"/>
      <c r="F65" s="299">
        <f t="shared" si="21"/>
        <v>0</v>
      </c>
      <c r="G65" s="370"/>
      <c r="H65" s="369"/>
      <c r="I65" s="299">
        <f t="shared" si="22"/>
        <v>0</v>
      </c>
      <c r="J65" s="371"/>
      <c r="O65" s="372">
        <f t="shared" si="23"/>
        <v>458</v>
      </c>
      <c r="P65" s="373"/>
      <c r="Q65" s="373"/>
      <c r="R65" s="373"/>
      <c r="S65" s="373"/>
      <c r="T65" s="373"/>
      <c r="U65" s="373"/>
      <c r="V65" s="373"/>
      <c r="W65" s="373"/>
      <c r="X65" s="373"/>
      <c r="Y65" s="373"/>
      <c r="Z65" s="373"/>
      <c r="AA65" s="373"/>
      <c r="AB65" s="373"/>
      <c r="AC65" s="373"/>
      <c r="AD65" s="373"/>
      <c r="AE65" s="374">
        <f t="shared" si="24"/>
        <v>0</v>
      </c>
      <c r="AF65" s="375"/>
    </row>
    <row r="66" spans="2:33" outlineLevel="1" x14ac:dyDescent="0.25">
      <c r="B66" s="367"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367">
        <f>IF(C65&gt;0,C65+1,IF(DATE(YEAR('Basic project data'!$C$5),MONTH('Basic project data'!$C$5),1)=D66,1,0))</f>
        <v>0</v>
      </c>
      <c r="D66" s="368">
        <f t="shared" si="25"/>
        <v>488</v>
      </c>
      <c r="E66" s="369"/>
      <c r="F66" s="299">
        <f t="shared" si="21"/>
        <v>0</v>
      </c>
      <c r="G66" s="370"/>
      <c r="H66" s="369"/>
      <c r="I66" s="299">
        <f t="shared" si="22"/>
        <v>0</v>
      </c>
      <c r="J66" s="371"/>
      <c r="O66" s="372">
        <f t="shared" si="23"/>
        <v>488</v>
      </c>
      <c r="P66" s="373"/>
      <c r="Q66" s="373"/>
      <c r="R66" s="373"/>
      <c r="S66" s="373"/>
      <c r="T66" s="373"/>
      <c r="U66" s="373"/>
      <c r="V66" s="373"/>
      <c r="W66" s="373"/>
      <c r="X66" s="373"/>
      <c r="Y66" s="373"/>
      <c r="Z66" s="373"/>
      <c r="AA66" s="373"/>
      <c r="AB66" s="373"/>
      <c r="AC66" s="373"/>
      <c r="AD66" s="373"/>
      <c r="AE66" s="374">
        <f t="shared" si="24"/>
        <v>0</v>
      </c>
      <c r="AF66" s="375"/>
    </row>
    <row r="67" spans="2:33" outlineLevel="1" x14ac:dyDescent="0.25">
      <c r="B67" s="367"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367">
        <f>IF(C66&gt;0,C66+1,IF(DATE(YEAR('Basic project data'!$C$5),MONTH('Basic project data'!$C$5),1)=D67,1,0))</f>
        <v>0</v>
      </c>
      <c r="D67" s="368">
        <f t="shared" si="25"/>
        <v>519</v>
      </c>
      <c r="E67" s="369"/>
      <c r="F67" s="299">
        <f t="shared" si="21"/>
        <v>0</v>
      </c>
      <c r="G67" s="370"/>
      <c r="H67" s="369"/>
      <c r="I67" s="299">
        <f t="shared" si="22"/>
        <v>0</v>
      </c>
      <c r="J67" s="371"/>
      <c r="O67" s="372">
        <f t="shared" si="23"/>
        <v>519</v>
      </c>
      <c r="P67" s="373"/>
      <c r="Q67" s="373"/>
      <c r="R67" s="373"/>
      <c r="S67" s="373"/>
      <c r="T67" s="373"/>
      <c r="U67" s="373"/>
      <c r="V67" s="373"/>
      <c r="W67" s="373"/>
      <c r="X67" s="373"/>
      <c r="Y67" s="373"/>
      <c r="Z67" s="373"/>
      <c r="AA67" s="373"/>
      <c r="AB67" s="373"/>
      <c r="AC67" s="373"/>
      <c r="AD67" s="373"/>
      <c r="AE67" s="374">
        <f t="shared" si="24"/>
        <v>0</v>
      </c>
      <c r="AF67" s="375"/>
    </row>
    <row r="68" spans="2:33" outlineLevel="1" x14ac:dyDescent="0.25">
      <c r="B68" s="367"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367">
        <f>IF(C67&gt;0,C67+1,IF(DATE(YEAR('Basic project data'!$C$5),MONTH('Basic project data'!$C$5),1)=D68,1,0))</f>
        <v>0</v>
      </c>
      <c r="D68" s="368">
        <f t="shared" si="25"/>
        <v>549</v>
      </c>
      <c r="E68" s="369"/>
      <c r="F68" s="299">
        <f t="shared" si="21"/>
        <v>0</v>
      </c>
      <c r="G68" s="370"/>
      <c r="H68" s="369"/>
      <c r="I68" s="299">
        <f t="shared" si="22"/>
        <v>0</v>
      </c>
      <c r="J68" s="371"/>
      <c r="O68" s="372">
        <f t="shared" si="23"/>
        <v>549</v>
      </c>
      <c r="P68" s="373"/>
      <c r="Q68" s="373"/>
      <c r="R68" s="373"/>
      <c r="S68" s="373"/>
      <c r="T68" s="373"/>
      <c r="U68" s="373"/>
      <c r="V68" s="373"/>
      <c r="W68" s="373"/>
      <c r="X68" s="373"/>
      <c r="Y68" s="373"/>
      <c r="Z68" s="373"/>
      <c r="AA68" s="373"/>
      <c r="AB68" s="373"/>
      <c r="AC68" s="373"/>
      <c r="AD68" s="373"/>
      <c r="AE68" s="374">
        <f t="shared" si="24"/>
        <v>0</v>
      </c>
      <c r="AF68" s="375"/>
    </row>
    <row r="69" spans="2:33" outlineLevel="1" x14ac:dyDescent="0.25">
      <c r="B69" s="367"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367">
        <f>IF(C68&gt;0,C68+1,IF(DATE(YEAR('Basic project data'!$C$5),MONTH('Basic project data'!$C$5),1)=D69,1,0))</f>
        <v>0</v>
      </c>
      <c r="D69" s="368">
        <f t="shared" si="25"/>
        <v>580</v>
      </c>
      <c r="E69" s="369"/>
      <c r="F69" s="299">
        <f t="shared" si="21"/>
        <v>0</v>
      </c>
      <c r="G69" s="370"/>
      <c r="H69" s="369"/>
      <c r="I69" s="299">
        <f t="shared" si="22"/>
        <v>0</v>
      </c>
      <c r="J69" s="371"/>
      <c r="O69" s="372">
        <f t="shared" si="23"/>
        <v>580</v>
      </c>
      <c r="P69" s="373"/>
      <c r="Q69" s="373"/>
      <c r="R69" s="373"/>
      <c r="S69" s="373"/>
      <c r="T69" s="373"/>
      <c r="U69" s="373"/>
      <c r="V69" s="373"/>
      <c r="W69" s="373"/>
      <c r="X69" s="373"/>
      <c r="Y69" s="373"/>
      <c r="Z69" s="373"/>
      <c r="AA69" s="373"/>
      <c r="AB69" s="373"/>
      <c r="AC69" s="373"/>
      <c r="AD69" s="373"/>
      <c r="AE69" s="374">
        <f t="shared" si="24"/>
        <v>0</v>
      </c>
      <c r="AF69" s="375"/>
    </row>
    <row r="70" spans="2:33" outlineLevel="1" x14ac:dyDescent="0.25">
      <c r="B70" s="367"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367">
        <f>IF(C69&gt;0,C69+1,IF(DATE(YEAR('Basic project data'!$C$5),MONTH('Basic project data'!$C$5),1)=D70,1,0))</f>
        <v>0</v>
      </c>
      <c r="D70" s="368">
        <f t="shared" si="25"/>
        <v>611</v>
      </c>
      <c r="E70" s="369"/>
      <c r="F70" s="299">
        <f t="shared" si="21"/>
        <v>0</v>
      </c>
      <c r="G70" s="370"/>
      <c r="H70" s="369"/>
      <c r="I70" s="299">
        <f t="shared" si="22"/>
        <v>0</v>
      </c>
      <c r="J70" s="371"/>
      <c r="O70" s="372">
        <f t="shared" si="23"/>
        <v>611</v>
      </c>
      <c r="P70" s="373"/>
      <c r="Q70" s="373"/>
      <c r="R70" s="373"/>
      <c r="S70" s="373"/>
      <c r="T70" s="373"/>
      <c r="U70" s="373"/>
      <c r="V70" s="373"/>
      <c r="W70" s="373"/>
      <c r="X70" s="373"/>
      <c r="Y70" s="373"/>
      <c r="Z70" s="373"/>
      <c r="AA70" s="373"/>
      <c r="AB70" s="373"/>
      <c r="AC70" s="373"/>
      <c r="AD70" s="373"/>
      <c r="AE70" s="374">
        <f t="shared" si="24"/>
        <v>0</v>
      </c>
      <c r="AF70" s="375"/>
    </row>
    <row r="71" spans="2:33" outlineLevel="1" x14ac:dyDescent="0.25">
      <c r="B71" s="367"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367">
        <f>IF(C70&gt;0,C70+1,IF(DATE(YEAR('Basic project data'!$C$5),MONTH('Basic project data'!$C$5),1)=D71,1,0))</f>
        <v>0</v>
      </c>
      <c r="D71" s="368">
        <f t="shared" si="25"/>
        <v>641</v>
      </c>
      <c r="E71" s="369"/>
      <c r="F71" s="299">
        <f t="shared" si="21"/>
        <v>0</v>
      </c>
      <c r="G71" s="370"/>
      <c r="H71" s="369"/>
      <c r="I71" s="299">
        <f t="shared" si="22"/>
        <v>0</v>
      </c>
      <c r="J71" s="371"/>
      <c r="O71" s="372">
        <f t="shared" si="23"/>
        <v>641</v>
      </c>
      <c r="P71" s="373"/>
      <c r="Q71" s="373"/>
      <c r="R71" s="373"/>
      <c r="S71" s="373"/>
      <c r="T71" s="373"/>
      <c r="U71" s="373"/>
      <c r="V71" s="373"/>
      <c r="W71" s="373"/>
      <c r="X71" s="373"/>
      <c r="Y71" s="373"/>
      <c r="Z71" s="373"/>
      <c r="AA71" s="373"/>
      <c r="AB71" s="373"/>
      <c r="AC71" s="373"/>
      <c r="AD71" s="373"/>
      <c r="AE71" s="374">
        <f t="shared" si="24"/>
        <v>0</v>
      </c>
      <c r="AF71" s="375"/>
    </row>
    <row r="72" spans="2:33" outlineLevel="1" x14ac:dyDescent="0.25">
      <c r="B72" s="367"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367">
        <f>IF(C71&gt;0,C71+1,IF(DATE(YEAR('Basic project data'!$C$5),MONTH('Basic project data'!$C$5),1)=D72,1,0))</f>
        <v>0</v>
      </c>
      <c r="D72" s="368">
        <f t="shared" si="25"/>
        <v>672</v>
      </c>
      <c r="E72" s="369"/>
      <c r="F72" s="299">
        <f t="shared" si="21"/>
        <v>0</v>
      </c>
      <c r="G72" s="370"/>
      <c r="H72" s="369"/>
      <c r="I72" s="299">
        <f t="shared" si="22"/>
        <v>0</v>
      </c>
      <c r="J72" s="371"/>
      <c r="O72" s="372">
        <f t="shared" si="23"/>
        <v>672</v>
      </c>
      <c r="P72" s="373"/>
      <c r="Q72" s="373"/>
      <c r="R72" s="373"/>
      <c r="S72" s="373"/>
      <c r="T72" s="373"/>
      <c r="U72" s="373"/>
      <c r="V72" s="373"/>
      <c r="W72" s="373"/>
      <c r="X72" s="373"/>
      <c r="Y72" s="373"/>
      <c r="Z72" s="373"/>
      <c r="AA72" s="373"/>
      <c r="AB72" s="373"/>
      <c r="AC72" s="373"/>
      <c r="AD72" s="373"/>
      <c r="AE72" s="374">
        <f t="shared" si="24"/>
        <v>0</v>
      </c>
      <c r="AF72" s="375"/>
    </row>
    <row r="73" spans="2:33" outlineLevel="1" x14ac:dyDescent="0.25">
      <c r="B73" s="367"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367">
        <f>IF(C72&gt;0,C72+1,IF(DATE(YEAR('Basic project data'!$C$5),MONTH('Basic project data'!$C$5),1)=D73,1,0))</f>
        <v>0</v>
      </c>
      <c r="D73" s="368">
        <f t="shared" si="25"/>
        <v>702</v>
      </c>
      <c r="E73" s="369"/>
      <c r="F73" s="299">
        <f t="shared" si="21"/>
        <v>0</v>
      </c>
      <c r="G73" s="370"/>
      <c r="H73" s="369"/>
      <c r="I73" s="299">
        <f t="shared" si="22"/>
        <v>0</v>
      </c>
      <c r="J73" s="371"/>
      <c r="O73" s="372">
        <f t="shared" si="23"/>
        <v>702</v>
      </c>
      <c r="P73" s="373"/>
      <c r="Q73" s="373"/>
      <c r="R73" s="373"/>
      <c r="S73" s="373"/>
      <c r="T73" s="373"/>
      <c r="U73" s="373"/>
      <c r="V73" s="373"/>
      <c r="W73" s="373"/>
      <c r="X73" s="373"/>
      <c r="Y73" s="373"/>
      <c r="Z73" s="373"/>
      <c r="AA73" s="373"/>
      <c r="AB73" s="373"/>
      <c r="AC73" s="373"/>
      <c r="AD73" s="373"/>
      <c r="AE73" s="374">
        <f t="shared" si="24"/>
        <v>0</v>
      </c>
      <c r="AF73" s="375"/>
    </row>
    <row r="74" spans="2:33" ht="15.75" outlineLevel="1" thickBot="1" x14ac:dyDescent="0.3">
      <c r="B74" s="377"/>
      <c r="C74" s="378"/>
      <c r="D74" s="379">
        <f>D73</f>
        <v>702</v>
      </c>
      <c r="E74" s="380"/>
      <c r="F74" s="381">
        <f>SUM(F62:F73)</f>
        <v>0</v>
      </c>
      <c r="G74" s="382">
        <f>SUM(G62:G73)</f>
        <v>0</v>
      </c>
      <c r="H74" s="383"/>
      <c r="I74" s="381">
        <f>SUM(I62:I73)</f>
        <v>0</v>
      </c>
      <c r="J74" s="382">
        <f>SUM(J62:J73)</f>
        <v>0</v>
      </c>
      <c r="O74" s="388">
        <f t="shared" si="23"/>
        <v>702</v>
      </c>
      <c r="P74" s="384">
        <f t="shared" ref="P74:S74" si="26">SUM(P62:P73)</f>
        <v>0</v>
      </c>
      <c r="Q74" s="384">
        <f t="shared" si="26"/>
        <v>0</v>
      </c>
      <c r="R74" s="384">
        <f t="shared" si="26"/>
        <v>0</v>
      </c>
      <c r="S74" s="384">
        <f t="shared" si="26"/>
        <v>0</v>
      </c>
      <c r="T74" s="384">
        <f>SUM(T62:T73)</f>
        <v>0</v>
      </c>
      <c r="U74" s="384">
        <f t="shared" ref="U74:AE74" si="27">SUM(U62:U73)</f>
        <v>0</v>
      </c>
      <c r="V74" s="384">
        <f t="shared" si="27"/>
        <v>0</v>
      </c>
      <c r="W74" s="384">
        <f t="shared" si="27"/>
        <v>0</v>
      </c>
      <c r="X74" s="384">
        <f t="shared" si="27"/>
        <v>0</v>
      </c>
      <c r="Y74" s="384">
        <f t="shared" si="27"/>
        <v>0</v>
      </c>
      <c r="Z74" s="384">
        <f t="shared" si="27"/>
        <v>0</v>
      </c>
      <c r="AA74" s="384">
        <f t="shared" si="27"/>
        <v>0</v>
      </c>
      <c r="AB74" s="384">
        <f t="shared" si="27"/>
        <v>0</v>
      </c>
      <c r="AC74" s="384">
        <f t="shared" si="27"/>
        <v>0</v>
      </c>
      <c r="AD74" s="384">
        <f t="shared" si="27"/>
        <v>0</v>
      </c>
      <c r="AE74" s="384">
        <f t="shared" si="27"/>
        <v>0</v>
      </c>
      <c r="AF74" s="375"/>
    </row>
    <row r="75" spans="2:33" x14ac:dyDescent="0.25">
      <c r="B75" s="385"/>
      <c r="C75" s="385"/>
      <c r="E75" s="674" t="s">
        <v>252</v>
      </c>
      <c r="F75" s="674"/>
      <c r="G75" s="674"/>
      <c r="H75" s="674" t="s">
        <v>498</v>
      </c>
      <c r="I75" s="674"/>
      <c r="J75" s="674"/>
      <c r="O75" s="357"/>
      <c r="P75" s="384">
        <f t="shared" ref="P75:AE75" si="28">IFERROR(P74/$H$2,0)</f>
        <v>0</v>
      </c>
      <c r="Q75" s="384">
        <f t="shared" si="28"/>
        <v>0</v>
      </c>
      <c r="R75" s="384">
        <f t="shared" si="28"/>
        <v>0</v>
      </c>
      <c r="S75" s="384">
        <f t="shared" si="28"/>
        <v>0</v>
      </c>
      <c r="T75" s="384">
        <f t="shared" si="28"/>
        <v>0</v>
      </c>
      <c r="U75" s="384">
        <f t="shared" si="28"/>
        <v>0</v>
      </c>
      <c r="V75" s="384">
        <f t="shared" si="28"/>
        <v>0</v>
      </c>
      <c r="W75" s="384">
        <f t="shared" si="28"/>
        <v>0</v>
      </c>
      <c r="X75" s="384">
        <f t="shared" si="28"/>
        <v>0</v>
      </c>
      <c r="Y75" s="384">
        <f t="shared" si="28"/>
        <v>0</v>
      </c>
      <c r="Z75" s="384">
        <f t="shared" si="28"/>
        <v>0</v>
      </c>
      <c r="AA75" s="384">
        <f t="shared" si="28"/>
        <v>0</v>
      </c>
      <c r="AB75" s="384">
        <f t="shared" si="28"/>
        <v>0</v>
      </c>
      <c r="AC75" s="384">
        <f t="shared" si="28"/>
        <v>0</v>
      </c>
      <c r="AD75" s="384">
        <f t="shared" si="28"/>
        <v>0</v>
      </c>
      <c r="AE75" s="384">
        <f t="shared" si="28"/>
        <v>0</v>
      </c>
      <c r="AF75" s="626" t="s">
        <v>270</v>
      </c>
      <c r="AG75" s="627"/>
    </row>
    <row r="76" spans="2:33" ht="30" outlineLevel="1" x14ac:dyDescent="0.25">
      <c r="B76" s="385"/>
      <c r="C76" s="385"/>
      <c r="E76" s="360" t="s">
        <v>267</v>
      </c>
      <c r="F76" s="361" t="s">
        <v>268</v>
      </c>
      <c r="G76" s="362" t="s">
        <v>269</v>
      </c>
      <c r="H76" s="363" t="s">
        <v>267</v>
      </c>
      <c r="I76" s="361" t="s">
        <v>268</v>
      </c>
      <c r="J76" s="362" t="s">
        <v>530</v>
      </c>
      <c r="O76" s="364" t="s">
        <v>266</v>
      </c>
      <c r="P76" s="365" t="s">
        <v>389</v>
      </c>
      <c r="Q76" s="365" t="s">
        <v>39</v>
      </c>
      <c r="R76" s="365" t="s">
        <v>40</v>
      </c>
      <c r="S76" s="365" t="s">
        <v>41</v>
      </c>
      <c r="T76" s="365" t="s">
        <v>42</v>
      </c>
      <c r="U76" s="365" t="s">
        <v>43</v>
      </c>
      <c r="V76" s="365" t="s">
        <v>44</v>
      </c>
      <c r="W76" s="365" t="s">
        <v>45</v>
      </c>
      <c r="X76" s="365" t="s">
        <v>46</v>
      </c>
      <c r="Y76" s="365" t="s">
        <v>47</v>
      </c>
      <c r="Z76" s="365" t="s">
        <v>48</v>
      </c>
      <c r="AA76" s="365" t="s">
        <v>49</v>
      </c>
      <c r="AB76" s="365" t="s">
        <v>50</v>
      </c>
      <c r="AC76" s="365" t="s">
        <v>51</v>
      </c>
      <c r="AD76" s="365" t="s">
        <v>52</v>
      </c>
      <c r="AE76" s="386"/>
      <c r="AF76" s="387"/>
    </row>
    <row r="77" spans="2:33" outlineLevel="1" x14ac:dyDescent="0.25">
      <c r="B77" s="367"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367">
        <f>IF(C73&gt;0,C73+1,IF(DATE(YEAR('Basic project data'!$C$5),MONTH('Basic project data'!$C$5),1)=D77,1,0))</f>
        <v>0</v>
      </c>
      <c r="D77" s="368">
        <f>DATE(YEAR(D73),MONTH(D73)+1,DAY(D73))</f>
        <v>733</v>
      </c>
      <c r="E77" s="369"/>
      <c r="F77" s="299">
        <f t="shared" ref="F77:F88" si="29">215/12*E77</f>
        <v>0</v>
      </c>
      <c r="G77" s="370"/>
      <c r="H77" s="369"/>
      <c r="I77" s="299">
        <f t="shared" ref="I77:I88" si="30">215/12*H77</f>
        <v>0</v>
      </c>
      <c r="J77" s="371"/>
      <c r="O77" s="372">
        <f t="shared" ref="O77:O89" si="31">D77</f>
        <v>733</v>
      </c>
      <c r="P77" s="373"/>
      <c r="Q77" s="373"/>
      <c r="R77" s="373"/>
      <c r="S77" s="373"/>
      <c r="T77" s="373"/>
      <c r="U77" s="373"/>
      <c r="V77" s="373"/>
      <c r="W77" s="373"/>
      <c r="X77" s="373"/>
      <c r="Y77" s="373"/>
      <c r="Z77" s="373"/>
      <c r="AA77" s="373"/>
      <c r="AB77" s="373"/>
      <c r="AC77" s="373"/>
      <c r="AD77" s="373"/>
      <c r="AE77" s="374">
        <f t="shared" ref="AE77:AE88" si="32">SUM(P77:AD77)</f>
        <v>0</v>
      </c>
      <c r="AF77" s="375"/>
    </row>
    <row r="78" spans="2:33" outlineLevel="1" x14ac:dyDescent="0.25">
      <c r="B78" s="367"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367">
        <f>IF(C77&gt;0,C77+1,IF(DATE(YEAR('Basic project data'!$C$5),MONTH('Basic project data'!$C$5),1)=D78,1,0))</f>
        <v>0</v>
      </c>
      <c r="D78" s="368">
        <f t="shared" ref="D78:D88" si="33">DATE(YEAR(D77),MONTH(D77)+1,DAY(D77))</f>
        <v>764</v>
      </c>
      <c r="E78" s="369"/>
      <c r="F78" s="299">
        <f t="shared" si="29"/>
        <v>0</v>
      </c>
      <c r="G78" s="370"/>
      <c r="H78" s="369"/>
      <c r="I78" s="299">
        <f t="shared" si="30"/>
        <v>0</v>
      </c>
      <c r="J78" s="371"/>
      <c r="O78" s="372">
        <f t="shared" si="31"/>
        <v>764</v>
      </c>
      <c r="P78" s="373"/>
      <c r="Q78" s="373"/>
      <c r="R78" s="373"/>
      <c r="S78" s="373"/>
      <c r="T78" s="373"/>
      <c r="U78" s="373"/>
      <c r="V78" s="373"/>
      <c r="W78" s="373"/>
      <c r="X78" s="373"/>
      <c r="Y78" s="373"/>
      <c r="Z78" s="373"/>
      <c r="AA78" s="373"/>
      <c r="AB78" s="373"/>
      <c r="AC78" s="373"/>
      <c r="AD78" s="373"/>
      <c r="AE78" s="374">
        <f t="shared" si="32"/>
        <v>0</v>
      </c>
      <c r="AF78" s="375"/>
    </row>
    <row r="79" spans="2:33" outlineLevel="1" x14ac:dyDescent="0.25">
      <c r="B79" s="367"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367">
        <f>IF(C78&gt;0,C78+1,IF(DATE(YEAR('Basic project data'!$C$5),MONTH('Basic project data'!$C$5),1)=D79,1,0))</f>
        <v>0</v>
      </c>
      <c r="D79" s="368">
        <f t="shared" si="33"/>
        <v>792</v>
      </c>
      <c r="E79" s="369"/>
      <c r="F79" s="299">
        <f t="shared" si="29"/>
        <v>0</v>
      </c>
      <c r="G79" s="370"/>
      <c r="H79" s="369"/>
      <c r="I79" s="299">
        <f t="shared" si="30"/>
        <v>0</v>
      </c>
      <c r="J79" s="371"/>
      <c r="O79" s="372">
        <f t="shared" si="31"/>
        <v>792</v>
      </c>
      <c r="P79" s="373"/>
      <c r="Q79" s="373"/>
      <c r="R79" s="373"/>
      <c r="S79" s="373"/>
      <c r="T79" s="373"/>
      <c r="U79" s="373"/>
      <c r="V79" s="373"/>
      <c r="W79" s="373"/>
      <c r="X79" s="373"/>
      <c r="Y79" s="373"/>
      <c r="Z79" s="373"/>
      <c r="AA79" s="373"/>
      <c r="AB79" s="373"/>
      <c r="AC79" s="373"/>
      <c r="AD79" s="373"/>
      <c r="AE79" s="374">
        <f t="shared" si="32"/>
        <v>0</v>
      </c>
      <c r="AF79" s="375"/>
    </row>
    <row r="80" spans="2:33" outlineLevel="1" x14ac:dyDescent="0.25">
      <c r="B80" s="367"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367">
        <f>IF(C79&gt;0,C79+1,IF(DATE(YEAR('Basic project data'!$C$5),MONTH('Basic project data'!$C$5),1)=D80,1,0))</f>
        <v>0</v>
      </c>
      <c r="D80" s="368">
        <f t="shared" si="33"/>
        <v>823</v>
      </c>
      <c r="E80" s="369"/>
      <c r="F80" s="299">
        <f t="shared" si="29"/>
        <v>0</v>
      </c>
      <c r="G80" s="370"/>
      <c r="H80" s="369"/>
      <c r="I80" s="299">
        <f t="shared" si="30"/>
        <v>0</v>
      </c>
      <c r="J80" s="371"/>
      <c r="O80" s="372">
        <f t="shared" si="31"/>
        <v>823</v>
      </c>
      <c r="P80" s="373"/>
      <c r="Q80" s="373"/>
      <c r="R80" s="373"/>
      <c r="S80" s="373"/>
      <c r="T80" s="373"/>
      <c r="U80" s="373"/>
      <c r="V80" s="373"/>
      <c r="W80" s="373"/>
      <c r="X80" s="373"/>
      <c r="Y80" s="373"/>
      <c r="Z80" s="373"/>
      <c r="AA80" s="373"/>
      <c r="AB80" s="373"/>
      <c r="AC80" s="373"/>
      <c r="AD80" s="373"/>
      <c r="AE80" s="374">
        <f t="shared" si="32"/>
        <v>0</v>
      </c>
      <c r="AF80" s="375"/>
    </row>
    <row r="81" spans="2:33" outlineLevel="1" x14ac:dyDescent="0.25">
      <c r="B81" s="367"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367">
        <f>IF(C80&gt;0,C80+1,IF(DATE(YEAR('Basic project data'!$C$5),MONTH('Basic project data'!$C$5),1)=D81,1,0))</f>
        <v>0</v>
      </c>
      <c r="D81" s="368">
        <f t="shared" si="33"/>
        <v>853</v>
      </c>
      <c r="E81" s="369"/>
      <c r="F81" s="299">
        <f t="shared" si="29"/>
        <v>0</v>
      </c>
      <c r="G81" s="370"/>
      <c r="H81" s="369"/>
      <c r="I81" s="299">
        <f t="shared" si="30"/>
        <v>0</v>
      </c>
      <c r="J81" s="371"/>
      <c r="O81" s="372">
        <f t="shared" si="31"/>
        <v>853</v>
      </c>
      <c r="P81" s="373"/>
      <c r="Q81" s="373"/>
      <c r="R81" s="373"/>
      <c r="S81" s="373"/>
      <c r="T81" s="373"/>
      <c r="U81" s="373"/>
      <c r="V81" s="373"/>
      <c r="W81" s="373"/>
      <c r="X81" s="373"/>
      <c r="Y81" s="373"/>
      <c r="Z81" s="373"/>
      <c r="AA81" s="373"/>
      <c r="AB81" s="373"/>
      <c r="AC81" s="373"/>
      <c r="AD81" s="373"/>
      <c r="AE81" s="374">
        <f t="shared" si="32"/>
        <v>0</v>
      </c>
      <c r="AF81" s="375"/>
    </row>
    <row r="82" spans="2:33" outlineLevel="1" x14ac:dyDescent="0.25">
      <c r="B82" s="367"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367">
        <f>IF(C81&gt;0,C81+1,IF(DATE(YEAR('Basic project data'!$C$5),MONTH('Basic project data'!$C$5),1)=D82,1,0))</f>
        <v>0</v>
      </c>
      <c r="D82" s="368">
        <f t="shared" si="33"/>
        <v>884</v>
      </c>
      <c r="E82" s="369"/>
      <c r="F82" s="299">
        <f t="shared" si="29"/>
        <v>0</v>
      </c>
      <c r="G82" s="370"/>
      <c r="H82" s="369"/>
      <c r="I82" s="299">
        <f t="shared" si="30"/>
        <v>0</v>
      </c>
      <c r="J82" s="371"/>
      <c r="O82" s="372">
        <f t="shared" si="31"/>
        <v>884</v>
      </c>
      <c r="P82" s="373"/>
      <c r="Q82" s="373"/>
      <c r="R82" s="373"/>
      <c r="S82" s="373"/>
      <c r="T82" s="373"/>
      <c r="U82" s="373"/>
      <c r="V82" s="373"/>
      <c r="W82" s="373"/>
      <c r="X82" s="373"/>
      <c r="Y82" s="373"/>
      <c r="Z82" s="373"/>
      <c r="AA82" s="373"/>
      <c r="AB82" s="373"/>
      <c r="AC82" s="373"/>
      <c r="AD82" s="373"/>
      <c r="AE82" s="374">
        <f t="shared" si="32"/>
        <v>0</v>
      </c>
      <c r="AF82" s="375"/>
    </row>
    <row r="83" spans="2:33" outlineLevel="1" x14ac:dyDescent="0.25">
      <c r="B83" s="367"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367">
        <f>IF(C82&gt;0,C82+1,IF(DATE(YEAR('Basic project data'!$C$5),MONTH('Basic project data'!$C$5),1)=D83,1,0))</f>
        <v>0</v>
      </c>
      <c r="D83" s="368">
        <f t="shared" si="33"/>
        <v>914</v>
      </c>
      <c r="E83" s="369"/>
      <c r="F83" s="299">
        <f t="shared" si="29"/>
        <v>0</v>
      </c>
      <c r="G83" s="370"/>
      <c r="H83" s="369"/>
      <c r="I83" s="299">
        <f t="shared" si="30"/>
        <v>0</v>
      </c>
      <c r="J83" s="371"/>
      <c r="O83" s="372">
        <f t="shared" si="31"/>
        <v>914</v>
      </c>
      <c r="P83" s="373"/>
      <c r="Q83" s="373"/>
      <c r="R83" s="373"/>
      <c r="S83" s="373"/>
      <c r="T83" s="373"/>
      <c r="U83" s="373"/>
      <c r="V83" s="373"/>
      <c r="W83" s="373"/>
      <c r="X83" s="373"/>
      <c r="Y83" s="373"/>
      <c r="Z83" s="373"/>
      <c r="AA83" s="373"/>
      <c r="AB83" s="373"/>
      <c r="AC83" s="373"/>
      <c r="AD83" s="373"/>
      <c r="AE83" s="374">
        <f t="shared" si="32"/>
        <v>0</v>
      </c>
      <c r="AF83" s="375"/>
    </row>
    <row r="84" spans="2:33" outlineLevel="1" x14ac:dyDescent="0.25">
      <c r="B84" s="367"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367">
        <f>IF(C83&gt;0,C83+1,IF(DATE(YEAR('Basic project data'!$C$5),MONTH('Basic project data'!$C$5),1)=D84,1,0))</f>
        <v>0</v>
      </c>
      <c r="D84" s="368">
        <f t="shared" si="33"/>
        <v>945</v>
      </c>
      <c r="E84" s="369"/>
      <c r="F84" s="299">
        <f t="shared" si="29"/>
        <v>0</v>
      </c>
      <c r="G84" s="370"/>
      <c r="H84" s="369"/>
      <c r="I84" s="299">
        <f t="shared" si="30"/>
        <v>0</v>
      </c>
      <c r="J84" s="371"/>
      <c r="O84" s="372">
        <f t="shared" si="31"/>
        <v>945</v>
      </c>
      <c r="P84" s="373"/>
      <c r="Q84" s="373"/>
      <c r="R84" s="373"/>
      <c r="S84" s="373"/>
      <c r="T84" s="373"/>
      <c r="U84" s="373"/>
      <c r="V84" s="373"/>
      <c r="W84" s="373"/>
      <c r="X84" s="373"/>
      <c r="Y84" s="373"/>
      <c r="Z84" s="373"/>
      <c r="AA84" s="373"/>
      <c r="AB84" s="373"/>
      <c r="AC84" s="373"/>
      <c r="AD84" s="373"/>
      <c r="AE84" s="374">
        <f t="shared" si="32"/>
        <v>0</v>
      </c>
      <c r="AF84" s="375"/>
    </row>
    <row r="85" spans="2:33" outlineLevel="1" x14ac:dyDescent="0.25">
      <c r="B85" s="367"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367">
        <f>IF(C84&gt;0,C84+1,IF(DATE(YEAR('Basic project data'!$C$5),MONTH('Basic project data'!$C$5),1)=D85,1,0))</f>
        <v>0</v>
      </c>
      <c r="D85" s="368">
        <f t="shared" si="33"/>
        <v>976</v>
      </c>
      <c r="E85" s="369"/>
      <c r="F85" s="299">
        <f t="shared" si="29"/>
        <v>0</v>
      </c>
      <c r="G85" s="370"/>
      <c r="H85" s="369"/>
      <c r="I85" s="299">
        <f t="shared" si="30"/>
        <v>0</v>
      </c>
      <c r="J85" s="371"/>
      <c r="O85" s="372">
        <f t="shared" si="31"/>
        <v>976</v>
      </c>
      <c r="P85" s="373"/>
      <c r="Q85" s="373"/>
      <c r="R85" s="373"/>
      <c r="S85" s="373"/>
      <c r="T85" s="373"/>
      <c r="U85" s="373"/>
      <c r="V85" s="373"/>
      <c r="W85" s="373"/>
      <c r="X85" s="373"/>
      <c r="Y85" s="373"/>
      <c r="Z85" s="373"/>
      <c r="AA85" s="373"/>
      <c r="AB85" s="373"/>
      <c r="AC85" s="373"/>
      <c r="AD85" s="373"/>
      <c r="AE85" s="374">
        <f t="shared" si="32"/>
        <v>0</v>
      </c>
      <c r="AF85" s="375"/>
    </row>
    <row r="86" spans="2:33" outlineLevel="1" x14ac:dyDescent="0.25">
      <c r="B86" s="367"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367">
        <f>IF(C85&gt;0,C85+1,IF(DATE(YEAR('Basic project data'!$C$5),MONTH('Basic project data'!$C$5),1)=D86,1,0))</f>
        <v>0</v>
      </c>
      <c r="D86" s="368">
        <f t="shared" si="33"/>
        <v>1006</v>
      </c>
      <c r="E86" s="369"/>
      <c r="F86" s="299">
        <f t="shared" si="29"/>
        <v>0</v>
      </c>
      <c r="G86" s="370"/>
      <c r="H86" s="369"/>
      <c r="I86" s="299">
        <f t="shared" si="30"/>
        <v>0</v>
      </c>
      <c r="J86" s="371"/>
      <c r="O86" s="372">
        <f t="shared" si="31"/>
        <v>1006</v>
      </c>
      <c r="P86" s="373"/>
      <c r="Q86" s="373"/>
      <c r="R86" s="373"/>
      <c r="S86" s="373"/>
      <c r="T86" s="373"/>
      <c r="U86" s="373"/>
      <c r="V86" s="373"/>
      <c r="W86" s="373"/>
      <c r="X86" s="373"/>
      <c r="Y86" s="373"/>
      <c r="Z86" s="373"/>
      <c r="AA86" s="373"/>
      <c r="AB86" s="373"/>
      <c r="AC86" s="373"/>
      <c r="AD86" s="373"/>
      <c r="AE86" s="374">
        <f t="shared" si="32"/>
        <v>0</v>
      </c>
      <c r="AF86" s="375"/>
    </row>
    <row r="87" spans="2:33" outlineLevel="1" x14ac:dyDescent="0.25">
      <c r="B87" s="367"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367">
        <f>IF(C86&gt;0,C86+1,IF(DATE(YEAR('Basic project data'!$C$5),MONTH('Basic project data'!$C$5),1)=D87,1,0))</f>
        <v>0</v>
      </c>
      <c r="D87" s="368">
        <f t="shared" si="33"/>
        <v>1037</v>
      </c>
      <c r="E87" s="369"/>
      <c r="F87" s="299">
        <f t="shared" si="29"/>
        <v>0</v>
      </c>
      <c r="G87" s="370"/>
      <c r="H87" s="369"/>
      <c r="I87" s="299">
        <f t="shared" si="30"/>
        <v>0</v>
      </c>
      <c r="J87" s="371"/>
      <c r="O87" s="372">
        <f t="shared" si="31"/>
        <v>1037</v>
      </c>
      <c r="P87" s="373"/>
      <c r="Q87" s="373"/>
      <c r="R87" s="373"/>
      <c r="S87" s="373"/>
      <c r="T87" s="373"/>
      <c r="U87" s="373"/>
      <c r="V87" s="373"/>
      <c r="W87" s="373"/>
      <c r="X87" s="373"/>
      <c r="Y87" s="373"/>
      <c r="Z87" s="373"/>
      <c r="AA87" s="373"/>
      <c r="AB87" s="373"/>
      <c r="AC87" s="373"/>
      <c r="AD87" s="373"/>
      <c r="AE87" s="374">
        <f t="shared" si="32"/>
        <v>0</v>
      </c>
      <c r="AF87" s="375"/>
    </row>
    <row r="88" spans="2:33" outlineLevel="1" x14ac:dyDescent="0.25">
      <c r="B88" s="367"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367">
        <f>IF(C87&gt;0,C87+1,IF(DATE(YEAR('Basic project data'!$C$5),MONTH('Basic project data'!$C$5),1)=D88,1,0))</f>
        <v>0</v>
      </c>
      <c r="D88" s="368">
        <f t="shared" si="33"/>
        <v>1067</v>
      </c>
      <c r="E88" s="369"/>
      <c r="F88" s="299">
        <f t="shared" si="29"/>
        <v>0</v>
      </c>
      <c r="G88" s="370"/>
      <c r="H88" s="369"/>
      <c r="I88" s="299">
        <f t="shared" si="30"/>
        <v>0</v>
      </c>
      <c r="J88" s="371"/>
      <c r="O88" s="372">
        <f t="shared" si="31"/>
        <v>1067</v>
      </c>
      <c r="P88" s="373"/>
      <c r="Q88" s="373"/>
      <c r="R88" s="373"/>
      <c r="S88" s="373"/>
      <c r="T88" s="373"/>
      <c r="U88" s="373"/>
      <c r="V88" s="373"/>
      <c r="W88" s="373"/>
      <c r="X88" s="373"/>
      <c r="Y88" s="373"/>
      <c r="Z88" s="373"/>
      <c r="AA88" s="373"/>
      <c r="AB88" s="373"/>
      <c r="AC88" s="373"/>
      <c r="AD88" s="373"/>
      <c r="AE88" s="374">
        <f t="shared" si="32"/>
        <v>0</v>
      </c>
      <c r="AF88" s="375"/>
    </row>
    <row r="89" spans="2:33" ht="15.75" outlineLevel="1" thickBot="1" x14ac:dyDescent="0.3">
      <c r="B89" s="377"/>
      <c r="C89" s="378"/>
      <c r="D89" s="379">
        <f>D88</f>
        <v>1067</v>
      </c>
      <c r="E89" s="380"/>
      <c r="F89" s="381">
        <f>SUM(F77:F88)</f>
        <v>0</v>
      </c>
      <c r="G89" s="382">
        <f>SUM(G77:G88)</f>
        <v>0</v>
      </c>
      <c r="H89" s="383"/>
      <c r="I89" s="381">
        <f>SUM(I77:I88)</f>
        <v>0</v>
      </c>
      <c r="J89" s="382">
        <f>SUM(J77:J88)</f>
        <v>0</v>
      </c>
      <c r="O89" s="388">
        <f t="shared" si="31"/>
        <v>1067</v>
      </c>
      <c r="P89" s="384">
        <f t="shared" ref="P89:S89" si="34">SUM(P77:P88)</f>
        <v>0</v>
      </c>
      <c r="Q89" s="384">
        <f t="shared" si="34"/>
        <v>0</v>
      </c>
      <c r="R89" s="384">
        <f t="shared" si="34"/>
        <v>0</v>
      </c>
      <c r="S89" s="384">
        <f t="shared" si="34"/>
        <v>0</v>
      </c>
      <c r="T89" s="384">
        <f>SUM(T77:T88)</f>
        <v>0</v>
      </c>
      <c r="U89" s="384">
        <f t="shared" ref="U89:AE89" si="35">SUM(U77:U88)</f>
        <v>0</v>
      </c>
      <c r="V89" s="384">
        <f t="shared" si="35"/>
        <v>0</v>
      </c>
      <c r="W89" s="384">
        <f t="shared" si="35"/>
        <v>0</v>
      </c>
      <c r="X89" s="384">
        <f t="shared" si="35"/>
        <v>0</v>
      </c>
      <c r="Y89" s="384">
        <f t="shared" si="35"/>
        <v>0</v>
      </c>
      <c r="Z89" s="384">
        <f t="shared" si="35"/>
        <v>0</v>
      </c>
      <c r="AA89" s="384">
        <f t="shared" si="35"/>
        <v>0</v>
      </c>
      <c r="AB89" s="384">
        <f t="shared" si="35"/>
        <v>0</v>
      </c>
      <c r="AC89" s="384">
        <f t="shared" si="35"/>
        <v>0</v>
      </c>
      <c r="AD89" s="384">
        <f t="shared" si="35"/>
        <v>0</v>
      </c>
      <c r="AE89" s="384">
        <f t="shared" si="35"/>
        <v>0</v>
      </c>
      <c r="AF89" s="375"/>
    </row>
    <row r="90" spans="2:33" x14ac:dyDescent="0.25">
      <c r="B90" s="385"/>
      <c r="C90" s="385"/>
      <c r="E90" s="674" t="s">
        <v>252</v>
      </c>
      <c r="F90" s="674"/>
      <c r="G90" s="674"/>
      <c r="H90" s="674" t="s">
        <v>498</v>
      </c>
      <c r="I90" s="674"/>
      <c r="J90" s="674"/>
      <c r="O90" s="357"/>
      <c r="P90" s="384">
        <f>IFERROR(P89/$H$2,0)</f>
        <v>0</v>
      </c>
      <c r="Q90" s="384">
        <f t="shared" ref="Q90:AE90" si="36">IFERROR(Q89/$H$2,0)</f>
        <v>0</v>
      </c>
      <c r="R90" s="384">
        <f t="shared" si="36"/>
        <v>0</v>
      </c>
      <c r="S90" s="384">
        <f t="shared" si="36"/>
        <v>0</v>
      </c>
      <c r="T90" s="384">
        <f t="shared" si="36"/>
        <v>0</v>
      </c>
      <c r="U90" s="384">
        <f t="shared" si="36"/>
        <v>0</v>
      </c>
      <c r="V90" s="384">
        <f t="shared" si="36"/>
        <v>0</v>
      </c>
      <c r="W90" s="384">
        <f t="shared" si="36"/>
        <v>0</v>
      </c>
      <c r="X90" s="384">
        <f t="shared" si="36"/>
        <v>0</v>
      </c>
      <c r="Y90" s="384">
        <f t="shared" si="36"/>
        <v>0</v>
      </c>
      <c r="Z90" s="384">
        <f t="shared" si="36"/>
        <v>0</v>
      </c>
      <c r="AA90" s="384">
        <f t="shared" si="36"/>
        <v>0</v>
      </c>
      <c r="AB90" s="384">
        <f t="shared" si="36"/>
        <v>0</v>
      </c>
      <c r="AC90" s="384">
        <f t="shared" si="36"/>
        <v>0</v>
      </c>
      <c r="AD90" s="384">
        <f t="shared" si="36"/>
        <v>0</v>
      </c>
      <c r="AE90" s="384">
        <f t="shared" si="36"/>
        <v>0</v>
      </c>
      <c r="AF90" s="626" t="s">
        <v>270</v>
      </c>
      <c r="AG90" s="627"/>
    </row>
    <row r="91" spans="2:33" ht="30" outlineLevel="1" x14ac:dyDescent="0.25">
      <c r="B91" s="385"/>
      <c r="C91" s="385"/>
      <c r="E91" s="360" t="s">
        <v>267</v>
      </c>
      <c r="F91" s="361" t="s">
        <v>268</v>
      </c>
      <c r="G91" s="362" t="s">
        <v>269</v>
      </c>
      <c r="H91" s="363" t="s">
        <v>267</v>
      </c>
      <c r="I91" s="361" t="s">
        <v>268</v>
      </c>
      <c r="J91" s="362" t="s">
        <v>530</v>
      </c>
      <c r="O91" s="364" t="s">
        <v>266</v>
      </c>
      <c r="P91" s="365" t="s">
        <v>389</v>
      </c>
      <c r="Q91" s="365" t="s">
        <v>39</v>
      </c>
      <c r="R91" s="365" t="s">
        <v>40</v>
      </c>
      <c r="S91" s="365" t="s">
        <v>41</v>
      </c>
      <c r="T91" s="365" t="s">
        <v>42</v>
      </c>
      <c r="U91" s="365" t="s">
        <v>43</v>
      </c>
      <c r="V91" s="365" t="s">
        <v>44</v>
      </c>
      <c r="W91" s="365" t="s">
        <v>45</v>
      </c>
      <c r="X91" s="365" t="s">
        <v>46</v>
      </c>
      <c r="Y91" s="365" t="s">
        <v>47</v>
      </c>
      <c r="Z91" s="365" t="s">
        <v>48</v>
      </c>
      <c r="AA91" s="365" t="s">
        <v>49</v>
      </c>
      <c r="AB91" s="365" t="s">
        <v>50</v>
      </c>
      <c r="AC91" s="365" t="s">
        <v>51</v>
      </c>
      <c r="AD91" s="365" t="s">
        <v>52</v>
      </c>
      <c r="AE91" s="386"/>
      <c r="AF91" s="387"/>
    </row>
    <row r="92" spans="2:33" outlineLevel="1" x14ac:dyDescent="0.25">
      <c r="B92" s="367"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367">
        <f>IF(C88&gt;0,C88+1,IF(DATE(YEAR('Basic project data'!$C$5),MONTH('Basic project data'!$C$5),1)=D92,1,0))</f>
        <v>0</v>
      </c>
      <c r="D92" s="368">
        <f>DATE(YEAR(D88),MONTH(D88)+1,DAY(D88))</f>
        <v>1098</v>
      </c>
      <c r="E92" s="369"/>
      <c r="F92" s="299">
        <f t="shared" ref="F92:F103" si="37">215/12*E92</f>
        <v>0</v>
      </c>
      <c r="G92" s="370"/>
      <c r="H92" s="369"/>
      <c r="I92" s="299">
        <f t="shared" ref="I92:I103" si="38">215/12*H92</f>
        <v>0</v>
      </c>
      <c r="J92" s="371"/>
      <c r="O92" s="372">
        <f t="shared" ref="O92:O104" si="39">D92</f>
        <v>1098</v>
      </c>
      <c r="P92" s="373"/>
      <c r="Q92" s="373"/>
      <c r="R92" s="373"/>
      <c r="S92" s="373"/>
      <c r="T92" s="373"/>
      <c r="U92" s="373"/>
      <c r="V92" s="373"/>
      <c r="W92" s="373"/>
      <c r="X92" s="373"/>
      <c r="Y92" s="373"/>
      <c r="Z92" s="373"/>
      <c r="AA92" s="373"/>
      <c r="AB92" s="373"/>
      <c r="AC92" s="373"/>
      <c r="AD92" s="373"/>
      <c r="AE92" s="374">
        <f t="shared" ref="AE92:AE103" si="40">SUM(P92:AD92)</f>
        <v>0</v>
      </c>
      <c r="AF92" s="375"/>
    </row>
    <row r="93" spans="2:33" outlineLevel="1" x14ac:dyDescent="0.25">
      <c r="B93" s="367"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367">
        <f>IF(C92&gt;0,C92+1,IF(DATE(YEAR('Basic project data'!$C$5),MONTH('Basic project data'!$C$5),1)=D93,1,0))</f>
        <v>0</v>
      </c>
      <c r="D93" s="368">
        <f t="shared" ref="D93:D103" si="41">DATE(YEAR(D92),MONTH(D92)+1,DAY(D92))</f>
        <v>1129</v>
      </c>
      <c r="E93" s="369"/>
      <c r="F93" s="299">
        <f t="shared" si="37"/>
        <v>0</v>
      </c>
      <c r="G93" s="370"/>
      <c r="H93" s="369"/>
      <c r="I93" s="299">
        <f t="shared" si="38"/>
        <v>0</v>
      </c>
      <c r="J93" s="371"/>
      <c r="O93" s="372">
        <f t="shared" si="39"/>
        <v>1129</v>
      </c>
      <c r="P93" s="373"/>
      <c r="Q93" s="373"/>
      <c r="R93" s="373"/>
      <c r="S93" s="373"/>
      <c r="T93" s="373"/>
      <c r="U93" s="373"/>
      <c r="V93" s="373"/>
      <c r="W93" s="373"/>
      <c r="X93" s="373"/>
      <c r="Y93" s="373"/>
      <c r="Z93" s="373"/>
      <c r="AA93" s="373"/>
      <c r="AB93" s="373"/>
      <c r="AC93" s="373"/>
      <c r="AD93" s="373"/>
      <c r="AE93" s="374">
        <f t="shared" si="40"/>
        <v>0</v>
      </c>
      <c r="AF93" s="375"/>
    </row>
    <row r="94" spans="2:33" outlineLevel="1" x14ac:dyDescent="0.25">
      <c r="B94" s="367"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367">
        <f>IF(C93&gt;0,C93+1,IF(DATE(YEAR('Basic project data'!$C$5),MONTH('Basic project data'!$C$5),1)=D94,1,0))</f>
        <v>0</v>
      </c>
      <c r="D94" s="368">
        <f t="shared" si="41"/>
        <v>1157</v>
      </c>
      <c r="E94" s="369"/>
      <c r="F94" s="299">
        <f t="shared" si="37"/>
        <v>0</v>
      </c>
      <c r="G94" s="370"/>
      <c r="H94" s="369"/>
      <c r="I94" s="299">
        <f t="shared" si="38"/>
        <v>0</v>
      </c>
      <c r="J94" s="371"/>
      <c r="O94" s="372">
        <f t="shared" si="39"/>
        <v>1157</v>
      </c>
      <c r="P94" s="373"/>
      <c r="Q94" s="373"/>
      <c r="R94" s="373"/>
      <c r="S94" s="373"/>
      <c r="T94" s="373"/>
      <c r="U94" s="373"/>
      <c r="V94" s="373"/>
      <c r="W94" s="373"/>
      <c r="X94" s="373"/>
      <c r="Y94" s="373"/>
      <c r="Z94" s="373"/>
      <c r="AA94" s="373"/>
      <c r="AB94" s="373"/>
      <c r="AC94" s="373"/>
      <c r="AD94" s="373"/>
      <c r="AE94" s="374">
        <f t="shared" si="40"/>
        <v>0</v>
      </c>
      <c r="AF94" s="375"/>
    </row>
    <row r="95" spans="2:33" outlineLevel="1" x14ac:dyDescent="0.25">
      <c r="B95" s="367"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367">
        <f>IF(C94&gt;0,C94+1,IF(DATE(YEAR('Basic project data'!$C$5),MONTH('Basic project data'!$C$5),1)=D95,1,0))</f>
        <v>0</v>
      </c>
      <c r="D95" s="368">
        <f t="shared" si="41"/>
        <v>1188</v>
      </c>
      <c r="E95" s="369"/>
      <c r="F95" s="299">
        <f t="shared" si="37"/>
        <v>0</v>
      </c>
      <c r="G95" s="370"/>
      <c r="H95" s="369"/>
      <c r="I95" s="299">
        <f t="shared" si="38"/>
        <v>0</v>
      </c>
      <c r="J95" s="371"/>
      <c r="O95" s="372">
        <f t="shared" si="39"/>
        <v>1188</v>
      </c>
      <c r="P95" s="373"/>
      <c r="Q95" s="373"/>
      <c r="R95" s="373"/>
      <c r="S95" s="373"/>
      <c r="T95" s="373"/>
      <c r="U95" s="373"/>
      <c r="V95" s="373"/>
      <c r="W95" s="373"/>
      <c r="X95" s="373"/>
      <c r="Y95" s="373"/>
      <c r="Z95" s="373"/>
      <c r="AA95" s="373"/>
      <c r="AB95" s="373"/>
      <c r="AC95" s="373"/>
      <c r="AD95" s="373"/>
      <c r="AE95" s="374">
        <f t="shared" si="40"/>
        <v>0</v>
      </c>
      <c r="AF95" s="375"/>
    </row>
    <row r="96" spans="2:33" outlineLevel="1" x14ac:dyDescent="0.25">
      <c r="B96" s="367"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367">
        <f>IF(C95&gt;0,C95+1,IF(DATE(YEAR('Basic project data'!$C$5),MONTH('Basic project data'!$C$5),1)=D96,1,0))</f>
        <v>0</v>
      </c>
      <c r="D96" s="368">
        <f t="shared" si="41"/>
        <v>1218</v>
      </c>
      <c r="E96" s="369"/>
      <c r="F96" s="299">
        <f t="shared" si="37"/>
        <v>0</v>
      </c>
      <c r="G96" s="370"/>
      <c r="H96" s="369"/>
      <c r="I96" s="299">
        <f t="shared" si="38"/>
        <v>0</v>
      </c>
      <c r="J96" s="371"/>
      <c r="O96" s="372">
        <f t="shared" si="39"/>
        <v>1218</v>
      </c>
      <c r="P96" s="373"/>
      <c r="Q96" s="373"/>
      <c r="R96" s="373"/>
      <c r="S96" s="373"/>
      <c r="T96" s="373"/>
      <c r="U96" s="373"/>
      <c r="V96" s="373"/>
      <c r="W96" s="373"/>
      <c r="X96" s="373"/>
      <c r="Y96" s="373"/>
      <c r="Z96" s="373"/>
      <c r="AA96" s="373"/>
      <c r="AB96" s="373"/>
      <c r="AC96" s="373"/>
      <c r="AD96" s="373"/>
      <c r="AE96" s="374">
        <f t="shared" si="40"/>
        <v>0</v>
      </c>
      <c r="AF96" s="375"/>
    </row>
    <row r="97" spans="2:33" outlineLevel="1" x14ac:dyDescent="0.25">
      <c r="B97" s="367"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367">
        <f>IF(C96&gt;0,C96+1,IF(DATE(YEAR('Basic project data'!$C$5),MONTH('Basic project data'!$C$5),1)=D97,1,0))</f>
        <v>0</v>
      </c>
      <c r="D97" s="368">
        <f t="shared" si="41"/>
        <v>1249</v>
      </c>
      <c r="E97" s="369"/>
      <c r="F97" s="299">
        <f t="shared" si="37"/>
        <v>0</v>
      </c>
      <c r="G97" s="370"/>
      <c r="H97" s="369"/>
      <c r="I97" s="299">
        <f t="shared" si="38"/>
        <v>0</v>
      </c>
      <c r="J97" s="371"/>
      <c r="O97" s="372">
        <f t="shared" si="39"/>
        <v>1249</v>
      </c>
      <c r="P97" s="373"/>
      <c r="Q97" s="373"/>
      <c r="R97" s="373"/>
      <c r="S97" s="373"/>
      <c r="T97" s="373"/>
      <c r="U97" s="373"/>
      <c r="V97" s="373"/>
      <c r="W97" s="373"/>
      <c r="X97" s="373"/>
      <c r="Y97" s="373"/>
      <c r="Z97" s="373"/>
      <c r="AA97" s="373"/>
      <c r="AB97" s="373"/>
      <c r="AC97" s="373"/>
      <c r="AD97" s="373"/>
      <c r="AE97" s="374">
        <f t="shared" si="40"/>
        <v>0</v>
      </c>
      <c r="AF97" s="375"/>
    </row>
    <row r="98" spans="2:33" outlineLevel="1" x14ac:dyDescent="0.25">
      <c r="B98" s="367"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367">
        <f>IF(C97&gt;0,C97+1,IF(DATE(YEAR('Basic project data'!$C$5),MONTH('Basic project data'!$C$5),1)=D98,1,0))</f>
        <v>0</v>
      </c>
      <c r="D98" s="368">
        <f t="shared" si="41"/>
        <v>1279</v>
      </c>
      <c r="E98" s="369"/>
      <c r="F98" s="299">
        <f t="shared" si="37"/>
        <v>0</v>
      </c>
      <c r="G98" s="370"/>
      <c r="H98" s="369"/>
      <c r="I98" s="299">
        <f t="shared" si="38"/>
        <v>0</v>
      </c>
      <c r="J98" s="371"/>
      <c r="O98" s="372">
        <f t="shared" si="39"/>
        <v>1279</v>
      </c>
      <c r="P98" s="373"/>
      <c r="Q98" s="373"/>
      <c r="R98" s="373"/>
      <c r="S98" s="373"/>
      <c r="T98" s="373"/>
      <c r="U98" s="373"/>
      <c r="V98" s="373"/>
      <c r="W98" s="373"/>
      <c r="X98" s="373"/>
      <c r="Y98" s="373"/>
      <c r="Z98" s="373"/>
      <c r="AA98" s="373"/>
      <c r="AB98" s="373"/>
      <c r="AC98" s="373"/>
      <c r="AD98" s="373"/>
      <c r="AE98" s="374">
        <f t="shared" si="40"/>
        <v>0</v>
      </c>
      <c r="AF98" s="375"/>
    </row>
    <row r="99" spans="2:33" outlineLevel="1" x14ac:dyDescent="0.25">
      <c r="B99" s="367"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367">
        <f>IF(C98&gt;0,C98+1,IF(DATE(YEAR('Basic project data'!$C$5),MONTH('Basic project data'!$C$5),1)=D99,1,0))</f>
        <v>0</v>
      </c>
      <c r="D99" s="368">
        <f t="shared" si="41"/>
        <v>1310</v>
      </c>
      <c r="E99" s="369"/>
      <c r="F99" s="299">
        <f t="shared" si="37"/>
        <v>0</v>
      </c>
      <c r="G99" s="370"/>
      <c r="H99" s="369"/>
      <c r="I99" s="299">
        <f t="shared" si="38"/>
        <v>0</v>
      </c>
      <c r="J99" s="371"/>
      <c r="O99" s="372">
        <f t="shared" si="39"/>
        <v>1310</v>
      </c>
      <c r="P99" s="373"/>
      <c r="Q99" s="373"/>
      <c r="R99" s="373"/>
      <c r="S99" s="373"/>
      <c r="T99" s="373"/>
      <c r="U99" s="373"/>
      <c r="V99" s="373"/>
      <c r="W99" s="373"/>
      <c r="X99" s="373"/>
      <c r="Y99" s="373"/>
      <c r="Z99" s="373"/>
      <c r="AA99" s="373"/>
      <c r="AB99" s="373"/>
      <c r="AC99" s="373"/>
      <c r="AD99" s="373"/>
      <c r="AE99" s="374">
        <f t="shared" si="40"/>
        <v>0</v>
      </c>
      <c r="AF99" s="375"/>
    </row>
    <row r="100" spans="2:33" outlineLevel="1" x14ac:dyDescent="0.25">
      <c r="B100" s="367"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367">
        <f>IF(C99&gt;0,C99+1,IF(DATE(YEAR('Basic project data'!$C$5),MONTH('Basic project data'!$C$5),1)=D100,1,0))</f>
        <v>0</v>
      </c>
      <c r="D100" s="368">
        <f t="shared" si="41"/>
        <v>1341</v>
      </c>
      <c r="E100" s="369"/>
      <c r="F100" s="299">
        <f t="shared" si="37"/>
        <v>0</v>
      </c>
      <c r="G100" s="370"/>
      <c r="H100" s="369"/>
      <c r="I100" s="299">
        <f t="shared" si="38"/>
        <v>0</v>
      </c>
      <c r="J100" s="371"/>
      <c r="O100" s="372">
        <f t="shared" si="39"/>
        <v>1341</v>
      </c>
      <c r="P100" s="373"/>
      <c r="Q100" s="373"/>
      <c r="R100" s="373"/>
      <c r="S100" s="373"/>
      <c r="T100" s="373"/>
      <c r="U100" s="373"/>
      <c r="V100" s="373"/>
      <c r="W100" s="373"/>
      <c r="X100" s="373"/>
      <c r="Y100" s="373"/>
      <c r="Z100" s="373"/>
      <c r="AA100" s="373"/>
      <c r="AB100" s="373"/>
      <c r="AC100" s="373"/>
      <c r="AD100" s="373"/>
      <c r="AE100" s="374">
        <f t="shared" si="40"/>
        <v>0</v>
      </c>
      <c r="AF100" s="375"/>
    </row>
    <row r="101" spans="2:33" outlineLevel="1" x14ac:dyDescent="0.25">
      <c r="B101" s="367"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367">
        <f>IF(C100&gt;0,C100+1,IF(DATE(YEAR('Basic project data'!$C$5),MONTH('Basic project data'!$C$5),1)=D101,1,0))</f>
        <v>0</v>
      </c>
      <c r="D101" s="368">
        <f t="shared" si="41"/>
        <v>1371</v>
      </c>
      <c r="E101" s="369"/>
      <c r="F101" s="299">
        <f t="shared" si="37"/>
        <v>0</v>
      </c>
      <c r="G101" s="370"/>
      <c r="H101" s="369"/>
      <c r="I101" s="299">
        <f t="shared" si="38"/>
        <v>0</v>
      </c>
      <c r="J101" s="371"/>
      <c r="O101" s="372">
        <f t="shared" si="39"/>
        <v>1371</v>
      </c>
      <c r="P101" s="373"/>
      <c r="Q101" s="373"/>
      <c r="R101" s="373"/>
      <c r="S101" s="373"/>
      <c r="T101" s="373"/>
      <c r="U101" s="373"/>
      <c r="V101" s="373"/>
      <c r="W101" s="373"/>
      <c r="X101" s="373"/>
      <c r="Y101" s="373"/>
      <c r="Z101" s="373"/>
      <c r="AA101" s="373"/>
      <c r="AB101" s="373"/>
      <c r="AC101" s="373"/>
      <c r="AD101" s="373"/>
      <c r="AE101" s="374">
        <f t="shared" si="40"/>
        <v>0</v>
      </c>
      <c r="AF101" s="375"/>
    </row>
    <row r="102" spans="2:33" outlineLevel="1" x14ac:dyDescent="0.25">
      <c r="B102" s="367"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367">
        <f>IF(C101&gt;0,C101+1,IF(DATE(YEAR('Basic project data'!$C$5),MONTH('Basic project data'!$C$5),1)=D102,1,0))</f>
        <v>0</v>
      </c>
      <c r="D102" s="368">
        <f t="shared" si="41"/>
        <v>1402</v>
      </c>
      <c r="E102" s="369"/>
      <c r="F102" s="299">
        <f t="shared" si="37"/>
        <v>0</v>
      </c>
      <c r="G102" s="370"/>
      <c r="H102" s="369"/>
      <c r="I102" s="299">
        <f t="shared" si="38"/>
        <v>0</v>
      </c>
      <c r="J102" s="371"/>
      <c r="O102" s="372">
        <f t="shared" si="39"/>
        <v>1402</v>
      </c>
      <c r="P102" s="373"/>
      <c r="Q102" s="373"/>
      <c r="R102" s="373"/>
      <c r="S102" s="373"/>
      <c r="T102" s="373"/>
      <c r="U102" s="373"/>
      <c r="V102" s="373"/>
      <c r="W102" s="373"/>
      <c r="X102" s="373"/>
      <c r="Y102" s="373"/>
      <c r="Z102" s="373"/>
      <c r="AA102" s="373"/>
      <c r="AB102" s="373"/>
      <c r="AC102" s="373"/>
      <c r="AD102" s="373"/>
      <c r="AE102" s="374">
        <f t="shared" si="40"/>
        <v>0</v>
      </c>
      <c r="AF102" s="375"/>
    </row>
    <row r="103" spans="2:33" outlineLevel="1" x14ac:dyDescent="0.25">
      <c r="B103" s="367"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367">
        <f>IF(C102&gt;0,C102+1,IF(DATE(YEAR('Basic project data'!$C$5),MONTH('Basic project data'!$C$5),1)=D103,1,0))</f>
        <v>0</v>
      </c>
      <c r="D103" s="368">
        <f t="shared" si="41"/>
        <v>1432</v>
      </c>
      <c r="E103" s="369"/>
      <c r="F103" s="299">
        <f t="shared" si="37"/>
        <v>0</v>
      </c>
      <c r="G103" s="370"/>
      <c r="H103" s="369"/>
      <c r="I103" s="299">
        <f t="shared" si="38"/>
        <v>0</v>
      </c>
      <c r="J103" s="371"/>
      <c r="O103" s="372">
        <f t="shared" si="39"/>
        <v>1432</v>
      </c>
      <c r="P103" s="373"/>
      <c r="Q103" s="373"/>
      <c r="R103" s="373"/>
      <c r="S103" s="373"/>
      <c r="T103" s="373"/>
      <c r="U103" s="373"/>
      <c r="V103" s="373"/>
      <c r="W103" s="373"/>
      <c r="X103" s="373"/>
      <c r="Y103" s="373"/>
      <c r="Z103" s="373"/>
      <c r="AA103" s="373"/>
      <c r="AB103" s="373"/>
      <c r="AC103" s="373"/>
      <c r="AD103" s="373"/>
      <c r="AE103" s="374">
        <f t="shared" si="40"/>
        <v>0</v>
      </c>
      <c r="AF103" s="375"/>
    </row>
    <row r="104" spans="2:33" ht="15.75" outlineLevel="1" thickBot="1" x14ac:dyDescent="0.3">
      <c r="B104" s="377"/>
      <c r="C104" s="378"/>
      <c r="D104" s="379">
        <f>D103</f>
        <v>1432</v>
      </c>
      <c r="E104" s="380"/>
      <c r="F104" s="381">
        <f>SUM(F92:F103)</f>
        <v>0</v>
      </c>
      <c r="G104" s="382">
        <f>SUM(G92:G103)</f>
        <v>0</v>
      </c>
      <c r="H104" s="383"/>
      <c r="I104" s="381">
        <f>SUM(I92:I103)</f>
        <v>0</v>
      </c>
      <c r="J104" s="382">
        <f>SUM(J92:J103)</f>
        <v>0</v>
      </c>
      <c r="O104" s="388">
        <f t="shared" si="39"/>
        <v>1432</v>
      </c>
      <c r="P104" s="384">
        <f t="shared" ref="P104:S104" si="42">SUM(P92:P103)</f>
        <v>0</v>
      </c>
      <c r="Q104" s="384">
        <f t="shared" si="42"/>
        <v>0</v>
      </c>
      <c r="R104" s="384">
        <f t="shared" si="42"/>
        <v>0</v>
      </c>
      <c r="S104" s="384">
        <f t="shared" si="42"/>
        <v>0</v>
      </c>
      <c r="T104" s="384">
        <f>SUM(T92:T103)</f>
        <v>0</v>
      </c>
      <c r="U104" s="384">
        <f t="shared" ref="U104:AE104" si="43">SUM(U92:U103)</f>
        <v>0</v>
      </c>
      <c r="V104" s="384">
        <f t="shared" si="43"/>
        <v>0</v>
      </c>
      <c r="W104" s="384">
        <f t="shared" si="43"/>
        <v>0</v>
      </c>
      <c r="X104" s="384">
        <f t="shared" si="43"/>
        <v>0</v>
      </c>
      <c r="Y104" s="384">
        <f t="shared" si="43"/>
        <v>0</v>
      </c>
      <c r="Z104" s="384">
        <f t="shared" si="43"/>
        <v>0</v>
      </c>
      <c r="AA104" s="384">
        <f t="shared" si="43"/>
        <v>0</v>
      </c>
      <c r="AB104" s="384">
        <f t="shared" si="43"/>
        <v>0</v>
      </c>
      <c r="AC104" s="384">
        <f t="shared" si="43"/>
        <v>0</v>
      </c>
      <c r="AD104" s="384">
        <f t="shared" si="43"/>
        <v>0</v>
      </c>
      <c r="AE104" s="384">
        <f t="shared" si="43"/>
        <v>0</v>
      </c>
      <c r="AF104" s="375"/>
    </row>
    <row r="105" spans="2:33" x14ac:dyDescent="0.25">
      <c r="B105" s="385"/>
      <c r="C105" s="385"/>
      <c r="E105" s="674" t="s">
        <v>252</v>
      </c>
      <c r="F105" s="674"/>
      <c r="G105" s="674"/>
      <c r="H105" s="674" t="s">
        <v>498</v>
      </c>
      <c r="I105" s="674"/>
      <c r="J105" s="674"/>
      <c r="O105" s="357"/>
      <c r="P105" s="384">
        <f>IFERROR(P104/$H$2,0)</f>
        <v>0</v>
      </c>
      <c r="Q105" s="384">
        <f t="shared" ref="Q105:AE105" si="44">IFERROR(Q104/$H$2,0)</f>
        <v>0</v>
      </c>
      <c r="R105" s="384">
        <f t="shared" si="44"/>
        <v>0</v>
      </c>
      <c r="S105" s="384">
        <f t="shared" si="44"/>
        <v>0</v>
      </c>
      <c r="T105" s="384">
        <f t="shared" si="44"/>
        <v>0</v>
      </c>
      <c r="U105" s="384">
        <f t="shared" si="44"/>
        <v>0</v>
      </c>
      <c r="V105" s="384">
        <f t="shared" si="44"/>
        <v>0</v>
      </c>
      <c r="W105" s="384">
        <f t="shared" si="44"/>
        <v>0</v>
      </c>
      <c r="X105" s="384">
        <f t="shared" si="44"/>
        <v>0</v>
      </c>
      <c r="Y105" s="384">
        <f t="shared" si="44"/>
        <v>0</v>
      </c>
      <c r="Z105" s="384">
        <f t="shared" si="44"/>
        <v>0</v>
      </c>
      <c r="AA105" s="384">
        <f t="shared" si="44"/>
        <v>0</v>
      </c>
      <c r="AB105" s="384">
        <f t="shared" si="44"/>
        <v>0</v>
      </c>
      <c r="AC105" s="384">
        <f t="shared" si="44"/>
        <v>0</v>
      </c>
      <c r="AD105" s="384">
        <f t="shared" si="44"/>
        <v>0</v>
      </c>
      <c r="AE105" s="384">
        <f t="shared" si="44"/>
        <v>0</v>
      </c>
      <c r="AF105" s="626" t="s">
        <v>270</v>
      </c>
      <c r="AG105" s="627"/>
    </row>
    <row r="106" spans="2:33" ht="30" outlineLevel="1" x14ac:dyDescent="0.25">
      <c r="B106" s="385"/>
      <c r="C106" s="385"/>
      <c r="E106" s="360" t="s">
        <v>267</v>
      </c>
      <c r="F106" s="361" t="s">
        <v>268</v>
      </c>
      <c r="G106" s="362" t="s">
        <v>269</v>
      </c>
      <c r="H106" s="363" t="s">
        <v>267</v>
      </c>
      <c r="I106" s="361" t="s">
        <v>268</v>
      </c>
      <c r="J106" s="362" t="s">
        <v>530</v>
      </c>
      <c r="O106" s="364" t="s">
        <v>266</v>
      </c>
      <c r="P106" s="365" t="s">
        <v>389</v>
      </c>
      <c r="Q106" s="365" t="s">
        <v>39</v>
      </c>
      <c r="R106" s="365" t="s">
        <v>40</v>
      </c>
      <c r="S106" s="365" t="s">
        <v>41</v>
      </c>
      <c r="T106" s="365" t="s">
        <v>42</v>
      </c>
      <c r="U106" s="365" t="s">
        <v>43</v>
      </c>
      <c r="V106" s="365" t="s">
        <v>44</v>
      </c>
      <c r="W106" s="365" t="s">
        <v>45</v>
      </c>
      <c r="X106" s="365" t="s">
        <v>46</v>
      </c>
      <c r="Y106" s="365" t="s">
        <v>47</v>
      </c>
      <c r="Z106" s="365" t="s">
        <v>48</v>
      </c>
      <c r="AA106" s="365" t="s">
        <v>49</v>
      </c>
      <c r="AB106" s="365" t="s">
        <v>50</v>
      </c>
      <c r="AC106" s="365" t="s">
        <v>51</v>
      </c>
      <c r="AD106" s="365" t="s">
        <v>52</v>
      </c>
      <c r="AE106" s="386"/>
      <c r="AF106" s="387"/>
    </row>
    <row r="107" spans="2:33" outlineLevel="1" x14ac:dyDescent="0.25">
      <c r="B107" s="367"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367">
        <f>IF(C103&gt;0,C103+1,IF(DATE(YEAR('Basic project data'!$C$5),MONTH('Basic project data'!$C$5),1)=D107,1,0))</f>
        <v>0</v>
      </c>
      <c r="D107" s="368">
        <f>DATE(YEAR(D103),MONTH(D103)+1,DAY(D103))</f>
        <v>1463</v>
      </c>
      <c r="E107" s="369"/>
      <c r="F107" s="299">
        <f t="shared" ref="F107:F118" si="45">215/12*E107</f>
        <v>0</v>
      </c>
      <c r="G107" s="370"/>
      <c r="H107" s="369"/>
      <c r="I107" s="299">
        <f t="shared" ref="I107:I118" si="46">215/12*H107</f>
        <v>0</v>
      </c>
      <c r="J107" s="371"/>
      <c r="O107" s="372">
        <f t="shared" ref="O107:O119" si="47">D107</f>
        <v>1463</v>
      </c>
      <c r="P107" s="373"/>
      <c r="Q107" s="373"/>
      <c r="R107" s="373"/>
      <c r="S107" s="373"/>
      <c r="T107" s="373"/>
      <c r="U107" s="373"/>
      <c r="V107" s="373"/>
      <c r="W107" s="373"/>
      <c r="X107" s="373"/>
      <c r="Y107" s="373"/>
      <c r="Z107" s="373"/>
      <c r="AA107" s="373"/>
      <c r="AB107" s="373"/>
      <c r="AC107" s="373"/>
      <c r="AD107" s="373"/>
      <c r="AE107" s="374">
        <f t="shared" ref="AE107:AE118" si="48">SUM(P107:AD107)</f>
        <v>0</v>
      </c>
      <c r="AF107" s="375"/>
    </row>
    <row r="108" spans="2:33" outlineLevel="1" x14ac:dyDescent="0.25">
      <c r="B108" s="367"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367">
        <f>IF(C107&gt;0,C107+1,IF(DATE(YEAR('Basic project data'!$C$5),MONTH('Basic project data'!$C$5),1)=D108,1,0))</f>
        <v>0</v>
      </c>
      <c r="D108" s="368">
        <f t="shared" ref="D108:D118" si="49">DATE(YEAR(D107),MONTH(D107)+1,DAY(D107))</f>
        <v>1494</v>
      </c>
      <c r="E108" s="369"/>
      <c r="F108" s="299">
        <f t="shared" si="45"/>
        <v>0</v>
      </c>
      <c r="G108" s="370"/>
      <c r="H108" s="369"/>
      <c r="I108" s="299">
        <f t="shared" si="46"/>
        <v>0</v>
      </c>
      <c r="J108" s="371"/>
      <c r="O108" s="372">
        <f t="shared" si="47"/>
        <v>1494</v>
      </c>
      <c r="P108" s="373"/>
      <c r="Q108" s="373"/>
      <c r="R108" s="373"/>
      <c r="S108" s="373"/>
      <c r="T108" s="373"/>
      <c r="U108" s="373"/>
      <c r="V108" s="373"/>
      <c r="W108" s="373"/>
      <c r="X108" s="373"/>
      <c r="Y108" s="373"/>
      <c r="Z108" s="373"/>
      <c r="AA108" s="373"/>
      <c r="AB108" s="373"/>
      <c r="AC108" s="373"/>
      <c r="AD108" s="373"/>
      <c r="AE108" s="374">
        <f t="shared" si="48"/>
        <v>0</v>
      </c>
      <c r="AF108" s="375"/>
    </row>
    <row r="109" spans="2:33" outlineLevel="1" x14ac:dyDescent="0.25">
      <c r="B109" s="367"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367">
        <f>IF(C108&gt;0,C108+1,IF(DATE(YEAR('Basic project data'!$C$5),MONTH('Basic project data'!$C$5),1)=D109,1,0))</f>
        <v>0</v>
      </c>
      <c r="D109" s="368">
        <f t="shared" si="49"/>
        <v>1523</v>
      </c>
      <c r="E109" s="369"/>
      <c r="F109" s="299">
        <f t="shared" si="45"/>
        <v>0</v>
      </c>
      <c r="G109" s="370"/>
      <c r="H109" s="369"/>
      <c r="I109" s="299">
        <f t="shared" si="46"/>
        <v>0</v>
      </c>
      <c r="J109" s="371"/>
      <c r="O109" s="372">
        <f t="shared" si="47"/>
        <v>1523</v>
      </c>
      <c r="P109" s="373"/>
      <c r="Q109" s="373"/>
      <c r="R109" s="373"/>
      <c r="S109" s="373"/>
      <c r="T109" s="373"/>
      <c r="U109" s="373"/>
      <c r="V109" s="373"/>
      <c r="W109" s="373"/>
      <c r="X109" s="373"/>
      <c r="Y109" s="373"/>
      <c r="Z109" s="373"/>
      <c r="AA109" s="373"/>
      <c r="AB109" s="373"/>
      <c r="AC109" s="373"/>
      <c r="AD109" s="373"/>
      <c r="AE109" s="374">
        <f t="shared" si="48"/>
        <v>0</v>
      </c>
      <c r="AF109" s="375"/>
    </row>
    <row r="110" spans="2:33" outlineLevel="1" x14ac:dyDescent="0.25">
      <c r="B110" s="367"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367">
        <f>IF(C109&gt;0,C109+1,IF(DATE(YEAR('Basic project data'!$C$5),MONTH('Basic project data'!$C$5),1)=D110,1,0))</f>
        <v>0</v>
      </c>
      <c r="D110" s="368">
        <f t="shared" si="49"/>
        <v>1554</v>
      </c>
      <c r="E110" s="369"/>
      <c r="F110" s="299">
        <f t="shared" si="45"/>
        <v>0</v>
      </c>
      <c r="G110" s="370"/>
      <c r="H110" s="369"/>
      <c r="I110" s="299">
        <f t="shared" si="46"/>
        <v>0</v>
      </c>
      <c r="J110" s="371"/>
      <c r="O110" s="372">
        <f t="shared" si="47"/>
        <v>1554</v>
      </c>
      <c r="P110" s="373"/>
      <c r="Q110" s="373"/>
      <c r="R110" s="373"/>
      <c r="S110" s="373"/>
      <c r="T110" s="373"/>
      <c r="U110" s="373"/>
      <c r="V110" s="373"/>
      <c r="W110" s="373"/>
      <c r="X110" s="373"/>
      <c r="Y110" s="373"/>
      <c r="Z110" s="373"/>
      <c r="AA110" s="373"/>
      <c r="AB110" s="373"/>
      <c r="AC110" s="373"/>
      <c r="AD110" s="373"/>
      <c r="AE110" s="374">
        <f t="shared" si="48"/>
        <v>0</v>
      </c>
      <c r="AF110" s="375"/>
    </row>
    <row r="111" spans="2:33" outlineLevel="1" x14ac:dyDescent="0.25">
      <c r="B111" s="367"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367">
        <f>IF(C110&gt;0,C110+1,IF(DATE(YEAR('Basic project data'!$C$5),MONTH('Basic project data'!$C$5),1)=D111,1,0))</f>
        <v>0</v>
      </c>
      <c r="D111" s="368">
        <f t="shared" si="49"/>
        <v>1584</v>
      </c>
      <c r="E111" s="369"/>
      <c r="F111" s="299">
        <f t="shared" si="45"/>
        <v>0</v>
      </c>
      <c r="G111" s="370"/>
      <c r="H111" s="369"/>
      <c r="I111" s="299">
        <f t="shared" si="46"/>
        <v>0</v>
      </c>
      <c r="J111" s="371"/>
      <c r="O111" s="372">
        <f t="shared" si="47"/>
        <v>1584</v>
      </c>
      <c r="P111" s="373"/>
      <c r="Q111" s="373"/>
      <c r="R111" s="373"/>
      <c r="S111" s="373"/>
      <c r="T111" s="373"/>
      <c r="U111" s="373"/>
      <c r="V111" s="373"/>
      <c r="W111" s="373"/>
      <c r="X111" s="373"/>
      <c r="Y111" s="373"/>
      <c r="Z111" s="373"/>
      <c r="AA111" s="373"/>
      <c r="AB111" s="373"/>
      <c r="AC111" s="373"/>
      <c r="AD111" s="373"/>
      <c r="AE111" s="374">
        <f t="shared" si="48"/>
        <v>0</v>
      </c>
      <c r="AF111" s="375"/>
    </row>
    <row r="112" spans="2:33" outlineLevel="1" x14ac:dyDescent="0.25">
      <c r="B112" s="367"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367">
        <f>IF(C111&gt;0,C111+1,IF(DATE(YEAR('Basic project data'!$C$5),MONTH('Basic project data'!$C$5),1)=D112,1,0))</f>
        <v>0</v>
      </c>
      <c r="D112" s="368">
        <f t="shared" si="49"/>
        <v>1615</v>
      </c>
      <c r="E112" s="369"/>
      <c r="F112" s="299">
        <f t="shared" si="45"/>
        <v>0</v>
      </c>
      <c r="G112" s="370"/>
      <c r="H112" s="369"/>
      <c r="I112" s="299">
        <f t="shared" si="46"/>
        <v>0</v>
      </c>
      <c r="J112" s="371"/>
      <c r="O112" s="372">
        <f t="shared" si="47"/>
        <v>1615</v>
      </c>
      <c r="P112" s="373"/>
      <c r="Q112" s="373"/>
      <c r="R112" s="373"/>
      <c r="S112" s="373"/>
      <c r="T112" s="373"/>
      <c r="U112" s="373"/>
      <c r="V112" s="373"/>
      <c r="W112" s="373"/>
      <c r="X112" s="373"/>
      <c r="Y112" s="373"/>
      <c r="Z112" s="373"/>
      <c r="AA112" s="373"/>
      <c r="AB112" s="373"/>
      <c r="AC112" s="373"/>
      <c r="AD112" s="373"/>
      <c r="AE112" s="374">
        <f t="shared" si="48"/>
        <v>0</v>
      </c>
      <c r="AF112" s="375"/>
    </row>
    <row r="113" spans="2:33" outlineLevel="1" x14ac:dyDescent="0.25">
      <c r="B113" s="367"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367">
        <f>IF(C112&gt;0,C112+1,IF(DATE(YEAR('Basic project data'!$C$5),MONTH('Basic project data'!$C$5),1)=D113,1,0))</f>
        <v>0</v>
      </c>
      <c r="D113" s="368">
        <f t="shared" si="49"/>
        <v>1645</v>
      </c>
      <c r="E113" s="369"/>
      <c r="F113" s="299">
        <f t="shared" si="45"/>
        <v>0</v>
      </c>
      <c r="G113" s="370"/>
      <c r="H113" s="369"/>
      <c r="I113" s="299">
        <f t="shared" si="46"/>
        <v>0</v>
      </c>
      <c r="J113" s="371"/>
      <c r="O113" s="372">
        <f t="shared" si="47"/>
        <v>1645</v>
      </c>
      <c r="P113" s="373"/>
      <c r="Q113" s="373"/>
      <c r="R113" s="373"/>
      <c r="S113" s="373"/>
      <c r="T113" s="373"/>
      <c r="U113" s="373"/>
      <c r="V113" s="373"/>
      <c r="W113" s="373"/>
      <c r="X113" s="373"/>
      <c r="Y113" s="373"/>
      <c r="Z113" s="373"/>
      <c r="AA113" s="373"/>
      <c r="AB113" s="373"/>
      <c r="AC113" s="373"/>
      <c r="AD113" s="373"/>
      <c r="AE113" s="374">
        <f t="shared" si="48"/>
        <v>0</v>
      </c>
      <c r="AF113" s="375"/>
    </row>
    <row r="114" spans="2:33" outlineLevel="1" x14ac:dyDescent="0.25">
      <c r="B114" s="367"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367">
        <f>IF(C113&gt;0,C113+1,IF(DATE(YEAR('Basic project data'!$C$5),MONTH('Basic project data'!$C$5),1)=D114,1,0))</f>
        <v>0</v>
      </c>
      <c r="D114" s="368">
        <f t="shared" si="49"/>
        <v>1676</v>
      </c>
      <c r="E114" s="369"/>
      <c r="F114" s="299">
        <f t="shared" si="45"/>
        <v>0</v>
      </c>
      <c r="G114" s="370"/>
      <c r="H114" s="369"/>
      <c r="I114" s="299">
        <f t="shared" si="46"/>
        <v>0</v>
      </c>
      <c r="J114" s="371"/>
      <c r="O114" s="372">
        <f t="shared" si="47"/>
        <v>1676</v>
      </c>
      <c r="P114" s="373"/>
      <c r="Q114" s="373"/>
      <c r="R114" s="373"/>
      <c r="S114" s="373"/>
      <c r="T114" s="373"/>
      <c r="U114" s="373"/>
      <c r="V114" s="373"/>
      <c r="W114" s="373"/>
      <c r="X114" s="373"/>
      <c r="Y114" s="373"/>
      <c r="Z114" s="373"/>
      <c r="AA114" s="373"/>
      <c r="AB114" s="373"/>
      <c r="AC114" s="373"/>
      <c r="AD114" s="373"/>
      <c r="AE114" s="374">
        <f t="shared" si="48"/>
        <v>0</v>
      </c>
      <c r="AF114" s="375"/>
    </row>
    <row r="115" spans="2:33" outlineLevel="1" x14ac:dyDescent="0.25">
      <c r="B115" s="367"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367">
        <f>IF(C114&gt;0,C114+1,IF(DATE(YEAR('Basic project data'!$C$5),MONTH('Basic project data'!$C$5),1)=D115,1,0))</f>
        <v>0</v>
      </c>
      <c r="D115" s="368">
        <f t="shared" si="49"/>
        <v>1707</v>
      </c>
      <c r="E115" s="369"/>
      <c r="F115" s="299">
        <f t="shared" si="45"/>
        <v>0</v>
      </c>
      <c r="G115" s="370"/>
      <c r="H115" s="369"/>
      <c r="I115" s="299">
        <f t="shared" si="46"/>
        <v>0</v>
      </c>
      <c r="J115" s="371"/>
      <c r="O115" s="372">
        <f t="shared" si="47"/>
        <v>1707</v>
      </c>
      <c r="P115" s="373"/>
      <c r="Q115" s="373"/>
      <c r="R115" s="373"/>
      <c r="S115" s="373"/>
      <c r="T115" s="373"/>
      <c r="U115" s="373"/>
      <c r="V115" s="373"/>
      <c r="W115" s="373"/>
      <c r="X115" s="373"/>
      <c r="Y115" s="373"/>
      <c r="Z115" s="373"/>
      <c r="AA115" s="373"/>
      <c r="AB115" s="373"/>
      <c r="AC115" s="373"/>
      <c r="AD115" s="373"/>
      <c r="AE115" s="374">
        <f t="shared" si="48"/>
        <v>0</v>
      </c>
      <c r="AF115" s="375"/>
    </row>
    <row r="116" spans="2:33" outlineLevel="1" x14ac:dyDescent="0.25">
      <c r="B116" s="367"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367">
        <f>IF(C115&gt;0,C115+1,IF(DATE(YEAR('Basic project data'!$C$5),MONTH('Basic project data'!$C$5),1)=D116,1,0))</f>
        <v>0</v>
      </c>
      <c r="D116" s="368">
        <f t="shared" si="49"/>
        <v>1737</v>
      </c>
      <c r="E116" s="369"/>
      <c r="F116" s="299">
        <f t="shared" si="45"/>
        <v>0</v>
      </c>
      <c r="G116" s="370"/>
      <c r="H116" s="369"/>
      <c r="I116" s="299">
        <f t="shared" si="46"/>
        <v>0</v>
      </c>
      <c r="J116" s="371"/>
      <c r="O116" s="372">
        <f t="shared" si="47"/>
        <v>1737</v>
      </c>
      <c r="P116" s="373"/>
      <c r="Q116" s="373"/>
      <c r="R116" s="373"/>
      <c r="S116" s="373"/>
      <c r="T116" s="373"/>
      <c r="U116" s="373"/>
      <c r="V116" s="373"/>
      <c r="W116" s="373"/>
      <c r="X116" s="373"/>
      <c r="Y116" s="373"/>
      <c r="Z116" s="373"/>
      <c r="AA116" s="373"/>
      <c r="AB116" s="373"/>
      <c r="AC116" s="373"/>
      <c r="AD116" s="373"/>
      <c r="AE116" s="374">
        <f t="shared" si="48"/>
        <v>0</v>
      </c>
      <c r="AF116" s="375"/>
    </row>
    <row r="117" spans="2:33" outlineLevel="1" x14ac:dyDescent="0.25">
      <c r="B117" s="367"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367">
        <f>IF(C116&gt;0,C116+1,IF(DATE(YEAR('Basic project data'!$C$5),MONTH('Basic project data'!$C$5),1)=D117,1,0))</f>
        <v>0</v>
      </c>
      <c r="D117" s="368">
        <f t="shared" si="49"/>
        <v>1768</v>
      </c>
      <c r="E117" s="369"/>
      <c r="F117" s="299">
        <f t="shared" si="45"/>
        <v>0</v>
      </c>
      <c r="G117" s="370"/>
      <c r="H117" s="369"/>
      <c r="I117" s="299">
        <f t="shared" si="46"/>
        <v>0</v>
      </c>
      <c r="J117" s="371"/>
      <c r="O117" s="372">
        <f t="shared" si="47"/>
        <v>1768</v>
      </c>
      <c r="P117" s="373"/>
      <c r="Q117" s="373"/>
      <c r="R117" s="373"/>
      <c r="S117" s="373"/>
      <c r="T117" s="373"/>
      <c r="U117" s="373"/>
      <c r="V117" s="373"/>
      <c r="W117" s="373"/>
      <c r="X117" s="373"/>
      <c r="Y117" s="373"/>
      <c r="Z117" s="373"/>
      <c r="AA117" s="373"/>
      <c r="AB117" s="373"/>
      <c r="AC117" s="373"/>
      <c r="AD117" s="373"/>
      <c r="AE117" s="374">
        <f t="shared" si="48"/>
        <v>0</v>
      </c>
      <c r="AF117" s="375"/>
    </row>
    <row r="118" spans="2:33" outlineLevel="1" x14ac:dyDescent="0.25">
      <c r="B118" s="367"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367">
        <f>IF(C117&gt;0,C117+1,IF(DATE(YEAR('Basic project data'!$C$5),MONTH('Basic project data'!$C$5),1)=D118,1,0))</f>
        <v>0</v>
      </c>
      <c r="D118" s="368">
        <f t="shared" si="49"/>
        <v>1798</v>
      </c>
      <c r="E118" s="369"/>
      <c r="F118" s="299">
        <f t="shared" si="45"/>
        <v>0</v>
      </c>
      <c r="G118" s="370"/>
      <c r="H118" s="369"/>
      <c r="I118" s="299">
        <f t="shared" si="46"/>
        <v>0</v>
      </c>
      <c r="J118" s="371"/>
      <c r="O118" s="372">
        <f t="shared" si="47"/>
        <v>1798</v>
      </c>
      <c r="P118" s="373"/>
      <c r="Q118" s="373"/>
      <c r="R118" s="373"/>
      <c r="S118" s="373"/>
      <c r="T118" s="373"/>
      <c r="U118" s="373"/>
      <c r="V118" s="373"/>
      <c r="W118" s="373"/>
      <c r="X118" s="373"/>
      <c r="Y118" s="373"/>
      <c r="Z118" s="373"/>
      <c r="AA118" s="373"/>
      <c r="AB118" s="373"/>
      <c r="AC118" s="373"/>
      <c r="AD118" s="373"/>
      <c r="AE118" s="374">
        <f t="shared" si="48"/>
        <v>0</v>
      </c>
      <c r="AF118" s="375"/>
    </row>
    <row r="119" spans="2:33" ht="15.75" outlineLevel="1" thickBot="1" x14ac:dyDescent="0.3">
      <c r="B119" s="377"/>
      <c r="C119" s="378"/>
      <c r="D119" s="379">
        <f>D118</f>
        <v>1798</v>
      </c>
      <c r="E119" s="380"/>
      <c r="F119" s="381">
        <f>SUM(F107:F118)</f>
        <v>0</v>
      </c>
      <c r="G119" s="382">
        <f>SUM(G107:G118)</f>
        <v>0</v>
      </c>
      <c r="H119" s="383"/>
      <c r="I119" s="381">
        <f>SUM(I107:I118)</f>
        <v>0</v>
      </c>
      <c r="J119" s="382">
        <f>SUM(J107:J118)</f>
        <v>0</v>
      </c>
      <c r="O119" s="388">
        <f t="shared" si="47"/>
        <v>1798</v>
      </c>
      <c r="P119" s="384">
        <f t="shared" ref="P119:S119" si="50">SUM(P107:P118)</f>
        <v>0</v>
      </c>
      <c r="Q119" s="384">
        <f t="shared" si="50"/>
        <v>0</v>
      </c>
      <c r="R119" s="384">
        <f t="shared" si="50"/>
        <v>0</v>
      </c>
      <c r="S119" s="384">
        <f t="shared" si="50"/>
        <v>0</v>
      </c>
      <c r="T119" s="384">
        <f>SUM(T107:T118)</f>
        <v>0</v>
      </c>
      <c r="U119" s="384">
        <f t="shared" ref="U119:AE119" si="51">SUM(U107:U118)</f>
        <v>0</v>
      </c>
      <c r="V119" s="384">
        <f t="shared" si="51"/>
        <v>0</v>
      </c>
      <c r="W119" s="384">
        <f t="shared" si="51"/>
        <v>0</v>
      </c>
      <c r="X119" s="384">
        <f t="shared" si="51"/>
        <v>0</v>
      </c>
      <c r="Y119" s="384">
        <f t="shared" si="51"/>
        <v>0</v>
      </c>
      <c r="Z119" s="384">
        <f t="shared" si="51"/>
        <v>0</v>
      </c>
      <c r="AA119" s="384">
        <f t="shared" si="51"/>
        <v>0</v>
      </c>
      <c r="AB119" s="384">
        <f t="shared" si="51"/>
        <v>0</v>
      </c>
      <c r="AC119" s="384">
        <f t="shared" si="51"/>
        <v>0</v>
      </c>
      <c r="AD119" s="384">
        <f t="shared" si="51"/>
        <v>0</v>
      </c>
      <c r="AE119" s="384">
        <f t="shared" si="51"/>
        <v>0</v>
      </c>
      <c r="AF119" s="375"/>
    </row>
    <row r="120" spans="2:33" x14ac:dyDescent="0.25">
      <c r="B120" s="385"/>
      <c r="C120" s="385"/>
      <c r="E120" s="674" t="s">
        <v>252</v>
      </c>
      <c r="F120" s="674"/>
      <c r="G120" s="674"/>
      <c r="H120" s="674" t="s">
        <v>498</v>
      </c>
      <c r="I120" s="674"/>
      <c r="J120" s="674"/>
      <c r="O120" s="357"/>
      <c r="P120" s="384">
        <f>IFERROR(P119/$H$2,0)</f>
        <v>0</v>
      </c>
      <c r="Q120" s="384">
        <f t="shared" ref="Q120:AE120" si="52">IFERROR(Q119/$H$2,0)</f>
        <v>0</v>
      </c>
      <c r="R120" s="384">
        <f t="shared" si="52"/>
        <v>0</v>
      </c>
      <c r="S120" s="384">
        <f t="shared" si="52"/>
        <v>0</v>
      </c>
      <c r="T120" s="384">
        <f t="shared" si="52"/>
        <v>0</v>
      </c>
      <c r="U120" s="384">
        <f t="shared" si="52"/>
        <v>0</v>
      </c>
      <c r="V120" s="384">
        <f t="shared" si="52"/>
        <v>0</v>
      </c>
      <c r="W120" s="384">
        <f t="shared" si="52"/>
        <v>0</v>
      </c>
      <c r="X120" s="384">
        <f t="shared" si="52"/>
        <v>0</v>
      </c>
      <c r="Y120" s="384">
        <f t="shared" si="52"/>
        <v>0</v>
      </c>
      <c r="Z120" s="384">
        <f t="shared" si="52"/>
        <v>0</v>
      </c>
      <c r="AA120" s="384">
        <f t="shared" si="52"/>
        <v>0</v>
      </c>
      <c r="AB120" s="384">
        <f t="shared" si="52"/>
        <v>0</v>
      </c>
      <c r="AC120" s="384">
        <f t="shared" si="52"/>
        <v>0</v>
      </c>
      <c r="AD120" s="384">
        <f t="shared" si="52"/>
        <v>0</v>
      </c>
      <c r="AE120" s="384">
        <f t="shared" si="52"/>
        <v>0</v>
      </c>
      <c r="AF120" s="626" t="s">
        <v>270</v>
      </c>
      <c r="AG120" s="627"/>
    </row>
    <row r="121" spans="2:33" ht="30" outlineLevel="1" x14ac:dyDescent="0.25">
      <c r="B121" s="385"/>
      <c r="C121" s="385"/>
      <c r="E121" s="360" t="s">
        <v>267</v>
      </c>
      <c r="F121" s="361" t="s">
        <v>268</v>
      </c>
      <c r="G121" s="362" t="s">
        <v>269</v>
      </c>
      <c r="H121" s="363" t="s">
        <v>267</v>
      </c>
      <c r="I121" s="361" t="s">
        <v>268</v>
      </c>
      <c r="J121" s="362" t="s">
        <v>530</v>
      </c>
      <c r="O121" s="364" t="s">
        <v>266</v>
      </c>
      <c r="P121" s="365" t="s">
        <v>389</v>
      </c>
      <c r="Q121" s="365" t="s">
        <v>39</v>
      </c>
      <c r="R121" s="365" t="s">
        <v>40</v>
      </c>
      <c r="S121" s="365" t="s">
        <v>41</v>
      </c>
      <c r="T121" s="365" t="s">
        <v>42</v>
      </c>
      <c r="U121" s="365" t="s">
        <v>43</v>
      </c>
      <c r="V121" s="365" t="s">
        <v>44</v>
      </c>
      <c r="W121" s="365" t="s">
        <v>45</v>
      </c>
      <c r="X121" s="365" t="s">
        <v>46</v>
      </c>
      <c r="Y121" s="365" t="s">
        <v>47</v>
      </c>
      <c r="Z121" s="365" t="s">
        <v>48</v>
      </c>
      <c r="AA121" s="365" t="s">
        <v>49</v>
      </c>
      <c r="AB121" s="365" t="s">
        <v>50</v>
      </c>
      <c r="AC121" s="365" t="s">
        <v>51</v>
      </c>
      <c r="AD121" s="365" t="s">
        <v>52</v>
      </c>
      <c r="AE121" s="386"/>
      <c r="AF121" s="389"/>
    </row>
    <row r="122" spans="2:33" outlineLevel="1" x14ac:dyDescent="0.25">
      <c r="B122" s="367"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367">
        <f>IF(C118&gt;0,C118+1,IF(DATE(YEAR('Basic project data'!$C$5),MONTH('Basic project data'!$C$5),1)=D122,1,0))</f>
        <v>0</v>
      </c>
      <c r="D122" s="368">
        <f>DATE(YEAR(D118),MONTH(D118)+1,DAY(D118))</f>
        <v>1829</v>
      </c>
      <c r="E122" s="369"/>
      <c r="F122" s="299">
        <f t="shared" ref="F122:F133" si="53">215/12*E122</f>
        <v>0</v>
      </c>
      <c r="G122" s="370"/>
      <c r="H122" s="369"/>
      <c r="I122" s="299">
        <f t="shared" ref="I122:I133" si="54">215/12*H122</f>
        <v>0</v>
      </c>
      <c r="J122" s="371"/>
      <c r="O122" s="372">
        <f t="shared" ref="O122:O134" si="55">D122</f>
        <v>1829</v>
      </c>
      <c r="P122" s="373"/>
      <c r="Q122" s="373"/>
      <c r="R122" s="373"/>
      <c r="S122" s="373"/>
      <c r="T122" s="373"/>
      <c r="U122" s="373"/>
      <c r="V122" s="373"/>
      <c r="W122" s="373"/>
      <c r="X122" s="373"/>
      <c r="Y122" s="373"/>
      <c r="Z122" s="373"/>
      <c r="AA122" s="373"/>
      <c r="AB122" s="373"/>
      <c r="AC122" s="373"/>
      <c r="AD122" s="373"/>
      <c r="AE122" s="374">
        <f t="shared" ref="AE122:AE133" si="56">SUM(P122:AD122)</f>
        <v>0</v>
      </c>
      <c r="AF122" s="375"/>
    </row>
    <row r="123" spans="2:33" outlineLevel="1" x14ac:dyDescent="0.25">
      <c r="B123" s="367"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367">
        <f>IF(C122&gt;0,C122+1,IF(DATE(YEAR('Basic project data'!$C$5),MONTH('Basic project data'!$C$5),1)=D123,1,0))</f>
        <v>0</v>
      </c>
      <c r="D123" s="368">
        <f t="shared" ref="D123:D133" si="57">DATE(YEAR(D122),MONTH(D122)+1,DAY(D122))</f>
        <v>1860</v>
      </c>
      <c r="E123" s="369"/>
      <c r="F123" s="299">
        <f t="shared" si="53"/>
        <v>0</v>
      </c>
      <c r="G123" s="370"/>
      <c r="H123" s="369"/>
      <c r="I123" s="299">
        <f t="shared" si="54"/>
        <v>0</v>
      </c>
      <c r="J123" s="371"/>
      <c r="O123" s="372">
        <f t="shared" si="55"/>
        <v>1860</v>
      </c>
      <c r="P123" s="373"/>
      <c r="Q123" s="373"/>
      <c r="R123" s="373"/>
      <c r="S123" s="373"/>
      <c r="T123" s="373"/>
      <c r="U123" s="373"/>
      <c r="V123" s="373"/>
      <c r="W123" s="373"/>
      <c r="X123" s="373"/>
      <c r="Y123" s="373"/>
      <c r="Z123" s="373"/>
      <c r="AA123" s="373"/>
      <c r="AB123" s="373"/>
      <c r="AC123" s="373"/>
      <c r="AD123" s="373"/>
      <c r="AE123" s="374">
        <f t="shared" si="56"/>
        <v>0</v>
      </c>
      <c r="AF123" s="375"/>
    </row>
    <row r="124" spans="2:33" outlineLevel="1" x14ac:dyDescent="0.25">
      <c r="B124" s="367"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367">
        <f>IF(C123&gt;0,C123+1,IF(DATE(YEAR('Basic project data'!$C$5),MONTH('Basic project data'!$C$5),1)=D124,1,0))</f>
        <v>0</v>
      </c>
      <c r="D124" s="368">
        <f t="shared" si="57"/>
        <v>1888</v>
      </c>
      <c r="E124" s="369"/>
      <c r="F124" s="299">
        <f t="shared" si="53"/>
        <v>0</v>
      </c>
      <c r="G124" s="370"/>
      <c r="H124" s="369"/>
      <c r="I124" s="299">
        <f t="shared" si="54"/>
        <v>0</v>
      </c>
      <c r="J124" s="371"/>
      <c r="O124" s="372">
        <f t="shared" si="55"/>
        <v>1888</v>
      </c>
      <c r="P124" s="373"/>
      <c r="Q124" s="373"/>
      <c r="R124" s="373"/>
      <c r="S124" s="373"/>
      <c r="T124" s="373"/>
      <c r="U124" s="373"/>
      <c r="V124" s="373"/>
      <c r="W124" s="373"/>
      <c r="X124" s="373"/>
      <c r="Y124" s="373"/>
      <c r="Z124" s="373"/>
      <c r="AA124" s="373"/>
      <c r="AB124" s="373"/>
      <c r="AC124" s="373"/>
      <c r="AD124" s="373"/>
      <c r="AE124" s="374">
        <f t="shared" si="56"/>
        <v>0</v>
      </c>
      <c r="AF124" s="375"/>
    </row>
    <row r="125" spans="2:33" outlineLevel="1" x14ac:dyDescent="0.25">
      <c r="B125" s="367"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367">
        <f>IF(C124&gt;0,C124+1,IF(DATE(YEAR('Basic project data'!$C$5),MONTH('Basic project data'!$C$5),1)=D125,1,0))</f>
        <v>0</v>
      </c>
      <c r="D125" s="368">
        <f t="shared" si="57"/>
        <v>1919</v>
      </c>
      <c r="E125" s="369"/>
      <c r="F125" s="299">
        <f t="shared" si="53"/>
        <v>0</v>
      </c>
      <c r="G125" s="370"/>
      <c r="H125" s="369"/>
      <c r="I125" s="299">
        <f t="shared" si="54"/>
        <v>0</v>
      </c>
      <c r="J125" s="371"/>
      <c r="O125" s="372">
        <f t="shared" si="55"/>
        <v>1919</v>
      </c>
      <c r="P125" s="373"/>
      <c r="Q125" s="373"/>
      <c r="R125" s="373"/>
      <c r="S125" s="373"/>
      <c r="T125" s="373"/>
      <c r="U125" s="373"/>
      <c r="V125" s="373"/>
      <c r="W125" s="373"/>
      <c r="X125" s="373"/>
      <c r="Y125" s="373"/>
      <c r="Z125" s="373"/>
      <c r="AA125" s="373"/>
      <c r="AB125" s="373"/>
      <c r="AC125" s="373"/>
      <c r="AD125" s="373"/>
      <c r="AE125" s="374">
        <f t="shared" si="56"/>
        <v>0</v>
      </c>
      <c r="AF125" s="375"/>
    </row>
    <row r="126" spans="2:33" outlineLevel="1" x14ac:dyDescent="0.25">
      <c r="B126" s="367"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367">
        <f>IF(C125&gt;0,C125+1,IF(DATE(YEAR('Basic project data'!$C$5),MONTH('Basic project data'!$C$5),1)=D126,1,0))</f>
        <v>0</v>
      </c>
      <c r="D126" s="368">
        <f t="shared" si="57"/>
        <v>1949</v>
      </c>
      <c r="E126" s="369"/>
      <c r="F126" s="299">
        <f t="shared" si="53"/>
        <v>0</v>
      </c>
      <c r="G126" s="370"/>
      <c r="H126" s="369"/>
      <c r="I126" s="299">
        <f t="shared" si="54"/>
        <v>0</v>
      </c>
      <c r="J126" s="371"/>
      <c r="O126" s="372">
        <f t="shared" si="55"/>
        <v>1949</v>
      </c>
      <c r="P126" s="373"/>
      <c r="Q126" s="373"/>
      <c r="R126" s="373"/>
      <c r="S126" s="373"/>
      <c r="T126" s="373"/>
      <c r="U126" s="373"/>
      <c r="V126" s="373"/>
      <c r="W126" s="373"/>
      <c r="X126" s="373"/>
      <c r="Y126" s="373"/>
      <c r="Z126" s="373"/>
      <c r="AA126" s="373"/>
      <c r="AB126" s="373"/>
      <c r="AC126" s="373"/>
      <c r="AD126" s="373"/>
      <c r="AE126" s="374">
        <f t="shared" si="56"/>
        <v>0</v>
      </c>
      <c r="AF126" s="375"/>
    </row>
    <row r="127" spans="2:33" outlineLevel="1" x14ac:dyDescent="0.25">
      <c r="B127" s="367"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367">
        <f>IF(C126&gt;0,C126+1,IF(DATE(YEAR('Basic project data'!$C$5),MONTH('Basic project data'!$C$5),1)=D127,1,0))</f>
        <v>0</v>
      </c>
      <c r="D127" s="368">
        <f t="shared" si="57"/>
        <v>1980</v>
      </c>
      <c r="E127" s="369"/>
      <c r="F127" s="299">
        <f t="shared" si="53"/>
        <v>0</v>
      </c>
      <c r="G127" s="370"/>
      <c r="H127" s="369"/>
      <c r="I127" s="299">
        <f t="shared" si="54"/>
        <v>0</v>
      </c>
      <c r="J127" s="371"/>
      <c r="O127" s="372">
        <f t="shared" si="55"/>
        <v>1980</v>
      </c>
      <c r="P127" s="373"/>
      <c r="Q127" s="373"/>
      <c r="R127" s="373"/>
      <c r="S127" s="373"/>
      <c r="T127" s="373"/>
      <c r="U127" s="373"/>
      <c r="V127" s="373"/>
      <c r="W127" s="373"/>
      <c r="X127" s="373"/>
      <c r="Y127" s="373"/>
      <c r="Z127" s="373"/>
      <c r="AA127" s="373"/>
      <c r="AB127" s="373"/>
      <c r="AC127" s="373"/>
      <c r="AD127" s="373"/>
      <c r="AE127" s="374">
        <f t="shared" si="56"/>
        <v>0</v>
      </c>
      <c r="AF127" s="375"/>
    </row>
    <row r="128" spans="2:33" outlineLevel="1" x14ac:dyDescent="0.25">
      <c r="B128" s="367"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367">
        <f>IF(C127&gt;0,C127+1,IF(DATE(YEAR('Basic project data'!$C$5),MONTH('Basic project data'!$C$5),1)=D128,1,0))</f>
        <v>0</v>
      </c>
      <c r="D128" s="368">
        <f t="shared" si="57"/>
        <v>2010</v>
      </c>
      <c r="E128" s="369"/>
      <c r="F128" s="299">
        <f t="shared" si="53"/>
        <v>0</v>
      </c>
      <c r="G128" s="370"/>
      <c r="H128" s="369"/>
      <c r="I128" s="299">
        <f t="shared" si="54"/>
        <v>0</v>
      </c>
      <c r="J128" s="371"/>
      <c r="O128" s="372">
        <f t="shared" si="55"/>
        <v>2010</v>
      </c>
      <c r="P128" s="373"/>
      <c r="Q128" s="373"/>
      <c r="R128" s="373"/>
      <c r="S128" s="373"/>
      <c r="T128" s="373"/>
      <c r="U128" s="373"/>
      <c r="V128" s="373"/>
      <c r="W128" s="373"/>
      <c r="X128" s="373"/>
      <c r="Y128" s="373"/>
      <c r="Z128" s="373"/>
      <c r="AA128" s="373"/>
      <c r="AB128" s="373"/>
      <c r="AC128" s="373"/>
      <c r="AD128" s="373"/>
      <c r="AE128" s="374">
        <f t="shared" si="56"/>
        <v>0</v>
      </c>
      <c r="AF128" s="375"/>
    </row>
    <row r="129" spans="2:33" outlineLevel="1" x14ac:dyDescent="0.25">
      <c r="B129" s="367"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367">
        <f>IF(C128&gt;0,C128+1,IF(DATE(YEAR('Basic project data'!$C$5),MONTH('Basic project data'!$C$5),1)=D129,1,0))</f>
        <v>0</v>
      </c>
      <c r="D129" s="368">
        <f t="shared" si="57"/>
        <v>2041</v>
      </c>
      <c r="E129" s="369"/>
      <c r="F129" s="299">
        <f t="shared" si="53"/>
        <v>0</v>
      </c>
      <c r="G129" s="370"/>
      <c r="H129" s="369"/>
      <c r="I129" s="299">
        <f t="shared" si="54"/>
        <v>0</v>
      </c>
      <c r="J129" s="371"/>
      <c r="O129" s="372">
        <f t="shared" si="55"/>
        <v>2041</v>
      </c>
      <c r="P129" s="373"/>
      <c r="Q129" s="373"/>
      <c r="R129" s="373"/>
      <c r="S129" s="373"/>
      <c r="T129" s="373"/>
      <c r="U129" s="373"/>
      <c r="V129" s="373"/>
      <c r="W129" s="373"/>
      <c r="X129" s="373"/>
      <c r="Y129" s="373"/>
      <c r="Z129" s="373"/>
      <c r="AA129" s="373"/>
      <c r="AB129" s="373"/>
      <c r="AC129" s="373"/>
      <c r="AD129" s="373"/>
      <c r="AE129" s="374">
        <f t="shared" si="56"/>
        <v>0</v>
      </c>
      <c r="AF129" s="375"/>
    </row>
    <row r="130" spans="2:33" outlineLevel="1" x14ac:dyDescent="0.25">
      <c r="B130" s="367"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367">
        <f>IF(C129&gt;0,C129+1,IF(DATE(YEAR('Basic project data'!$C$5),MONTH('Basic project data'!$C$5),1)=D130,1,0))</f>
        <v>0</v>
      </c>
      <c r="D130" s="368">
        <f t="shared" si="57"/>
        <v>2072</v>
      </c>
      <c r="E130" s="369"/>
      <c r="F130" s="299">
        <f t="shared" si="53"/>
        <v>0</v>
      </c>
      <c r="G130" s="370"/>
      <c r="H130" s="369"/>
      <c r="I130" s="299">
        <f t="shared" si="54"/>
        <v>0</v>
      </c>
      <c r="J130" s="371"/>
      <c r="O130" s="372">
        <f t="shared" si="55"/>
        <v>2072</v>
      </c>
      <c r="P130" s="373"/>
      <c r="Q130" s="373"/>
      <c r="R130" s="373"/>
      <c r="S130" s="373"/>
      <c r="T130" s="373"/>
      <c r="U130" s="373"/>
      <c r="V130" s="373"/>
      <c r="W130" s="373"/>
      <c r="X130" s="373"/>
      <c r="Y130" s="373"/>
      <c r="Z130" s="373"/>
      <c r="AA130" s="373"/>
      <c r="AB130" s="373"/>
      <c r="AC130" s="373"/>
      <c r="AD130" s="373"/>
      <c r="AE130" s="374">
        <f t="shared" si="56"/>
        <v>0</v>
      </c>
      <c r="AF130" s="375"/>
    </row>
    <row r="131" spans="2:33" outlineLevel="1" x14ac:dyDescent="0.25">
      <c r="B131" s="367"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367">
        <f>IF(C130&gt;0,C130+1,IF(DATE(YEAR('Basic project data'!$C$5),MONTH('Basic project data'!$C$5),1)=D131,1,0))</f>
        <v>0</v>
      </c>
      <c r="D131" s="368">
        <f t="shared" si="57"/>
        <v>2102</v>
      </c>
      <c r="E131" s="369"/>
      <c r="F131" s="299">
        <f t="shared" si="53"/>
        <v>0</v>
      </c>
      <c r="G131" s="370"/>
      <c r="H131" s="369"/>
      <c r="I131" s="299">
        <f t="shared" si="54"/>
        <v>0</v>
      </c>
      <c r="J131" s="371"/>
      <c r="O131" s="372">
        <f t="shared" si="55"/>
        <v>2102</v>
      </c>
      <c r="P131" s="373"/>
      <c r="Q131" s="373"/>
      <c r="R131" s="373"/>
      <c r="S131" s="373"/>
      <c r="T131" s="373"/>
      <c r="U131" s="373"/>
      <c r="V131" s="373"/>
      <c r="W131" s="373"/>
      <c r="X131" s="373"/>
      <c r="Y131" s="373"/>
      <c r="Z131" s="373"/>
      <c r="AA131" s="373"/>
      <c r="AB131" s="373"/>
      <c r="AC131" s="373"/>
      <c r="AD131" s="373"/>
      <c r="AE131" s="374">
        <f t="shared" si="56"/>
        <v>0</v>
      </c>
      <c r="AF131" s="375"/>
    </row>
    <row r="132" spans="2:33" outlineLevel="1" x14ac:dyDescent="0.25">
      <c r="B132" s="367"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367">
        <f>IF(C131&gt;0,C131+1,IF(DATE(YEAR('Basic project data'!$C$5),MONTH('Basic project data'!$C$5),1)=D132,1,0))</f>
        <v>0</v>
      </c>
      <c r="D132" s="368">
        <f t="shared" si="57"/>
        <v>2133</v>
      </c>
      <c r="E132" s="369"/>
      <c r="F132" s="299">
        <f t="shared" si="53"/>
        <v>0</v>
      </c>
      <c r="G132" s="370"/>
      <c r="H132" s="369"/>
      <c r="I132" s="299">
        <f t="shared" si="54"/>
        <v>0</v>
      </c>
      <c r="J132" s="371"/>
      <c r="O132" s="372">
        <f t="shared" si="55"/>
        <v>2133</v>
      </c>
      <c r="P132" s="373"/>
      <c r="Q132" s="373"/>
      <c r="R132" s="373"/>
      <c r="S132" s="373"/>
      <c r="T132" s="373"/>
      <c r="U132" s="373"/>
      <c r="V132" s="373"/>
      <c r="W132" s="373"/>
      <c r="X132" s="373"/>
      <c r="Y132" s="373"/>
      <c r="Z132" s="373"/>
      <c r="AA132" s="373"/>
      <c r="AB132" s="373"/>
      <c r="AC132" s="373"/>
      <c r="AD132" s="373"/>
      <c r="AE132" s="374">
        <f t="shared" si="56"/>
        <v>0</v>
      </c>
      <c r="AF132" s="375"/>
    </row>
    <row r="133" spans="2:33" outlineLevel="1" x14ac:dyDescent="0.25">
      <c r="B133" s="367"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367">
        <f>IF(C132&gt;0,C132+1,IF(DATE(YEAR('Basic project data'!$C$5),MONTH('Basic project data'!$C$5),1)=D133,1,0))</f>
        <v>0</v>
      </c>
      <c r="D133" s="368">
        <f t="shared" si="57"/>
        <v>2163</v>
      </c>
      <c r="E133" s="369"/>
      <c r="F133" s="299">
        <f t="shared" si="53"/>
        <v>0</v>
      </c>
      <c r="G133" s="370"/>
      <c r="H133" s="369"/>
      <c r="I133" s="299">
        <f t="shared" si="54"/>
        <v>0</v>
      </c>
      <c r="J133" s="371"/>
      <c r="O133" s="372">
        <f t="shared" si="55"/>
        <v>2163</v>
      </c>
      <c r="P133" s="373"/>
      <c r="Q133" s="373"/>
      <c r="R133" s="373"/>
      <c r="S133" s="373"/>
      <c r="T133" s="373"/>
      <c r="U133" s="373"/>
      <c r="V133" s="373"/>
      <c r="W133" s="373"/>
      <c r="X133" s="373"/>
      <c r="Y133" s="373"/>
      <c r="Z133" s="373"/>
      <c r="AA133" s="373"/>
      <c r="AB133" s="373"/>
      <c r="AC133" s="373"/>
      <c r="AD133" s="373"/>
      <c r="AE133" s="374">
        <f t="shared" si="56"/>
        <v>0</v>
      </c>
      <c r="AF133" s="375"/>
    </row>
    <row r="134" spans="2:33" ht="15.75" outlineLevel="1" thickBot="1" x14ac:dyDescent="0.3">
      <c r="B134" s="377"/>
      <c r="C134" s="378"/>
      <c r="D134" s="379">
        <f>D133</f>
        <v>2163</v>
      </c>
      <c r="E134" s="380"/>
      <c r="F134" s="381">
        <f>SUM(F122:F133)</f>
        <v>0</v>
      </c>
      <c r="G134" s="382">
        <f>SUM(G122:G133)</f>
        <v>0</v>
      </c>
      <c r="H134" s="383"/>
      <c r="I134" s="381">
        <f>SUM(I122:I133)</f>
        <v>0</v>
      </c>
      <c r="J134" s="382">
        <f>SUM(J122:J133)</f>
        <v>0</v>
      </c>
      <c r="O134" s="388">
        <f t="shared" si="55"/>
        <v>2163</v>
      </c>
      <c r="P134" s="384">
        <f t="shared" ref="P134:S134" si="58">SUM(P122:P133)</f>
        <v>0</v>
      </c>
      <c r="Q134" s="384">
        <f t="shared" si="58"/>
        <v>0</v>
      </c>
      <c r="R134" s="384">
        <f t="shared" si="58"/>
        <v>0</v>
      </c>
      <c r="S134" s="384">
        <f t="shared" si="58"/>
        <v>0</v>
      </c>
      <c r="T134" s="384">
        <f>SUM(T122:T133)</f>
        <v>0</v>
      </c>
      <c r="U134" s="384">
        <f t="shared" ref="U134:AE134" si="59">SUM(U122:U133)</f>
        <v>0</v>
      </c>
      <c r="V134" s="384">
        <f t="shared" si="59"/>
        <v>0</v>
      </c>
      <c r="W134" s="384">
        <f t="shared" si="59"/>
        <v>0</v>
      </c>
      <c r="X134" s="384">
        <f t="shared" si="59"/>
        <v>0</v>
      </c>
      <c r="Y134" s="384">
        <f t="shared" si="59"/>
        <v>0</v>
      </c>
      <c r="Z134" s="384">
        <f t="shared" si="59"/>
        <v>0</v>
      </c>
      <c r="AA134" s="384">
        <f t="shared" si="59"/>
        <v>0</v>
      </c>
      <c r="AB134" s="384">
        <f t="shared" si="59"/>
        <v>0</v>
      </c>
      <c r="AC134" s="384">
        <f t="shared" si="59"/>
        <v>0</v>
      </c>
      <c r="AD134" s="384">
        <f t="shared" si="59"/>
        <v>0</v>
      </c>
      <c r="AE134" s="384">
        <f t="shared" si="59"/>
        <v>0</v>
      </c>
      <c r="AF134" s="375"/>
    </row>
    <row r="135" spans="2:33" x14ac:dyDescent="0.25">
      <c r="B135" s="385"/>
      <c r="C135" s="385"/>
      <c r="E135" s="674" t="s">
        <v>252</v>
      </c>
      <c r="F135" s="674"/>
      <c r="G135" s="674"/>
      <c r="H135" s="674" t="s">
        <v>498</v>
      </c>
      <c r="I135" s="674"/>
      <c r="J135" s="674"/>
      <c r="O135" s="357"/>
      <c r="P135" s="384">
        <f>IFERROR(P134/$H$2,0)</f>
        <v>0</v>
      </c>
      <c r="Q135" s="384">
        <f t="shared" ref="Q135:AE135" si="60">IFERROR(Q134/$H$2,0)</f>
        <v>0</v>
      </c>
      <c r="R135" s="384">
        <f t="shared" si="60"/>
        <v>0</v>
      </c>
      <c r="S135" s="384">
        <f t="shared" si="60"/>
        <v>0</v>
      </c>
      <c r="T135" s="384">
        <f t="shared" si="60"/>
        <v>0</v>
      </c>
      <c r="U135" s="384">
        <f t="shared" si="60"/>
        <v>0</v>
      </c>
      <c r="V135" s="384">
        <f t="shared" si="60"/>
        <v>0</v>
      </c>
      <c r="W135" s="384">
        <f t="shared" si="60"/>
        <v>0</v>
      </c>
      <c r="X135" s="384">
        <f t="shared" si="60"/>
        <v>0</v>
      </c>
      <c r="Y135" s="384">
        <f t="shared" si="60"/>
        <v>0</v>
      </c>
      <c r="Z135" s="384">
        <f t="shared" si="60"/>
        <v>0</v>
      </c>
      <c r="AA135" s="384">
        <f t="shared" si="60"/>
        <v>0</v>
      </c>
      <c r="AB135" s="384">
        <f t="shared" si="60"/>
        <v>0</v>
      </c>
      <c r="AC135" s="384">
        <f t="shared" si="60"/>
        <v>0</v>
      </c>
      <c r="AD135" s="384">
        <f t="shared" si="60"/>
        <v>0</v>
      </c>
      <c r="AE135" s="384">
        <f t="shared" si="60"/>
        <v>0</v>
      </c>
      <c r="AF135" s="626" t="s">
        <v>270</v>
      </c>
      <c r="AG135" s="627"/>
    </row>
    <row r="136" spans="2:33" ht="30" outlineLevel="1" x14ac:dyDescent="0.25">
      <c r="B136" s="385"/>
      <c r="C136" s="385"/>
      <c r="E136" s="360" t="s">
        <v>267</v>
      </c>
      <c r="F136" s="361" t="s">
        <v>268</v>
      </c>
      <c r="G136" s="362" t="s">
        <v>269</v>
      </c>
      <c r="H136" s="363" t="s">
        <v>267</v>
      </c>
      <c r="I136" s="361" t="s">
        <v>268</v>
      </c>
      <c r="J136" s="362" t="s">
        <v>530</v>
      </c>
      <c r="O136" s="364" t="s">
        <v>266</v>
      </c>
      <c r="P136" s="365" t="s">
        <v>389</v>
      </c>
      <c r="Q136" s="365" t="s">
        <v>39</v>
      </c>
      <c r="R136" s="365" t="s">
        <v>40</v>
      </c>
      <c r="S136" s="365" t="s">
        <v>41</v>
      </c>
      <c r="T136" s="365" t="s">
        <v>42</v>
      </c>
      <c r="U136" s="365" t="s">
        <v>43</v>
      </c>
      <c r="V136" s="365" t="s">
        <v>44</v>
      </c>
      <c r="W136" s="365" t="s">
        <v>45</v>
      </c>
      <c r="X136" s="365" t="s">
        <v>46</v>
      </c>
      <c r="Y136" s="365" t="s">
        <v>47</v>
      </c>
      <c r="Z136" s="365" t="s">
        <v>48</v>
      </c>
      <c r="AA136" s="365" t="s">
        <v>49</v>
      </c>
      <c r="AB136" s="365" t="s">
        <v>50</v>
      </c>
      <c r="AC136" s="365" t="s">
        <v>51</v>
      </c>
      <c r="AD136" s="365" t="s">
        <v>52</v>
      </c>
      <c r="AE136" s="386"/>
      <c r="AF136" s="389"/>
    </row>
    <row r="137" spans="2:33" outlineLevel="1" x14ac:dyDescent="0.25">
      <c r="B137" s="367"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367">
        <f>IF(C133&gt;0,C133+1,IF(DATE(YEAR('Basic project data'!$C$5),MONTH('Basic project data'!$C$5),1)=D137,1,0))</f>
        <v>0</v>
      </c>
      <c r="D137" s="368">
        <f>DATE(YEAR(D133),MONTH(D133)+1,DAY(D133))</f>
        <v>2194</v>
      </c>
      <c r="E137" s="369"/>
      <c r="F137" s="299">
        <f t="shared" ref="F137:F148" si="61">215/12*E137</f>
        <v>0</v>
      </c>
      <c r="G137" s="370"/>
      <c r="H137" s="369"/>
      <c r="I137" s="299">
        <f t="shared" ref="I137:I148" si="62">215/12*H137</f>
        <v>0</v>
      </c>
      <c r="J137" s="371"/>
      <c r="O137" s="372">
        <f t="shared" ref="O137:O149" si="63">D137</f>
        <v>2194</v>
      </c>
      <c r="P137" s="373"/>
      <c r="Q137" s="373"/>
      <c r="R137" s="373"/>
      <c r="S137" s="373"/>
      <c r="T137" s="373"/>
      <c r="U137" s="373"/>
      <c r="V137" s="373"/>
      <c r="W137" s="373"/>
      <c r="X137" s="373"/>
      <c r="Y137" s="373"/>
      <c r="Z137" s="373"/>
      <c r="AA137" s="373"/>
      <c r="AB137" s="373"/>
      <c r="AC137" s="373"/>
      <c r="AD137" s="373"/>
      <c r="AE137" s="374">
        <f t="shared" ref="AE137:AE148" si="64">SUM(P137:AD137)</f>
        <v>0</v>
      </c>
      <c r="AF137" s="375"/>
    </row>
    <row r="138" spans="2:33" outlineLevel="1" x14ac:dyDescent="0.25">
      <c r="B138" s="367"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367">
        <f>IF(C137&gt;0,C137+1,IF(DATE(YEAR('Basic project data'!$C$5),MONTH('Basic project data'!$C$5),1)=D138,1,0))</f>
        <v>0</v>
      </c>
      <c r="D138" s="368">
        <f t="shared" ref="D138:D148" si="65">DATE(YEAR(D137),MONTH(D137)+1,DAY(D137))</f>
        <v>2225</v>
      </c>
      <c r="E138" s="369"/>
      <c r="F138" s="299">
        <f t="shared" si="61"/>
        <v>0</v>
      </c>
      <c r="G138" s="370"/>
      <c r="H138" s="369"/>
      <c r="I138" s="299">
        <f t="shared" si="62"/>
        <v>0</v>
      </c>
      <c r="J138" s="371"/>
      <c r="O138" s="372">
        <f t="shared" si="63"/>
        <v>2225</v>
      </c>
      <c r="P138" s="373"/>
      <c r="Q138" s="373"/>
      <c r="R138" s="373"/>
      <c r="S138" s="373"/>
      <c r="T138" s="373"/>
      <c r="U138" s="373"/>
      <c r="V138" s="373"/>
      <c r="W138" s="373"/>
      <c r="X138" s="373"/>
      <c r="Y138" s="373"/>
      <c r="Z138" s="373"/>
      <c r="AA138" s="373"/>
      <c r="AB138" s="373"/>
      <c r="AC138" s="373"/>
      <c r="AD138" s="373"/>
      <c r="AE138" s="374">
        <f t="shared" si="64"/>
        <v>0</v>
      </c>
      <c r="AF138" s="375"/>
    </row>
    <row r="139" spans="2:33" outlineLevel="1" x14ac:dyDescent="0.25">
      <c r="B139" s="367"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367">
        <f>IF(C138&gt;0,C138+1,IF(DATE(YEAR('Basic project data'!$C$5),MONTH('Basic project data'!$C$5),1)=D139,1,0))</f>
        <v>0</v>
      </c>
      <c r="D139" s="368">
        <f t="shared" si="65"/>
        <v>2253</v>
      </c>
      <c r="E139" s="369"/>
      <c r="F139" s="299">
        <f t="shared" si="61"/>
        <v>0</v>
      </c>
      <c r="G139" s="370"/>
      <c r="H139" s="369"/>
      <c r="I139" s="299">
        <f t="shared" si="62"/>
        <v>0</v>
      </c>
      <c r="J139" s="371"/>
      <c r="O139" s="372">
        <f t="shared" si="63"/>
        <v>2253</v>
      </c>
      <c r="P139" s="373"/>
      <c r="Q139" s="373"/>
      <c r="R139" s="373"/>
      <c r="S139" s="373"/>
      <c r="T139" s="373"/>
      <c r="U139" s="373"/>
      <c r="V139" s="373"/>
      <c r="W139" s="373"/>
      <c r="X139" s="373"/>
      <c r="Y139" s="373"/>
      <c r="Z139" s="373"/>
      <c r="AA139" s="373"/>
      <c r="AB139" s="373"/>
      <c r="AC139" s="373"/>
      <c r="AD139" s="373"/>
      <c r="AE139" s="374">
        <f t="shared" si="64"/>
        <v>0</v>
      </c>
      <c r="AF139" s="375"/>
    </row>
    <row r="140" spans="2:33" outlineLevel="1" x14ac:dyDescent="0.25">
      <c r="B140" s="367"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367">
        <f>IF(C139&gt;0,C139+1,IF(DATE(YEAR('Basic project data'!$C$5),MONTH('Basic project data'!$C$5),1)=D140,1,0))</f>
        <v>0</v>
      </c>
      <c r="D140" s="368">
        <f t="shared" si="65"/>
        <v>2284</v>
      </c>
      <c r="E140" s="369"/>
      <c r="F140" s="299">
        <f t="shared" si="61"/>
        <v>0</v>
      </c>
      <c r="G140" s="370"/>
      <c r="H140" s="369"/>
      <c r="I140" s="299">
        <f t="shared" si="62"/>
        <v>0</v>
      </c>
      <c r="J140" s="371"/>
      <c r="O140" s="372">
        <f t="shared" si="63"/>
        <v>2284</v>
      </c>
      <c r="P140" s="373"/>
      <c r="Q140" s="373"/>
      <c r="R140" s="373"/>
      <c r="S140" s="373"/>
      <c r="T140" s="373"/>
      <c r="U140" s="373"/>
      <c r="V140" s="373"/>
      <c r="W140" s="373"/>
      <c r="X140" s="373"/>
      <c r="Y140" s="373"/>
      <c r="Z140" s="373"/>
      <c r="AA140" s="373"/>
      <c r="AB140" s="373"/>
      <c r="AC140" s="373"/>
      <c r="AD140" s="373"/>
      <c r="AE140" s="374">
        <f t="shared" si="64"/>
        <v>0</v>
      </c>
      <c r="AF140" s="375"/>
    </row>
    <row r="141" spans="2:33" outlineLevel="1" x14ac:dyDescent="0.25">
      <c r="B141" s="367"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367">
        <f>IF(C140&gt;0,C140+1,IF(DATE(YEAR('Basic project data'!$C$5),MONTH('Basic project data'!$C$5),1)=D141,1,0))</f>
        <v>0</v>
      </c>
      <c r="D141" s="368">
        <f t="shared" si="65"/>
        <v>2314</v>
      </c>
      <c r="E141" s="369"/>
      <c r="F141" s="299">
        <f t="shared" si="61"/>
        <v>0</v>
      </c>
      <c r="G141" s="370"/>
      <c r="H141" s="369"/>
      <c r="I141" s="299">
        <f t="shared" si="62"/>
        <v>0</v>
      </c>
      <c r="J141" s="371"/>
      <c r="O141" s="372">
        <f t="shared" si="63"/>
        <v>2314</v>
      </c>
      <c r="P141" s="373"/>
      <c r="Q141" s="373"/>
      <c r="R141" s="373"/>
      <c r="S141" s="373"/>
      <c r="T141" s="373"/>
      <c r="U141" s="373"/>
      <c r="V141" s="373"/>
      <c r="W141" s="373"/>
      <c r="X141" s="373"/>
      <c r="Y141" s="373"/>
      <c r="Z141" s="373"/>
      <c r="AA141" s="373"/>
      <c r="AB141" s="373"/>
      <c r="AC141" s="373"/>
      <c r="AD141" s="373"/>
      <c r="AE141" s="374">
        <f t="shared" si="64"/>
        <v>0</v>
      </c>
      <c r="AF141" s="375"/>
    </row>
    <row r="142" spans="2:33" outlineLevel="1" x14ac:dyDescent="0.25">
      <c r="B142" s="367"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367">
        <f>IF(C141&gt;0,C141+1,IF(DATE(YEAR('Basic project data'!$C$5),MONTH('Basic project data'!$C$5),1)=D142,1,0))</f>
        <v>0</v>
      </c>
      <c r="D142" s="368">
        <f t="shared" si="65"/>
        <v>2345</v>
      </c>
      <c r="E142" s="369"/>
      <c r="F142" s="299">
        <f t="shared" si="61"/>
        <v>0</v>
      </c>
      <c r="G142" s="370"/>
      <c r="H142" s="369"/>
      <c r="I142" s="299">
        <f t="shared" si="62"/>
        <v>0</v>
      </c>
      <c r="J142" s="371"/>
      <c r="O142" s="372">
        <f t="shared" si="63"/>
        <v>2345</v>
      </c>
      <c r="P142" s="373"/>
      <c r="Q142" s="373"/>
      <c r="R142" s="373"/>
      <c r="S142" s="373"/>
      <c r="T142" s="373"/>
      <c r="U142" s="373"/>
      <c r="V142" s="373"/>
      <c r="W142" s="373"/>
      <c r="X142" s="373"/>
      <c r="Y142" s="373"/>
      <c r="Z142" s="373"/>
      <c r="AA142" s="373"/>
      <c r="AB142" s="373"/>
      <c r="AC142" s="373"/>
      <c r="AD142" s="373"/>
      <c r="AE142" s="374">
        <f t="shared" si="64"/>
        <v>0</v>
      </c>
      <c r="AF142" s="375"/>
    </row>
    <row r="143" spans="2:33" outlineLevel="1" x14ac:dyDescent="0.25">
      <c r="B143" s="367"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367">
        <f>IF(C142&gt;0,C142+1,IF(DATE(YEAR('Basic project data'!$C$5),MONTH('Basic project data'!$C$5),1)=D143,1,0))</f>
        <v>0</v>
      </c>
      <c r="D143" s="368">
        <f t="shared" si="65"/>
        <v>2375</v>
      </c>
      <c r="E143" s="369"/>
      <c r="F143" s="299">
        <f t="shared" si="61"/>
        <v>0</v>
      </c>
      <c r="G143" s="370"/>
      <c r="H143" s="369"/>
      <c r="I143" s="299">
        <f t="shared" si="62"/>
        <v>0</v>
      </c>
      <c r="J143" s="371"/>
      <c r="O143" s="372">
        <f t="shared" si="63"/>
        <v>2375</v>
      </c>
      <c r="P143" s="373"/>
      <c r="Q143" s="373"/>
      <c r="R143" s="373"/>
      <c r="S143" s="373"/>
      <c r="T143" s="373"/>
      <c r="U143" s="373"/>
      <c r="V143" s="373"/>
      <c r="W143" s="373"/>
      <c r="X143" s="373"/>
      <c r="Y143" s="373"/>
      <c r="Z143" s="373"/>
      <c r="AA143" s="373"/>
      <c r="AB143" s="373"/>
      <c r="AC143" s="373"/>
      <c r="AD143" s="373"/>
      <c r="AE143" s="374">
        <f t="shared" si="64"/>
        <v>0</v>
      </c>
      <c r="AF143" s="375"/>
    </row>
    <row r="144" spans="2:33" outlineLevel="1" x14ac:dyDescent="0.25">
      <c r="B144" s="367"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367">
        <f>IF(C143&gt;0,C143+1,IF(DATE(YEAR('Basic project data'!$C$5),MONTH('Basic project data'!$C$5),1)=D144,1,0))</f>
        <v>0</v>
      </c>
      <c r="D144" s="368">
        <f t="shared" si="65"/>
        <v>2406</v>
      </c>
      <c r="E144" s="369"/>
      <c r="F144" s="299">
        <f t="shared" si="61"/>
        <v>0</v>
      </c>
      <c r="G144" s="370"/>
      <c r="H144" s="369"/>
      <c r="I144" s="299">
        <f t="shared" si="62"/>
        <v>0</v>
      </c>
      <c r="J144" s="371"/>
      <c r="O144" s="372">
        <f t="shared" si="63"/>
        <v>2406</v>
      </c>
      <c r="P144" s="373"/>
      <c r="Q144" s="373"/>
      <c r="R144" s="373"/>
      <c r="S144" s="373"/>
      <c r="T144" s="373"/>
      <c r="U144" s="373"/>
      <c r="V144" s="373"/>
      <c r="W144" s="373"/>
      <c r="X144" s="373"/>
      <c r="Y144" s="373"/>
      <c r="Z144" s="373"/>
      <c r="AA144" s="373"/>
      <c r="AB144" s="373"/>
      <c r="AC144" s="373"/>
      <c r="AD144" s="373"/>
      <c r="AE144" s="374">
        <f t="shared" si="64"/>
        <v>0</v>
      </c>
      <c r="AF144" s="375"/>
    </row>
    <row r="145" spans="1:33" outlineLevel="1" x14ac:dyDescent="0.25">
      <c r="B145" s="367"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367">
        <f>IF(C144&gt;0,C144+1,IF(DATE(YEAR('Basic project data'!$C$5),MONTH('Basic project data'!$C$5),1)=D145,1,0))</f>
        <v>0</v>
      </c>
      <c r="D145" s="368">
        <f t="shared" si="65"/>
        <v>2437</v>
      </c>
      <c r="E145" s="369"/>
      <c r="F145" s="299">
        <f t="shared" si="61"/>
        <v>0</v>
      </c>
      <c r="G145" s="370"/>
      <c r="H145" s="369"/>
      <c r="I145" s="299">
        <f t="shared" si="62"/>
        <v>0</v>
      </c>
      <c r="J145" s="371"/>
      <c r="O145" s="372">
        <f t="shared" si="63"/>
        <v>2437</v>
      </c>
      <c r="P145" s="373"/>
      <c r="Q145" s="373"/>
      <c r="R145" s="373"/>
      <c r="S145" s="373"/>
      <c r="T145" s="373"/>
      <c r="U145" s="373"/>
      <c r="V145" s="373"/>
      <c r="W145" s="373"/>
      <c r="X145" s="373"/>
      <c r="Y145" s="373"/>
      <c r="Z145" s="373"/>
      <c r="AA145" s="373"/>
      <c r="AB145" s="373"/>
      <c r="AC145" s="373"/>
      <c r="AD145" s="373"/>
      <c r="AE145" s="374">
        <f t="shared" si="64"/>
        <v>0</v>
      </c>
      <c r="AF145" s="375"/>
    </row>
    <row r="146" spans="1:33" outlineLevel="1" x14ac:dyDescent="0.25">
      <c r="B146" s="367"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367">
        <f>IF(C145&gt;0,C145+1,IF(DATE(YEAR('Basic project data'!$C$5),MONTH('Basic project data'!$C$5),1)=D146,1,0))</f>
        <v>0</v>
      </c>
      <c r="D146" s="368">
        <f t="shared" si="65"/>
        <v>2467</v>
      </c>
      <c r="E146" s="369"/>
      <c r="F146" s="299">
        <f t="shared" si="61"/>
        <v>0</v>
      </c>
      <c r="G146" s="370"/>
      <c r="H146" s="369"/>
      <c r="I146" s="299">
        <f t="shared" si="62"/>
        <v>0</v>
      </c>
      <c r="J146" s="371"/>
      <c r="O146" s="372">
        <f t="shared" si="63"/>
        <v>2467</v>
      </c>
      <c r="P146" s="373"/>
      <c r="Q146" s="373"/>
      <c r="R146" s="373"/>
      <c r="S146" s="373"/>
      <c r="T146" s="373"/>
      <c r="U146" s="373"/>
      <c r="V146" s="373"/>
      <c r="W146" s="373"/>
      <c r="X146" s="373"/>
      <c r="Y146" s="373"/>
      <c r="Z146" s="373"/>
      <c r="AA146" s="373"/>
      <c r="AB146" s="373"/>
      <c r="AC146" s="373"/>
      <c r="AD146" s="373"/>
      <c r="AE146" s="374">
        <f t="shared" si="64"/>
        <v>0</v>
      </c>
      <c r="AF146" s="375"/>
    </row>
    <row r="147" spans="1:33" outlineLevel="1" x14ac:dyDescent="0.25">
      <c r="B147" s="367"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367">
        <f>IF(C146&gt;0,C146+1,IF(DATE(YEAR('Basic project data'!$C$5),MONTH('Basic project data'!$C$5),1)=D147,1,0))</f>
        <v>0</v>
      </c>
      <c r="D147" s="368">
        <f t="shared" si="65"/>
        <v>2498</v>
      </c>
      <c r="E147" s="369"/>
      <c r="F147" s="299">
        <f t="shared" si="61"/>
        <v>0</v>
      </c>
      <c r="G147" s="370"/>
      <c r="H147" s="369"/>
      <c r="I147" s="299">
        <f t="shared" si="62"/>
        <v>0</v>
      </c>
      <c r="J147" s="371"/>
      <c r="O147" s="372">
        <f t="shared" si="63"/>
        <v>2498</v>
      </c>
      <c r="P147" s="373"/>
      <c r="Q147" s="373"/>
      <c r="R147" s="373"/>
      <c r="S147" s="373"/>
      <c r="T147" s="373"/>
      <c r="U147" s="373"/>
      <c r="V147" s="373"/>
      <c r="W147" s="373"/>
      <c r="X147" s="373"/>
      <c r="Y147" s="373"/>
      <c r="Z147" s="373"/>
      <c r="AA147" s="373"/>
      <c r="AB147" s="373"/>
      <c r="AC147" s="373"/>
      <c r="AD147" s="373"/>
      <c r="AE147" s="374">
        <f t="shared" si="64"/>
        <v>0</v>
      </c>
      <c r="AF147" s="375"/>
    </row>
    <row r="148" spans="1:33" outlineLevel="1" x14ac:dyDescent="0.25">
      <c r="B148" s="367"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367">
        <f>IF(C147&gt;0,C147+1,IF(DATE(YEAR('Basic project data'!$C$5),MONTH('Basic project data'!$C$5),1)=D148,1,0))</f>
        <v>0</v>
      </c>
      <c r="D148" s="368">
        <f t="shared" si="65"/>
        <v>2528</v>
      </c>
      <c r="E148" s="369"/>
      <c r="F148" s="299">
        <f t="shared" si="61"/>
        <v>0</v>
      </c>
      <c r="G148" s="370"/>
      <c r="H148" s="369"/>
      <c r="I148" s="299">
        <f t="shared" si="62"/>
        <v>0</v>
      </c>
      <c r="J148" s="371"/>
      <c r="O148" s="372">
        <f t="shared" si="63"/>
        <v>2528</v>
      </c>
      <c r="P148" s="373"/>
      <c r="Q148" s="373"/>
      <c r="R148" s="373"/>
      <c r="S148" s="373"/>
      <c r="T148" s="373"/>
      <c r="U148" s="373"/>
      <c r="V148" s="373"/>
      <c r="W148" s="373"/>
      <c r="X148" s="373"/>
      <c r="Y148" s="373"/>
      <c r="Z148" s="373"/>
      <c r="AA148" s="373"/>
      <c r="AB148" s="373"/>
      <c r="AC148" s="373"/>
      <c r="AD148" s="373"/>
      <c r="AE148" s="374">
        <f t="shared" si="64"/>
        <v>0</v>
      </c>
      <c r="AF148" s="375"/>
    </row>
    <row r="149" spans="1:33" ht="15.75" outlineLevel="1" thickBot="1" x14ac:dyDescent="0.3">
      <c r="B149" s="377"/>
      <c r="C149" s="378"/>
      <c r="D149" s="379">
        <f>D148</f>
        <v>2528</v>
      </c>
      <c r="E149" s="380"/>
      <c r="F149" s="381">
        <f>SUM(F137:F148)</f>
        <v>0</v>
      </c>
      <c r="G149" s="382">
        <f>SUM(G137:G148)</f>
        <v>0</v>
      </c>
      <c r="H149" s="383"/>
      <c r="I149" s="381">
        <f>SUM(I137:I148)</f>
        <v>0</v>
      </c>
      <c r="J149" s="382">
        <f>SUM(J137:J148)</f>
        <v>0</v>
      </c>
      <c r="O149" s="388">
        <f t="shared" si="63"/>
        <v>2528</v>
      </c>
      <c r="P149" s="384">
        <f t="shared" ref="P149:S149" si="66">SUM(P137:P148)</f>
        <v>0</v>
      </c>
      <c r="Q149" s="384">
        <f t="shared" si="66"/>
        <v>0</v>
      </c>
      <c r="R149" s="384">
        <f t="shared" si="66"/>
        <v>0</v>
      </c>
      <c r="S149" s="384">
        <f t="shared" si="66"/>
        <v>0</v>
      </c>
      <c r="T149" s="384">
        <f>SUM(T137:T148)</f>
        <v>0</v>
      </c>
      <c r="U149" s="384">
        <f t="shared" ref="U149:AE149" si="67">SUM(U137:U148)</f>
        <v>0</v>
      </c>
      <c r="V149" s="384">
        <f t="shared" si="67"/>
        <v>0</v>
      </c>
      <c r="W149" s="384">
        <f t="shared" si="67"/>
        <v>0</v>
      </c>
      <c r="X149" s="384">
        <f t="shared" si="67"/>
        <v>0</v>
      </c>
      <c r="Y149" s="384">
        <f t="shared" si="67"/>
        <v>0</v>
      </c>
      <c r="Z149" s="384">
        <f t="shared" si="67"/>
        <v>0</v>
      </c>
      <c r="AA149" s="384">
        <f t="shared" si="67"/>
        <v>0</v>
      </c>
      <c r="AB149" s="384">
        <f t="shared" si="67"/>
        <v>0</v>
      </c>
      <c r="AC149" s="384">
        <f t="shared" si="67"/>
        <v>0</v>
      </c>
      <c r="AD149" s="384">
        <f t="shared" si="67"/>
        <v>0</v>
      </c>
      <c r="AE149" s="384">
        <f t="shared" si="67"/>
        <v>0</v>
      </c>
      <c r="AF149" s="375"/>
    </row>
    <row r="150" spans="1:33" x14ac:dyDescent="0.25">
      <c r="A150" s="385"/>
      <c r="B150" s="385"/>
      <c r="C150" s="385"/>
      <c r="D150" s="385"/>
      <c r="F150" s="376"/>
      <c r="I150" s="376"/>
      <c r="O150" s="357"/>
      <c r="P150" s="384">
        <f>IFERROR(P149/$H$2,0)</f>
        <v>0</v>
      </c>
      <c r="Q150" s="384">
        <f t="shared" ref="Q150:AE150" si="68">IFERROR(Q149/$H$2,0)</f>
        <v>0</v>
      </c>
      <c r="R150" s="384">
        <f t="shared" si="68"/>
        <v>0</v>
      </c>
      <c r="S150" s="384">
        <f t="shared" si="68"/>
        <v>0</v>
      </c>
      <c r="T150" s="384">
        <f t="shared" si="68"/>
        <v>0</v>
      </c>
      <c r="U150" s="384">
        <f t="shared" si="68"/>
        <v>0</v>
      </c>
      <c r="V150" s="384">
        <f t="shared" si="68"/>
        <v>0</v>
      </c>
      <c r="W150" s="384">
        <f t="shared" si="68"/>
        <v>0</v>
      </c>
      <c r="X150" s="384">
        <f t="shared" si="68"/>
        <v>0</v>
      </c>
      <c r="Y150" s="384">
        <f t="shared" si="68"/>
        <v>0</v>
      </c>
      <c r="Z150" s="384">
        <f t="shared" si="68"/>
        <v>0</v>
      </c>
      <c r="AA150" s="384">
        <f t="shared" si="68"/>
        <v>0</v>
      </c>
      <c r="AB150" s="384">
        <f t="shared" si="68"/>
        <v>0</v>
      </c>
      <c r="AC150" s="384">
        <f t="shared" si="68"/>
        <v>0</v>
      </c>
      <c r="AD150" s="384">
        <f t="shared" si="68"/>
        <v>0</v>
      </c>
      <c r="AE150" s="384">
        <f t="shared" si="68"/>
        <v>0</v>
      </c>
      <c r="AF150" s="627" t="s">
        <v>270</v>
      </c>
      <c r="AG150" s="627"/>
    </row>
    <row r="151" spans="1:33" x14ac:dyDescent="0.25">
      <c r="A151" s="385"/>
      <c r="B151" s="385"/>
      <c r="C151" s="385"/>
      <c r="D151" s="385"/>
      <c r="F151" s="376"/>
      <c r="P151" s="390"/>
      <c r="Q151" s="390"/>
      <c r="R151" s="390"/>
      <c r="S151" s="390"/>
      <c r="T151" s="390"/>
      <c r="U151" s="390"/>
      <c r="V151" s="391"/>
      <c r="W151" s="390"/>
      <c r="X151" s="390"/>
      <c r="Y151" s="390"/>
      <c r="Z151" s="390"/>
      <c r="AA151" s="390"/>
      <c r="AB151" s="390"/>
      <c r="AC151" s="390"/>
      <c r="AD151" s="390"/>
      <c r="AE151" s="390"/>
      <c r="AF151" s="506"/>
    </row>
    <row r="152" spans="1:33" x14ac:dyDescent="0.25">
      <c r="F152" s="376"/>
      <c r="L152" s="376"/>
      <c r="M152" s="376"/>
      <c r="N152" s="376"/>
      <c r="P152" s="376"/>
      <c r="Q152" s="376"/>
      <c r="R152" s="376"/>
      <c r="S152" s="376"/>
      <c r="T152" s="376"/>
      <c r="U152" s="376"/>
      <c r="V152" s="376"/>
      <c r="W152" s="376"/>
      <c r="X152" s="376"/>
      <c r="Y152" s="376"/>
      <c r="Z152" s="376"/>
      <c r="AA152" s="376"/>
      <c r="AB152" s="376"/>
      <c r="AC152" s="376"/>
      <c r="AD152" s="376"/>
      <c r="AE152" s="376"/>
    </row>
    <row r="153" spans="1:33" x14ac:dyDescent="0.25">
      <c r="F153" s="376"/>
      <c r="L153" s="376"/>
      <c r="M153" s="376"/>
      <c r="N153" s="376"/>
      <c r="P153" s="376"/>
      <c r="Q153" s="376"/>
      <c r="R153" s="376"/>
      <c r="S153" s="376"/>
      <c r="T153" s="376"/>
      <c r="U153" s="376"/>
      <c r="V153" s="376"/>
      <c r="W153" s="376"/>
      <c r="X153" s="376"/>
      <c r="Y153" s="376"/>
      <c r="Z153" s="376"/>
      <c r="AA153" s="376"/>
      <c r="AB153" s="376"/>
      <c r="AC153" s="376"/>
      <c r="AD153" s="376"/>
      <c r="AE153" s="376"/>
    </row>
    <row r="154" spans="1:33" x14ac:dyDescent="0.25">
      <c r="F154" s="376"/>
      <c r="P154" s="376"/>
      <c r="Q154" s="376"/>
      <c r="R154" s="376"/>
      <c r="S154" s="376"/>
      <c r="T154" s="376"/>
      <c r="U154" s="376"/>
      <c r="V154" s="376"/>
      <c r="W154" s="376"/>
      <c r="X154" s="376"/>
      <c r="Y154" s="376"/>
      <c r="Z154" s="376"/>
      <c r="AA154" s="376"/>
      <c r="AB154" s="376"/>
      <c r="AC154" s="376"/>
      <c r="AD154" s="376"/>
      <c r="AE154" s="376"/>
    </row>
    <row r="155" spans="1:33" x14ac:dyDescent="0.25">
      <c r="F155" s="376"/>
      <c r="P155" s="376"/>
      <c r="Q155" s="376"/>
      <c r="R155" s="376"/>
      <c r="S155" s="376"/>
      <c r="T155" s="376"/>
      <c r="U155" s="376"/>
      <c r="V155" s="376"/>
      <c r="W155" s="376"/>
      <c r="X155" s="376"/>
      <c r="Y155" s="376"/>
      <c r="Z155" s="376"/>
      <c r="AA155" s="376"/>
      <c r="AB155" s="376"/>
      <c r="AC155" s="376"/>
      <c r="AD155" s="376"/>
      <c r="AE155" s="376"/>
    </row>
    <row r="156" spans="1:33" x14ac:dyDescent="0.25">
      <c r="F156" s="376"/>
      <c r="P156" s="376"/>
      <c r="Q156" s="376"/>
      <c r="R156" s="376"/>
      <c r="S156" s="376"/>
      <c r="T156" s="376"/>
      <c r="U156" s="376"/>
      <c r="V156" s="376"/>
      <c r="W156" s="376"/>
      <c r="X156" s="376"/>
      <c r="Y156" s="376"/>
      <c r="Z156" s="376"/>
      <c r="AA156" s="376"/>
      <c r="AB156" s="376"/>
      <c r="AC156" s="376"/>
      <c r="AD156" s="376"/>
      <c r="AE156" s="376"/>
    </row>
    <row r="157" spans="1:33" x14ac:dyDescent="0.25">
      <c r="F157" s="376"/>
      <c r="P157" s="376"/>
      <c r="Q157" s="376"/>
      <c r="R157" s="376"/>
      <c r="S157" s="376"/>
      <c r="T157" s="376"/>
      <c r="U157" s="376"/>
      <c r="V157" s="376"/>
      <c r="W157" s="376"/>
      <c r="X157" s="376"/>
      <c r="Y157" s="376"/>
      <c r="Z157" s="376"/>
      <c r="AA157" s="376"/>
      <c r="AB157" s="376"/>
      <c r="AC157" s="376"/>
      <c r="AD157" s="376"/>
      <c r="AE157" s="376"/>
    </row>
    <row r="158" spans="1:33" x14ac:dyDescent="0.25">
      <c r="F158" s="376"/>
      <c r="P158" s="376"/>
      <c r="Q158" s="376"/>
      <c r="R158" s="376"/>
      <c r="S158" s="376"/>
      <c r="T158" s="376"/>
      <c r="U158" s="376"/>
      <c r="V158" s="376"/>
      <c r="W158" s="376"/>
      <c r="X158" s="376"/>
      <c r="Y158" s="376"/>
      <c r="Z158" s="376"/>
      <c r="AA158" s="376"/>
      <c r="AB158" s="376"/>
      <c r="AC158" s="376"/>
      <c r="AD158" s="376"/>
      <c r="AE158" s="376"/>
    </row>
    <row r="159" spans="1:33" x14ac:dyDescent="0.25">
      <c r="F159" s="376"/>
      <c r="P159" s="376"/>
      <c r="Q159" s="376"/>
      <c r="R159" s="376"/>
      <c r="S159" s="376"/>
      <c r="T159" s="376"/>
      <c r="U159" s="376"/>
      <c r="V159" s="376"/>
      <c r="W159" s="376"/>
      <c r="X159" s="376"/>
      <c r="Y159" s="376"/>
      <c r="Z159" s="376"/>
      <c r="AA159" s="376"/>
      <c r="AB159" s="376"/>
      <c r="AC159" s="376"/>
      <c r="AD159" s="376"/>
      <c r="AE159" s="376"/>
    </row>
    <row r="160" spans="1:33" x14ac:dyDescent="0.25">
      <c r="F160" s="376"/>
      <c r="P160" s="376"/>
      <c r="Q160" s="376"/>
      <c r="R160" s="376"/>
      <c r="S160" s="376"/>
      <c r="T160" s="376"/>
      <c r="U160" s="376"/>
      <c r="V160" s="376"/>
      <c r="W160" s="376"/>
      <c r="X160" s="376"/>
      <c r="Y160" s="376"/>
      <c r="Z160" s="376"/>
      <c r="AA160" s="376"/>
      <c r="AB160" s="376"/>
      <c r="AC160" s="376"/>
      <c r="AD160" s="376"/>
      <c r="AE160" s="376"/>
    </row>
    <row r="161" spans="6:31" x14ac:dyDescent="0.25">
      <c r="F161" s="376"/>
      <c r="P161" s="376"/>
      <c r="Q161" s="376"/>
      <c r="R161" s="376"/>
      <c r="S161" s="376"/>
      <c r="T161" s="376"/>
      <c r="U161" s="376"/>
      <c r="V161" s="376"/>
      <c r="W161" s="376"/>
      <c r="X161" s="376"/>
      <c r="Y161" s="376"/>
      <c r="Z161" s="376"/>
      <c r="AA161" s="376"/>
      <c r="AB161" s="376"/>
      <c r="AC161" s="376"/>
      <c r="AD161" s="376"/>
      <c r="AE161" s="376"/>
    </row>
    <row r="162" spans="6:31" x14ac:dyDescent="0.25">
      <c r="F162" s="376"/>
      <c r="P162" s="376"/>
      <c r="Q162" s="376"/>
      <c r="R162" s="376"/>
      <c r="S162" s="376"/>
      <c r="T162" s="376"/>
      <c r="U162" s="376"/>
      <c r="V162" s="376"/>
      <c r="W162" s="376"/>
      <c r="X162" s="376"/>
      <c r="Y162" s="376"/>
      <c r="Z162" s="376"/>
      <c r="AA162" s="376"/>
      <c r="AB162" s="376"/>
      <c r="AC162" s="376"/>
      <c r="AD162" s="376"/>
      <c r="AE162" s="376"/>
    </row>
    <row r="163" spans="6:31" x14ac:dyDescent="0.25">
      <c r="F163" s="376"/>
      <c r="P163" s="376"/>
      <c r="Q163" s="376"/>
      <c r="R163" s="376"/>
      <c r="S163" s="376"/>
      <c r="T163" s="376"/>
      <c r="U163" s="376"/>
      <c r="V163" s="376"/>
      <c r="W163" s="376"/>
      <c r="X163" s="376"/>
      <c r="Y163" s="376"/>
      <c r="Z163" s="376"/>
      <c r="AA163" s="376"/>
      <c r="AB163" s="376"/>
      <c r="AC163" s="376"/>
      <c r="AD163" s="376"/>
      <c r="AE163" s="376"/>
    </row>
    <row r="164" spans="6:31" x14ac:dyDescent="0.25">
      <c r="F164" s="376"/>
      <c r="P164" s="376"/>
      <c r="Q164" s="376"/>
      <c r="R164" s="376"/>
      <c r="S164" s="376"/>
      <c r="T164" s="376"/>
      <c r="U164" s="376"/>
      <c r="V164" s="376"/>
      <c r="W164" s="376"/>
      <c r="X164" s="376"/>
      <c r="Y164" s="376"/>
      <c r="Z164" s="376"/>
      <c r="AA164" s="376"/>
      <c r="AB164" s="376"/>
      <c r="AC164" s="376"/>
      <c r="AD164" s="376"/>
      <c r="AE164" s="376"/>
    </row>
    <row r="165" spans="6:31" x14ac:dyDescent="0.25">
      <c r="F165" s="376"/>
      <c r="P165" s="376"/>
      <c r="Q165" s="376"/>
      <c r="R165" s="376"/>
      <c r="S165" s="376"/>
      <c r="T165" s="376"/>
      <c r="U165" s="376"/>
      <c r="V165" s="376"/>
      <c r="W165" s="376"/>
      <c r="X165" s="376"/>
      <c r="Y165" s="376"/>
      <c r="Z165" s="376"/>
      <c r="AA165" s="376"/>
      <c r="AB165" s="376"/>
      <c r="AC165" s="376"/>
      <c r="AD165" s="376"/>
      <c r="AE165" s="376"/>
    </row>
    <row r="166" spans="6:31" x14ac:dyDescent="0.25">
      <c r="F166" s="376"/>
      <c r="P166" s="376"/>
      <c r="Q166" s="376"/>
      <c r="R166" s="376"/>
      <c r="S166" s="376"/>
      <c r="T166" s="376"/>
      <c r="U166" s="376"/>
      <c r="V166" s="376"/>
      <c r="W166" s="376"/>
      <c r="X166" s="376"/>
      <c r="Y166" s="376"/>
      <c r="Z166" s="376"/>
      <c r="AA166" s="376"/>
      <c r="AB166" s="376"/>
      <c r="AC166" s="376"/>
      <c r="AD166" s="376"/>
      <c r="AE166" s="376"/>
    </row>
    <row r="167" spans="6:31" x14ac:dyDescent="0.25">
      <c r="F167" s="376"/>
      <c r="P167" s="376"/>
      <c r="Q167" s="376"/>
      <c r="R167" s="376"/>
      <c r="S167" s="376"/>
      <c r="T167" s="376"/>
      <c r="U167" s="376"/>
      <c r="V167" s="376"/>
      <c r="W167" s="376"/>
      <c r="X167" s="376"/>
      <c r="Y167" s="376"/>
      <c r="Z167" s="376"/>
      <c r="AA167" s="376"/>
      <c r="AB167" s="376"/>
      <c r="AC167" s="376"/>
      <c r="AD167" s="376"/>
      <c r="AE167" s="376"/>
    </row>
    <row r="168" spans="6:31" x14ac:dyDescent="0.25">
      <c r="F168" s="376"/>
      <c r="P168" s="376"/>
      <c r="Q168" s="376"/>
      <c r="R168" s="376"/>
      <c r="S168" s="376"/>
      <c r="T168" s="376"/>
      <c r="U168" s="376"/>
      <c r="V168" s="376"/>
      <c r="W168" s="376"/>
      <c r="X168" s="376"/>
      <c r="Y168" s="376"/>
      <c r="Z168" s="376"/>
      <c r="AA168" s="376"/>
      <c r="AB168" s="376"/>
      <c r="AC168" s="376"/>
      <c r="AD168" s="376"/>
      <c r="AE168" s="376"/>
    </row>
    <row r="169" spans="6:31" x14ac:dyDescent="0.25">
      <c r="F169" s="376"/>
      <c r="P169" s="376"/>
      <c r="Q169" s="376"/>
      <c r="R169" s="376"/>
      <c r="S169" s="376"/>
      <c r="T169" s="376"/>
      <c r="U169" s="376"/>
      <c r="V169" s="376"/>
      <c r="W169" s="376"/>
      <c r="X169" s="376"/>
      <c r="Y169" s="376"/>
      <c r="Z169" s="376"/>
      <c r="AA169" s="376"/>
      <c r="AB169" s="376"/>
      <c r="AC169" s="376"/>
      <c r="AD169" s="376"/>
      <c r="AE169" s="376"/>
    </row>
    <row r="170" spans="6:31" x14ac:dyDescent="0.25">
      <c r="F170" s="376"/>
      <c r="P170" s="376"/>
      <c r="Q170" s="376"/>
      <c r="R170" s="376"/>
      <c r="S170" s="376"/>
      <c r="T170" s="376"/>
      <c r="U170" s="376"/>
      <c r="V170" s="376"/>
      <c r="W170" s="376"/>
      <c r="X170" s="376"/>
      <c r="Y170" s="376"/>
      <c r="Z170" s="376"/>
      <c r="AA170" s="376"/>
      <c r="AB170" s="376"/>
      <c r="AC170" s="376"/>
      <c r="AD170" s="376"/>
      <c r="AE170" s="376"/>
    </row>
    <row r="171" spans="6:31" x14ac:dyDescent="0.25">
      <c r="F171" s="376"/>
      <c r="P171" s="376"/>
      <c r="Q171" s="376"/>
      <c r="R171" s="376"/>
      <c r="S171" s="376"/>
      <c r="T171" s="376"/>
      <c r="U171" s="376"/>
      <c r="V171" s="376"/>
      <c r="W171" s="376"/>
      <c r="X171" s="376"/>
      <c r="Y171" s="376"/>
      <c r="Z171" s="376"/>
      <c r="AA171" s="376"/>
      <c r="AB171" s="376"/>
      <c r="AC171" s="376"/>
      <c r="AD171" s="376"/>
      <c r="AE171" s="376"/>
    </row>
    <row r="172" spans="6:31" x14ac:dyDescent="0.25">
      <c r="F172" s="376"/>
      <c r="P172" s="376"/>
      <c r="Q172" s="376"/>
      <c r="R172" s="376"/>
      <c r="S172" s="376"/>
      <c r="T172" s="376"/>
      <c r="U172" s="376"/>
      <c r="V172" s="376"/>
      <c r="W172" s="376"/>
      <c r="X172" s="376"/>
      <c r="Y172" s="376"/>
      <c r="Z172" s="376"/>
      <c r="AA172" s="376"/>
      <c r="AB172" s="376"/>
      <c r="AC172" s="376"/>
      <c r="AD172" s="376"/>
      <c r="AE172" s="376"/>
    </row>
    <row r="173" spans="6:31" x14ac:dyDescent="0.25">
      <c r="F173" s="376"/>
      <c r="P173" s="376"/>
      <c r="Q173" s="376"/>
      <c r="R173" s="376"/>
      <c r="S173" s="376"/>
      <c r="T173" s="376"/>
      <c r="U173" s="376"/>
      <c r="V173" s="376"/>
      <c r="W173" s="376"/>
      <c r="X173" s="376"/>
      <c r="Y173" s="376"/>
      <c r="Z173" s="376"/>
      <c r="AA173" s="376"/>
      <c r="AB173" s="376"/>
      <c r="AC173" s="376"/>
      <c r="AD173" s="376"/>
      <c r="AE173" s="376"/>
    </row>
    <row r="174" spans="6:31" x14ac:dyDescent="0.25">
      <c r="F174" s="376"/>
      <c r="P174" s="277"/>
      <c r="Q174" s="277"/>
      <c r="R174" s="277"/>
      <c r="S174" s="277"/>
      <c r="T174" s="277"/>
      <c r="AE174" s="277"/>
    </row>
    <row r="175" spans="6:31" x14ac:dyDescent="0.25">
      <c r="F175" s="376"/>
      <c r="P175" s="277"/>
      <c r="Q175" s="277"/>
      <c r="R175" s="277"/>
      <c r="S175" s="277"/>
      <c r="T175" s="277"/>
      <c r="AE175" s="277"/>
    </row>
    <row r="176" spans="6:31" x14ac:dyDescent="0.25">
      <c r="P176" s="277"/>
      <c r="Q176" s="277"/>
      <c r="R176" s="277"/>
      <c r="S176" s="277"/>
      <c r="T176" s="277"/>
    </row>
    <row r="177" spans="16:20" x14ac:dyDescent="0.25">
      <c r="P177" s="277"/>
      <c r="Q177" s="277"/>
      <c r="R177" s="277"/>
      <c r="S177" s="277"/>
      <c r="T177" s="277"/>
    </row>
    <row r="178" spans="16:20" x14ac:dyDescent="0.25">
      <c r="P178" s="277"/>
      <c r="Q178" s="277"/>
      <c r="R178" s="277"/>
      <c r="S178" s="277"/>
      <c r="T178" s="277"/>
    </row>
    <row r="179" spans="16:20" x14ac:dyDescent="0.25">
      <c r="P179" s="277"/>
      <c r="Q179" s="277"/>
      <c r="R179" s="277"/>
      <c r="S179" s="277"/>
      <c r="T179" s="277"/>
    </row>
  </sheetData>
  <mergeCells count="112">
    <mergeCell ref="C11:C12"/>
    <mergeCell ref="D11:D12"/>
    <mergeCell ref="C13:C14"/>
    <mergeCell ref="D13:D14"/>
    <mergeCell ref="E13:E14"/>
    <mergeCell ref="O16:AG16"/>
    <mergeCell ref="D2:E2"/>
    <mergeCell ref="C4:C10"/>
    <mergeCell ref="J5:J6"/>
    <mergeCell ref="K5:K6"/>
    <mergeCell ref="J7:J8"/>
    <mergeCell ref="K7:K8"/>
    <mergeCell ref="J9:J10"/>
    <mergeCell ref="K9:K10"/>
    <mergeCell ref="A19:B19"/>
    <mergeCell ref="A20:A21"/>
    <mergeCell ref="B20:B21"/>
    <mergeCell ref="C20:C21"/>
    <mergeCell ref="D20:D21"/>
    <mergeCell ref="E20:E21"/>
    <mergeCell ref="L20:L21"/>
    <mergeCell ref="M20:M21"/>
    <mergeCell ref="I20:I21"/>
    <mergeCell ref="J20:J21"/>
    <mergeCell ref="K20:K21"/>
    <mergeCell ref="G22:G23"/>
    <mergeCell ref="H22:H23"/>
    <mergeCell ref="F20:F21"/>
    <mergeCell ref="G20:G21"/>
    <mergeCell ref="H20:H21"/>
    <mergeCell ref="C18:E18"/>
    <mergeCell ref="F18:G18"/>
    <mergeCell ref="H18:K18"/>
    <mergeCell ref="L18:M18"/>
    <mergeCell ref="F24:F25"/>
    <mergeCell ref="G24:G25"/>
    <mergeCell ref="H24:H25"/>
    <mergeCell ref="I22:I23"/>
    <mergeCell ref="J22:J23"/>
    <mergeCell ref="K22:K23"/>
    <mergeCell ref="L22:L23"/>
    <mergeCell ref="M22:M23"/>
    <mergeCell ref="A24:A25"/>
    <mergeCell ref="B24:B25"/>
    <mergeCell ref="C24:C25"/>
    <mergeCell ref="D24:D25"/>
    <mergeCell ref="E24:E25"/>
    <mergeCell ref="L24:L25"/>
    <mergeCell ref="M24:M25"/>
    <mergeCell ref="I24:I25"/>
    <mergeCell ref="J24:J25"/>
    <mergeCell ref="K24:K25"/>
    <mergeCell ref="A22:A23"/>
    <mergeCell ref="B22:B23"/>
    <mergeCell ref="C22:C23"/>
    <mergeCell ref="D22:D23"/>
    <mergeCell ref="E22:E23"/>
    <mergeCell ref="F22:F23"/>
    <mergeCell ref="I26:I27"/>
    <mergeCell ref="J26:J27"/>
    <mergeCell ref="K26:K27"/>
    <mergeCell ref="L26:L27"/>
    <mergeCell ref="M26:M27"/>
    <mergeCell ref="A28:A29"/>
    <mergeCell ref="B28:B29"/>
    <mergeCell ref="C28:C29"/>
    <mergeCell ref="D28:D29"/>
    <mergeCell ref="E28:E29"/>
    <mergeCell ref="L28:L29"/>
    <mergeCell ref="M28:M29"/>
    <mergeCell ref="A26:A27"/>
    <mergeCell ref="B26:B27"/>
    <mergeCell ref="C26:C27"/>
    <mergeCell ref="D26:D27"/>
    <mergeCell ref="E26:E27"/>
    <mergeCell ref="F26:F27"/>
    <mergeCell ref="G26:G27"/>
    <mergeCell ref="H26:H27"/>
    <mergeCell ref="A30:B30"/>
    <mergeCell ref="B32:I32"/>
    <mergeCell ref="P32:AF32"/>
    <mergeCell ref="P34:AF34"/>
    <mergeCell ref="F28:F29"/>
    <mergeCell ref="G28:G29"/>
    <mergeCell ref="H28:H29"/>
    <mergeCell ref="I28:I29"/>
    <mergeCell ref="J28:J29"/>
    <mergeCell ref="K28:K29"/>
    <mergeCell ref="E75:G75"/>
    <mergeCell ref="H75:J75"/>
    <mergeCell ref="AF75:AG75"/>
    <mergeCell ref="E90:G90"/>
    <mergeCell ref="H90:J90"/>
    <mergeCell ref="AF90:AG90"/>
    <mergeCell ref="B43:J43"/>
    <mergeCell ref="O43:AG43"/>
    <mergeCell ref="E45:G45"/>
    <mergeCell ref="H45:J45"/>
    <mergeCell ref="P45:AE45"/>
    <mergeCell ref="E60:G60"/>
    <mergeCell ref="H60:J60"/>
    <mergeCell ref="AF60:AG60"/>
    <mergeCell ref="E135:G135"/>
    <mergeCell ref="H135:J135"/>
    <mergeCell ref="AF135:AG135"/>
    <mergeCell ref="AF150:AG150"/>
    <mergeCell ref="E105:G105"/>
    <mergeCell ref="H105:J105"/>
    <mergeCell ref="AF105:AG105"/>
    <mergeCell ref="E120:G120"/>
    <mergeCell ref="H120:J120"/>
    <mergeCell ref="AF120:AG120"/>
  </mergeCells>
  <conditionalFormatting sqref="B35">
    <cfRule type="expression" dxfId="1927" priority="205">
      <formula>$C35&lt;&gt;0</formula>
    </cfRule>
  </conditionalFormatting>
  <conditionalFormatting sqref="B36:B41">
    <cfRule type="expression" dxfId="1926" priority="204">
      <formula>$C36&lt;&gt;""</formula>
    </cfRule>
  </conditionalFormatting>
  <conditionalFormatting sqref="B47:B58 B92:B103 B107:B118 B121:B133 B137:B148">
    <cfRule type="cellIs" dxfId="1925" priority="242" operator="equal">
      <formula>"P2"</formula>
    </cfRule>
    <cfRule type="cellIs" dxfId="1924" priority="241" operator="equal">
      <formula>"P3"</formula>
    </cfRule>
    <cfRule type="cellIs" dxfId="1923" priority="240" operator="equal">
      <formula>"P4"</formula>
    </cfRule>
    <cfRule type="cellIs" dxfId="1922" priority="243" operator="equal">
      <formula>"P1"</formula>
    </cfRule>
  </conditionalFormatting>
  <conditionalFormatting sqref="B47:B58 B92:B103 B107:B118 B122:B133 B137:B148">
    <cfRule type="cellIs" dxfId="1921" priority="239" operator="equal">
      <formula>"P5"</formula>
    </cfRule>
  </conditionalFormatting>
  <conditionalFormatting sqref="B62:B73">
    <cfRule type="cellIs" dxfId="1920" priority="225" operator="equal">
      <formula>"P4"</formula>
    </cfRule>
    <cfRule type="cellIs" dxfId="1919" priority="224" operator="equal">
      <formula>"P5"</formula>
    </cfRule>
    <cfRule type="cellIs" dxfId="1918" priority="227" operator="equal">
      <formula>"P2"</formula>
    </cfRule>
    <cfRule type="cellIs" dxfId="1917" priority="228" operator="equal">
      <formula>"P1"</formula>
    </cfRule>
    <cfRule type="cellIs" dxfId="1916" priority="226" operator="equal">
      <formula>"P3"</formula>
    </cfRule>
  </conditionalFormatting>
  <conditionalFormatting sqref="B77:B88">
    <cfRule type="cellIs" dxfId="1915" priority="229" operator="equal">
      <formula>"P5"</formula>
    </cfRule>
    <cfRule type="cellIs" dxfId="1914" priority="230" operator="equal">
      <formula>"P4"</formula>
    </cfRule>
    <cfRule type="cellIs" dxfId="1913" priority="231" operator="equal">
      <formula>"P3"</formula>
    </cfRule>
    <cfRule type="cellIs" dxfId="1912" priority="232" operator="equal">
      <formula>"P2"</formula>
    </cfRule>
    <cfRule type="cellIs" dxfId="1911" priority="233" operator="equal">
      <formula>"P1"</formula>
    </cfRule>
  </conditionalFormatting>
  <conditionalFormatting sqref="C62:C73">
    <cfRule type="cellIs" dxfId="1910" priority="235" operator="equal">
      <formula>0</formula>
    </cfRule>
  </conditionalFormatting>
  <conditionalFormatting sqref="C77:C88">
    <cfRule type="cellIs" dxfId="1909" priority="234" operator="equal">
      <formula>0</formula>
    </cfRule>
  </conditionalFormatting>
  <conditionalFormatting sqref="C35:D41">
    <cfRule type="cellIs" dxfId="1908" priority="200" operator="equal">
      <formula>0</formula>
    </cfRule>
  </conditionalFormatting>
  <conditionalFormatting sqref="D34:D41">
    <cfRule type="cellIs" dxfId="1907" priority="199" operator="equal">
      <formula>"P5"</formula>
    </cfRule>
  </conditionalFormatting>
  <conditionalFormatting sqref="D35:D41">
    <cfRule type="cellIs" dxfId="1906" priority="194" operator="equal">
      <formula>"P2"</formula>
    </cfRule>
    <cfRule type="cellIs" dxfId="1905" priority="195" operator="equal">
      <formula>"P1"</formula>
    </cfRule>
    <cfRule type="cellIs" dxfId="1904" priority="196" operator="equal">
      <formula>0</formula>
    </cfRule>
    <cfRule type="cellIs" dxfId="1903" priority="192" operator="equal">
      <formula>"P4"</formula>
    </cfRule>
    <cfRule type="cellIs" dxfId="1902" priority="193" operator="equal">
      <formula>"P3"</formula>
    </cfRule>
    <cfRule type="cellIs" dxfId="1901" priority="197" operator="equal">
      <formula>"P1"</formula>
    </cfRule>
  </conditionalFormatting>
  <conditionalFormatting sqref="D40">
    <cfRule type="cellIs" dxfId="1900" priority="198" operator="equal">
      <formula>0</formula>
    </cfRule>
  </conditionalFormatting>
  <conditionalFormatting sqref="D47:D59">
    <cfRule type="expression" dxfId="1899" priority="223">
      <formula>$D$47=0</formula>
    </cfRule>
  </conditionalFormatting>
  <conditionalFormatting sqref="D48:D58">
    <cfRule type="cellIs" dxfId="1898" priority="222" operator="equal">
      <formula>0</formula>
    </cfRule>
  </conditionalFormatting>
  <conditionalFormatting sqref="D62:D74">
    <cfRule type="expression" dxfId="1897" priority="221">
      <formula>$D$47=0</formula>
    </cfRule>
  </conditionalFormatting>
  <conditionalFormatting sqref="D63:D73">
    <cfRule type="cellIs" dxfId="1896" priority="220" operator="equal">
      <formula>0</formula>
    </cfRule>
  </conditionalFormatting>
  <conditionalFormatting sqref="D77:D89">
    <cfRule type="expression" dxfId="1895" priority="219">
      <formula>$D$47=0</formula>
    </cfRule>
  </conditionalFormatting>
  <conditionalFormatting sqref="D78:D88">
    <cfRule type="cellIs" dxfId="1894" priority="218" operator="equal">
      <formula>0</formula>
    </cfRule>
  </conditionalFormatting>
  <conditionalFormatting sqref="D92:D104">
    <cfRule type="expression" dxfId="1893" priority="217">
      <formula>$D$47=0</formula>
    </cfRule>
  </conditionalFormatting>
  <conditionalFormatting sqref="D93:D103">
    <cfRule type="cellIs" dxfId="1892" priority="216" operator="equal">
      <formula>0</formula>
    </cfRule>
  </conditionalFormatting>
  <conditionalFormatting sqref="D107:D119">
    <cfRule type="expression" dxfId="1891" priority="215">
      <formula>$D$47=0</formula>
    </cfRule>
  </conditionalFormatting>
  <conditionalFormatting sqref="D108:D118">
    <cfRule type="cellIs" dxfId="1890" priority="214" operator="equal">
      <formula>0</formula>
    </cfRule>
  </conditionalFormatting>
  <conditionalFormatting sqref="D122:D134">
    <cfRule type="expression" dxfId="1889" priority="213">
      <formula>$D$47=0</formula>
    </cfRule>
  </conditionalFormatting>
  <conditionalFormatting sqref="D123:D133">
    <cfRule type="cellIs" dxfId="1888" priority="212" operator="equal">
      <formula>0</formula>
    </cfRule>
  </conditionalFormatting>
  <conditionalFormatting sqref="D137:D149">
    <cfRule type="expression" dxfId="1887" priority="211">
      <formula>$D$47=0</formula>
    </cfRule>
  </conditionalFormatting>
  <conditionalFormatting sqref="D138:D148">
    <cfRule type="cellIs" dxfId="1886" priority="210" operator="equal">
      <formula>0</formula>
    </cfRule>
  </conditionalFormatting>
  <conditionalFormatting sqref="E31 H31 E33 H33">
    <cfRule type="cellIs" dxfId="1885" priority="208" operator="equal">
      <formula>"P5"</formula>
    </cfRule>
  </conditionalFormatting>
  <conditionalFormatting sqref="E47:E58">
    <cfRule type="expression" dxfId="1884" priority="114">
      <formula>$B47=""</formula>
    </cfRule>
  </conditionalFormatting>
  <conditionalFormatting sqref="E62:E73">
    <cfRule type="expression" dxfId="1883" priority="119">
      <formula>$B62=""</formula>
    </cfRule>
  </conditionalFormatting>
  <conditionalFormatting sqref="E77:E88">
    <cfRule type="expression" dxfId="1882" priority="124">
      <formula>$B77=""</formula>
    </cfRule>
  </conditionalFormatting>
  <conditionalFormatting sqref="E92:E103">
    <cfRule type="expression" dxfId="1881" priority="129">
      <formula>$B92=""</formula>
    </cfRule>
  </conditionalFormatting>
  <conditionalFormatting sqref="E107:E118">
    <cfRule type="expression" dxfId="1880" priority="134">
      <formula>$B107=""</formula>
    </cfRule>
  </conditionalFormatting>
  <conditionalFormatting sqref="E122:E133">
    <cfRule type="expression" dxfId="1879" priority="139">
      <formula>$B122=""</formula>
    </cfRule>
  </conditionalFormatting>
  <conditionalFormatting sqref="E137:E148">
    <cfRule type="expression" dxfId="1878" priority="144">
      <formula>$B137=""</formula>
    </cfRule>
  </conditionalFormatting>
  <conditionalFormatting sqref="E35:H42">
    <cfRule type="cellIs" dxfId="1877" priority="181" operator="equal">
      <formula>0</formula>
    </cfRule>
  </conditionalFormatting>
  <conditionalFormatting sqref="F47:F59">
    <cfRule type="cellIs" dxfId="1876" priority="115" operator="equal">
      <formula>0</formula>
    </cfRule>
  </conditionalFormatting>
  <conditionalFormatting sqref="F62:F74">
    <cfRule type="cellIs" dxfId="1875" priority="120" operator="equal">
      <formula>0</formula>
    </cfRule>
  </conditionalFormatting>
  <conditionalFormatting sqref="F77:F89">
    <cfRule type="cellIs" dxfId="1874" priority="125" operator="equal">
      <formula>0</formula>
    </cfRule>
  </conditionalFormatting>
  <conditionalFormatting sqref="F92:F104">
    <cfRule type="cellIs" dxfId="1873" priority="130" operator="equal">
      <formula>0</formula>
    </cfRule>
  </conditionalFormatting>
  <conditionalFormatting sqref="F107:F119">
    <cfRule type="cellIs" dxfId="1872" priority="135" operator="equal">
      <formula>0</formula>
    </cfRule>
  </conditionalFormatting>
  <conditionalFormatting sqref="F122:F134">
    <cfRule type="cellIs" dxfId="1871" priority="140" operator="equal">
      <formula>0</formula>
    </cfRule>
  </conditionalFormatting>
  <conditionalFormatting sqref="F137:F149">
    <cfRule type="cellIs" dxfId="1870" priority="145" operator="equal">
      <formula>0</formula>
    </cfRule>
  </conditionalFormatting>
  <conditionalFormatting sqref="G47:H58">
    <cfRule type="expression" dxfId="1869" priority="113">
      <formula>$B47=""</formula>
    </cfRule>
  </conditionalFormatting>
  <conditionalFormatting sqref="G62:H73">
    <cfRule type="expression" dxfId="1868" priority="118">
      <formula>$B62=""</formula>
    </cfRule>
  </conditionalFormatting>
  <conditionalFormatting sqref="G77:H88">
    <cfRule type="expression" dxfId="1867" priority="123">
      <formula>$B77=""</formula>
    </cfRule>
  </conditionalFormatting>
  <conditionalFormatting sqref="G92:H103">
    <cfRule type="expression" dxfId="1866" priority="128">
      <formula>$B92=""</formula>
    </cfRule>
  </conditionalFormatting>
  <conditionalFormatting sqref="G107:H118">
    <cfRule type="expression" dxfId="1865" priority="133">
      <formula>$B107=""</formula>
    </cfRule>
  </conditionalFormatting>
  <conditionalFormatting sqref="G122:H133">
    <cfRule type="expression" dxfId="1864" priority="138">
      <formula>$B122=""</formula>
    </cfRule>
  </conditionalFormatting>
  <conditionalFormatting sqref="G137:H148">
    <cfRule type="expression" dxfId="1863" priority="143">
      <formula>$B137=""</formula>
    </cfRule>
  </conditionalFormatting>
  <conditionalFormatting sqref="H35:H41">
    <cfRule type="cellIs" dxfId="1862" priority="184" operator="greaterThan">
      <formula>0</formula>
    </cfRule>
    <cfRule type="cellIs" dxfId="1861" priority="185" operator="lessThan">
      <formula>0</formula>
    </cfRule>
  </conditionalFormatting>
  <conditionalFormatting sqref="I34:I41">
    <cfRule type="cellIs" dxfId="1860" priority="186" operator="equal">
      <formula>"P5"</formula>
    </cfRule>
  </conditionalFormatting>
  <conditionalFormatting sqref="I35:I41">
    <cfRule type="cellIs" dxfId="1859" priority="189" operator="equal">
      <formula>"P2"</formula>
    </cfRule>
    <cfRule type="cellIs" dxfId="1858" priority="190" operator="equal">
      <formula>"P1"</formula>
    </cfRule>
    <cfRule type="cellIs" dxfId="1857" priority="191" operator="equal">
      <formula>0</formula>
    </cfRule>
    <cfRule type="cellIs" dxfId="1856" priority="187" operator="equal">
      <formula>"P4"</formula>
    </cfRule>
    <cfRule type="cellIs" dxfId="1855" priority="188" operator="equal">
      <formula>"P3"</formula>
    </cfRule>
  </conditionalFormatting>
  <conditionalFormatting sqref="I47:I59">
    <cfRule type="cellIs" dxfId="1854" priority="116" operator="equal">
      <formula>0</formula>
    </cfRule>
  </conditionalFormatting>
  <conditionalFormatting sqref="I62:I74">
    <cfRule type="cellIs" dxfId="1853" priority="121" operator="equal">
      <formula>0</formula>
    </cfRule>
  </conditionalFormatting>
  <conditionalFormatting sqref="I77:I89">
    <cfRule type="cellIs" dxfId="1852" priority="126" operator="equal">
      <formula>0</formula>
    </cfRule>
  </conditionalFormatting>
  <conditionalFormatting sqref="I92:I104">
    <cfRule type="cellIs" dxfId="1851" priority="131" operator="equal">
      <formula>0</formula>
    </cfRule>
  </conditionalFormatting>
  <conditionalFormatting sqref="I107:I119">
    <cfRule type="cellIs" dxfId="1850" priority="136" operator="equal">
      <formula>0</formula>
    </cfRule>
  </conditionalFormatting>
  <conditionalFormatting sqref="I122:I134">
    <cfRule type="cellIs" dxfId="1849" priority="141" operator="equal">
      <formula>0</formula>
    </cfRule>
  </conditionalFormatting>
  <conditionalFormatting sqref="I137:I149">
    <cfRule type="cellIs" dxfId="1848" priority="146" operator="equal">
      <formula>0</formula>
    </cfRule>
  </conditionalFormatting>
  <conditionalFormatting sqref="I42:J42">
    <cfRule type="cellIs" dxfId="1847" priority="245" operator="notEqual">
      <formula>0</formula>
    </cfRule>
  </conditionalFormatting>
  <conditionalFormatting sqref="J47:J58">
    <cfRule type="expression" dxfId="1846" priority="112">
      <formula>$B47=""</formula>
    </cfRule>
  </conditionalFormatting>
  <conditionalFormatting sqref="J62:J73">
    <cfRule type="expression" dxfId="1845" priority="117">
      <formula>$B62=""</formula>
    </cfRule>
  </conditionalFormatting>
  <conditionalFormatting sqref="J77:J88">
    <cfRule type="expression" dxfId="1844" priority="122">
      <formula>$B77=""</formula>
    </cfRule>
  </conditionalFormatting>
  <conditionalFormatting sqref="J92:J103">
    <cfRule type="expression" dxfId="1843" priority="127">
      <formula>$B92=""</formula>
    </cfRule>
  </conditionalFormatting>
  <conditionalFormatting sqref="J107:J118">
    <cfRule type="expression" dxfId="1842" priority="132">
      <formula>$B107=""</formula>
    </cfRule>
  </conditionalFormatting>
  <conditionalFormatting sqref="J122:J133">
    <cfRule type="expression" dxfId="1841" priority="137">
      <formula>$B122=""</formula>
    </cfRule>
  </conditionalFormatting>
  <conditionalFormatting sqref="J137:J148">
    <cfRule type="expression" dxfId="1840" priority="142">
      <formula>$B137=""</formula>
    </cfRule>
  </conditionalFormatting>
  <conditionalFormatting sqref="J35:M41">
    <cfRule type="cellIs" dxfId="1839" priority="180" operator="equal">
      <formula>0</formula>
    </cfRule>
  </conditionalFormatting>
  <conditionalFormatting sqref="K20:K29">
    <cfRule type="cellIs" dxfId="1838" priority="203" operator="lessThan">
      <formula>0</formula>
    </cfRule>
  </conditionalFormatting>
  <conditionalFormatting sqref="K30:K31">
    <cfRule type="cellIs" dxfId="1837" priority="244" operator="notEqual">
      <formula>0</formula>
    </cfRule>
  </conditionalFormatting>
  <conditionalFormatting sqref="M20:M29">
    <cfRule type="cellIs" dxfId="1836" priority="202" operator="notEqual">
      <formula>0</formula>
    </cfRule>
    <cfRule type="expression" dxfId="1835" priority="201">
      <formula>$K20&lt;0</formula>
    </cfRule>
  </conditionalFormatting>
  <conditionalFormatting sqref="M35:M41">
    <cfRule type="cellIs" dxfId="1834" priority="182" operator="greaterThan">
      <formula>0</formula>
    </cfRule>
    <cfRule type="cellIs" dxfId="1833" priority="183" operator="lessThan">
      <formula>0</formula>
    </cfRule>
  </conditionalFormatting>
  <conditionalFormatting sqref="O47:O58">
    <cfRule type="expression" dxfId="1832" priority="159">
      <formula>$D$47=0</formula>
    </cfRule>
  </conditionalFormatting>
  <conditionalFormatting sqref="O48:O58">
    <cfRule type="cellIs" dxfId="1831" priority="160" operator="equal">
      <formula>0</formula>
    </cfRule>
  </conditionalFormatting>
  <conditionalFormatting sqref="O59">
    <cfRule type="expression" dxfId="1830" priority="174">
      <formula>$D$47=0</formula>
    </cfRule>
  </conditionalFormatting>
  <conditionalFormatting sqref="O62:O74">
    <cfRule type="expression" dxfId="1829" priority="176">
      <formula>$D$47=0</formula>
    </cfRule>
  </conditionalFormatting>
  <conditionalFormatting sqref="O63:O73">
    <cfRule type="cellIs" dxfId="1828" priority="177" operator="equal">
      <formula>0</formula>
    </cfRule>
  </conditionalFormatting>
  <conditionalFormatting sqref="O77:O89">
    <cfRule type="expression" dxfId="1827" priority="178">
      <formula>$D$47=0</formula>
    </cfRule>
  </conditionalFormatting>
  <conditionalFormatting sqref="O78:O88">
    <cfRule type="cellIs" dxfId="1826" priority="179" operator="equal">
      <formula>0</formula>
    </cfRule>
  </conditionalFormatting>
  <conditionalFormatting sqref="O92:O104">
    <cfRule type="expression" dxfId="1825" priority="157">
      <formula>$D$47=0</formula>
    </cfRule>
  </conditionalFormatting>
  <conditionalFormatting sqref="O93:O103">
    <cfRule type="cellIs" dxfId="1824" priority="158" operator="equal">
      <formula>0</formula>
    </cfRule>
  </conditionalFormatting>
  <conditionalFormatting sqref="O107:O119">
    <cfRule type="expression" dxfId="1823" priority="155">
      <formula>$D$47=0</formula>
    </cfRule>
  </conditionalFormatting>
  <conditionalFormatting sqref="O108:O118">
    <cfRule type="cellIs" dxfId="1822" priority="156" operator="equal">
      <formula>0</formula>
    </cfRule>
  </conditionalFormatting>
  <conditionalFormatting sqref="O122:O134">
    <cfRule type="expression" dxfId="1821" priority="153">
      <formula>$D$47=0</formula>
    </cfRule>
  </conditionalFormatting>
  <conditionalFormatting sqref="O123:O133">
    <cfRule type="cellIs" dxfId="1820" priority="154" operator="equal">
      <formula>0</formula>
    </cfRule>
  </conditionalFormatting>
  <conditionalFormatting sqref="O137:O149">
    <cfRule type="expression" dxfId="1819" priority="151">
      <formula>$D$47=0</formula>
    </cfRule>
  </conditionalFormatting>
  <conditionalFormatting sqref="O138:O148">
    <cfRule type="cellIs" dxfId="1818" priority="152" operator="equal">
      <formula>0</formula>
    </cfRule>
  </conditionalFormatting>
  <conditionalFormatting sqref="P5">
    <cfRule type="cellIs" dxfId="1817" priority="237" operator="equal">
      <formula>0</formula>
    </cfRule>
  </conditionalFormatting>
  <conditionalFormatting sqref="P10:T13">
    <cfRule type="cellIs" dxfId="1809" priority="238" operator="equal">
      <formula>0</formula>
    </cfRule>
  </conditionalFormatting>
  <conditionalFormatting sqref="P5:AD13">
    <cfRule type="cellIs" dxfId="1808" priority="236" operator="equal">
      <formula>0</formula>
    </cfRule>
  </conditionalFormatting>
  <conditionalFormatting sqref="P20:AE28">
    <cfRule type="cellIs" dxfId="1807" priority="209" operator="equal">
      <formula>0</formula>
    </cfRule>
  </conditionalFormatting>
  <conditionalFormatting sqref="P59:AE60">
    <cfRule type="cellIs" dxfId="1806" priority="111" operator="equal">
      <formula>0</formula>
    </cfRule>
  </conditionalFormatting>
  <conditionalFormatting sqref="P74:AE75">
    <cfRule type="cellIs" dxfId="1805" priority="110" operator="equal">
      <formula>0</formula>
    </cfRule>
  </conditionalFormatting>
  <conditionalFormatting sqref="P89:AE90">
    <cfRule type="cellIs" dxfId="1804" priority="109" operator="equal">
      <formula>0</formula>
    </cfRule>
  </conditionalFormatting>
  <conditionalFormatting sqref="P104:AE105">
    <cfRule type="cellIs" dxfId="1803" priority="108" operator="equal">
      <formula>0</formula>
    </cfRule>
  </conditionalFormatting>
  <conditionalFormatting sqref="P119:AE120">
    <cfRule type="cellIs" dxfId="1802" priority="107" operator="equal">
      <formula>0</formula>
    </cfRule>
  </conditionalFormatting>
  <conditionalFormatting sqref="P134:AE135">
    <cfRule type="cellIs" dxfId="1801" priority="106" operator="equal">
      <formula>0</formula>
    </cfRule>
  </conditionalFormatting>
  <conditionalFormatting sqref="P149:AE150">
    <cfRule type="cellIs" dxfId="1800" priority="168" operator="equal">
      <formula>0</formula>
    </cfRule>
  </conditionalFormatting>
  <conditionalFormatting sqref="AE5:AE13">
    <cfRule type="cellIs" dxfId="1701" priority="246" operator="equal">
      <formula>0</formula>
    </cfRule>
  </conditionalFormatting>
  <conditionalFormatting sqref="AE15 C47:C58 C92:C103 C107:C118 C122:C133 C137:C148 G150:G185">
    <cfRule type="cellIs" dxfId="1700" priority="247" operator="equal">
      <formula>0</formula>
    </cfRule>
  </conditionalFormatting>
  <conditionalFormatting sqref="AE47:AE58">
    <cfRule type="cellIs" dxfId="1699" priority="167" operator="equal">
      <formula>0</formula>
    </cfRule>
  </conditionalFormatting>
  <conditionalFormatting sqref="AE62:AE73">
    <cfRule type="cellIs" dxfId="1698" priority="166" operator="equal">
      <formula>0</formula>
    </cfRule>
  </conditionalFormatting>
  <conditionalFormatting sqref="AE77:AE88">
    <cfRule type="cellIs" dxfId="1697" priority="165" operator="equal">
      <formula>0</formula>
    </cfRule>
  </conditionalFormatting>
  <conditionalFormatting sqref="AE92:AE103">
    <cfRule type="cellIs" dxfId="1696" priority="164" operator="equal">
      <formula>0</formula>
    </cfRule>
  </conditionalFormatting>
  <conditionalFormatting sqref="AE107:AE118">
    <cfRule type="cellIs" dxfId="1695" priority="163" operator="equal">
      <formula>0</formula>
    </cfRule>
  </conditionalFormatting>
  <conditionalFormatting sqref="AE122:AE133">
    <cfRule type="cellIs" dxfId="1694" priority="162" operator="equal">
      <formula>0</formula>
    </cfRule>
  </conditionalFormatting>
  <conditionalFormatting sqref="AE137:AE148">
    <cfRule type="cellIs" dxfId="1693" priority="161" operator="equal">
      <formula>0</formula>
    </cfRule>
  </conditionalFormatting>
  <conditionalFormatting sqref="AF20:AF21 AF23 AF25 AF27">
    <cfRule type="cellIs" dxfId="1692" priority="150" operator="equal">
      <formula>0</formula>
    </cfRule>
  </conditionalFormatting>
  <conditionalFormatting sqref="AF20:AF28">
    <cfRule type="cellIs" dxfId="1691" priority="149" operator="equal">
      <formula>0</formula>
    </cfRule>
  </conditionalFormatting>
  <conditionalFormatting sqref="AG5:AG13">
    <cfRule type="cellIs" dxfId="1690" priority="206" operator="equal">
      <formula>0</formula>
    </cfRule>
    <cfRule type="cellIs" dxfId="1689" priority="207" operator="equal">
      <formula>0</formula>
    </cfRule>
  </conditionalFormatting>
  <conditionalFormatting sqref="AG20:AG27">
    <cfRule type="cellIs" dxfId="1688" priority="148" operator="equal">
      <formula>"""adjustment needed"""</formula>
    </cfRule>
    <cfRule type="cellIs" dxfId="1687" priority="147" operator="equal">
      <formula>"adjustment needed"</formula>
    </cfRule>
  </conditionalFormatting>
  <dataValidations count="1">
    <dataValidation type="list" allowBlank="1" showInputMessage="1" showErrorMessage="1" sqref="B35:B41" xr:uid="{97B4C380-649B-4FD2-A95F-A5FBB9993B9B}">
      <formula1>"Yes,No"</formula1>
      <formula2>0</formula2>
    </dataValidation>
  </dataValidations>
  <pageMargins left="0.7" right="0.7" top="0.78740157500000008" bottom="0.78740157500000008" header="0.3" footer="0.3"/>
  <pageSetup paperSize="8" scale="30" orientation="portrait"/>
  <extLst>
    <ext xmlns:x14="http://schemas.microsoft.com/office/spreadsheetml/2009/9/main" uri="{78C0D931-6437-407d-A8EE-F0AAD7539E65}">
      <x14:conditionalFormattings>
        <x14:conditionalFormatting xmlns:xm="http://schemas.microsoft.com/office/excel/2006/main">
          <x14:cfRule type="expression" priority="105" id="{7ECAF8A3-BF58-4B4D-AEB5-54B9863A3528}">
            <xm:f>AND($O47&gt;='Basic project data'!$D$20,$O47&lt;='Basic project data'!$E$20,'Basic project data'!$F$20="x")</xm:f>
            <x14:dxf>
              <fill>
                <patternFill>
                  <bgColor rgb="FFFFFFCC"/>
                </patternFill>
              </fill>
            </x14:dxf>
          </x14:cfRule>
          <xm:sqref>P47:P58</xm:sqref>
        </x14:conditionalFormatting>
        <x14:conditionalFormatting xmlns:xm="http://schemas.microsoft.com/office/excel/2006/main">
          <x14:cfRule type="expression" priority="101" id="{EC2869C2-C74E-4B82-8052-9936152FE734}">
            <xm:f>AND($O62&gt;='Basic project data'!$D$20,$O62&lt;='Basic project data'!$E$20,'Basic project data'!$F$20="x")</xm:f>
            <x14:dxf>
              <fill>
                <patternFill>
                  <bgColor rgb="FFFFFFCC"/>
                </patternFill>
              </fill>
            </x14:dxf>
          </x14:cfRule>
          <xm:sqref>P62:P73</xm:sqref>
        </x14:conditionalFormatting>
        <x14:conditionalFormatting xmlns:xm="http://schemas.microsoft.com/office/excel/2006/main">
          <x14:cfRule type="expression" priority="100" id="{31F1D932-47B3-46F0-A72C-65A02765200E}">
            <xm:f>AND($O77&gt;='Basic project data'!$D$20,$O77&lt;='Basic project data'!$E$20,'Basic project data'!$F$20="x")</xm:f>
            <x14:dxf>
              <fill>
                <patternFill>
                  <bgColor rgb="FFFFFFCC"/>
                </patternFill>
              </fill>
            </x14:dxf>
          </x14:cfRule>
          <xm:sqref>P77:P88</xm:sqref>
        </x14:conditionalFormatting>
        <x14:conditionalFormatting xmlns:xm="http://schemas.microsoft.com/office/excel/2006/main">
          <x14:cfRule type="expression" priority="99" id="{F524A072-88A5-4940-BA91-D825EF9B2066}">
            <xm:f>AND($O92&gt;='Basic project data'!$D$20,$O92&lt;='Basic project data'!$E$20,'Basic project data'!$F$20="x")</xm:f>
            <x14:dxf>
              <fill>
                <patternFill>
                  <bgColor rgb="FFFFFFCC"/>
                </patternFill>
              </fill>
            </x14:dxf>
          </x14:cfRule>
          <xm:sqref>P92:P103</xm:sqref>
        </x14:conditionalFormatting>
        <x14:conditionalFormatting xmlns:xm="http://schemas.microsoft.com/office/excel/2006/main">
          <x14:cfRule type="expression" priority="98" id="{1BE325C3-946D-4E2E-AC61-E826CC572E57}">
            <xm:f>AND($O107&gt;='Basic project data'!$D$20,$O107&lt;='Basic project data'!$E$20,'Basic project data'!$F$20="x")</xm:f>
            <x14:dxf>
              <fill>
                <patternFill>
                  <bgColor rgb="FFFFFFCC"/>
                </patternFill>
              </fill>
            </x14:dxf>
          </x14:cfRule>
          <xm:sqref>P107:P118</xm:sqref>
        </x14:conditionalFormatting>
        <x14:conditionalFormatting xmlns:xm="http://schemas.microsoft.com/office/excel/2006/main">
          <x14:cfRule type="expression" priority="97" id="{BD455086-A166-4F8B-A684-D6C17D3E7D2C}">
            <xm:f>AND($O122&gt;='Basic project data'!$D$20,$O122&lt;='Basic project data'!$E$20,'Basic project data'!$F$20="x")</xm:f>
            <x14:dxf>
              <fill>
                <patternFill>
                  <bgColor rgb="FFFFFFCC"/>
                </patternFill>
              </fill>
            </x14:dxf>
          </x14:cfRule>
          <xm:sqref>P122:P133</xm:sqref>
        </x14:conditionalFormatting>
        <x14:conditionalFormatting xmlns:xm="http://schemas.microsoft.com/office/excel/2006/main">
          <x14:cfRule type="expression" priority="96" id="{7297A818-634C-4C34-8CBA-E248D8C70CDC}">
            <xm:f>AND($O137&gt;='Basic project data'!$D$20,$O137&lt;='Basic project data'!$E$20,'Basic project data'!$F$20="x")</xm:f>
            <x14:dxf>
              <fill>
                <patternFill>
                  <bgColor rgb="FFFFFFCC"/>
                </patternFill>
              </fill>
            </x14:dxf>
          </x14:cfRule>
          <xm:sqref>P137:P148</xm:sqref>
        </x14:conditionalFormatting>
        <x14:conditionalFormatting xmlns:xm="http://schemas.microsoft.com/office/excel/2006/main">
          <x14:cfRule type="expression" priority="104" id="{F2BC8770-3C9F-47C4-9032-DF05EB7CE56F}">
            <xm:f>AND($O47&gt;='Basic project data'!$D$21,$O47&lt;='Basic project data'!$E$21,'Basic project data'!$F$21="x")</xm:f>
            <x14:dxf>
              <fill>
                <patternFill>
                  <bgColor rgb="FFFFFFCC"/>
                </patternFill>
              </fill>
            </x14:dxf>
          </x14:cfRule>
          <xm:sqref>Q47:Q58</xm:sqref>
        </x14:conditionalFormatting>
        <x14:conditionalFormatting xmlns:xm="http://schemas.microsoft.com/office/excel/2006/main">
          <x14:cfRule type="expression" priority="84" id="{CC5CA1C2-ACC7-42D5-A9DE-BC321F690279}">
            <xm:f>AND($O62&gt;='Basic project data'!$D$21,$O62&lt;='Basic project data'!$E$21,'Basic project data'!$F$21="x")</xm:f>
            <x14:dxf>
              <fill>
                <patternFill>
                  <bgColor rgb="FFFFFFCC"/>
                </patternFill>
              </fill>
            </x14:dxf>
          </x14:cfRule>
          <xm:sqref>Q62:Q73</xm:sqref>
        </x14:conditionalFormatting>
        <x14:conditionalFormatting xmlns:xm="http://schemas.microsoft.com/office/excel/2006/main">
          <x14:cfRule type="expression" priority="70" id="{82FF63EB-405C-4613-A16D-FB562808C838}">
            <xm:f>AND($O77&gt;='Basic project data'!$D$21,$O77&lt;='Basic project data'!$E$21,'Basic project data'!$F$21="x")</xm:f>
            <x14:dxf>
              <fill>
                <patternFill>
                  <bgColor rgb="FFFFFFCC"/>
                </patternFill>
              </fill>
            </x14:dxf>
          </x14:cfRule>
          <xm:sqref>Q77:Q88</xm:sqref>
        </x14:conditionalFormatting>
        <x14:conditionalFormatting xmlns:xm="http://schemas.microsoft.com/office/excel/2006/main">
          <x14:cfRule type="expression" priority="56" id="{DA2A5CC1-7C60-4C52-B628-37412D02F67C}">
            <xm:f>AND($O92&gt;='Basic project data'!$D$21,$O92&lt;='Basic project data'!$E$21,'Basic project data'!$F$21="x")</xm:f>
            <x14:dxf>
              <fill>
                <patternFill>
                  <bgColor rgb="FFFFFFCC"/>
                </patternFill>
              </fill>
            </x14:dxf>
          </x14:cfRule>
          <xm:sqref>Q92:Q103</xm:sqref>
        </x14:conditionalFormatting>
        <x14:conditionalFormatting xmlns:xm="http://schemas.microsoft.com/office/excel/2006/main">
          <x14:cfRule type="expression" priority="42" id="{01E5DDE7-BFE5-44DB-84F6-4687EFAF284F}">
            <xm:f>AND($O107&gt;='Basic project data'!$D$21,$O107&lt;='Basic project data'!$E$21,'Basic project data'!$F$21="x")</xm:f>
            <x14:dxf>
              <fill>
                <patternFill>
                  <bgColor rgb="FFFFFFCC"/>
                </patternFill>
              </fill>
            </x14:dxf>
          </x14:cfRule>
          <xm:sqref>Q107:Q118</xm:sqref>
        </x14:conditionalFormatting>
        <x14:conditionalFormatting xmlns:xm="http://schemas.microsoft.com/office/excel/2006/main">
          <x14:cfRule type="expression" priority="28" id="{7CA09241-78F9-49C5-842D-9282AB5460AD}">
            <xm:f>AND($O122&gt;='Basic project data'!$D$21,$O122&lt;='Basic project data'!$E$21,'Basic project data'!$F$21="x")</xm:f>
            <x14:dxf>
              <fill>
                <patternFill>
                  <bgColor rgb="FFFFFFCC"/>
                </patternFill>
              </fill>
            </x14:dxf>
          </x14:cfRule>
          <xm:sqref>Q122:Q133</xm:sqref>
        </x14:conditionalFormatting>
        <x14:conditionalFormatting xmlns:xm="http://schemas.microsoft.com/office/excel/2006/main">
          <x14:cfRule type="expression" priority="14" id="{8188BC87-39E7-48A9-B0DD-4C41D6A01742}">
            <xm:f>AND($O137&gt;='Basic project data'!$D$21,$O137&lt;='Basic project data'!$E$21,'Basic project data'!$F$21="x")</xm:f>
            <x14:dxf>
              <fill>
                <patternFill>
                  <bgColor rgb="FFFFFFCC"/>
                </patternFill>
              </fill>
            </x14:dxf>
          </x14:cfRule>
          <xm:sqref>Q137:Q148</xm:sqref>
        </x14:conditionalFormatting>
        <x14:conditionalFormatting xmlns:xm="http://schemas.microsoft.com/office/excel/2006/main">
          <x14:cfRule type="expression" priority="103" id="{125844EE-0C96-48F0-A819-6F8F9A3DA510}">
            <xm:f>AND($O47&gt;='Basic project data'!$D$22,$O47&lt;='Basic project data'!$E$22,'Basic project data'!$F$22="x")</xm:f>
            <x14:dxf>
              <fill>
                <patternFill>
                  <bgColor rgb="FFFFFFCC"/>
                </patternFill>
              </fill>
            </x14:dxf>
          </x14:cfRule>
          <xm:sqref>R47:R58</xm:sqref>
        </x14:conditionalFormatting>
        <x14:conditionalFormatting xmlns:xm="http://schemas.microsoft.com/office/excel/2006/main">
          <x14:cfRule type="expression" priority="83" id="{9FFED513-EC91-4CDF-A050-50320433BC84}">
            <xm:f>AND($O62&gt;='Basic project data'!$D$22,$O62&lt;='Basic project data'!$E$22,'Basic project data'!$F$22="x")</xm:f>
            <x14:dxf>
              <fill>
                <patternFill>
                  <bgColor rgb="FFFFFFCC"/>
                </patternFill>
              </fill>
            </x14:dxf>
          </x14:cfRule>
          <xm:sqref>R62:R73</xm:sqref>
        </x14:conditionalFormatting>
        <x14:conditionalFormatting xmlns:xm="http://schemas.microsoft.com/office/excel/2006/main">
          <x14:cfRule type="expression" priority="69" id="{1CFD9C4F-2CF7-428D-9E6C-B57058C996F0}">
            <xm:f>AND($O77&gt;='Basic project data'!$D$22,$O77&lt;='Basic project data'!$E$22,'Basic project data'!$F$22="x")</xm:f>
            <x14:dxf>
              <fill>
                <patternFill>
                  <bgColor rgb="FFFFFFCC"/>
                </patternFill>
              </fill>
            </x14:dxf>
          </x14:cfRule>
          <xm:sqref>R77:R88</xm:sqref>
        </x14:conditionalFormatting>
        <x14:conditionalFormatting xmlns:xm="http://schemas.microsoft.com/office/excel/2006/main">
          <x14:cfRule type="expression" priority="55" id="{B4564F22-C169-41D9-8A92-37EFBD57FC02}">
            <xm:f>AND($O92&gt;='Basic project data'!$D$22,$O92&lt;='Basic project data'!$E$22,'Basic project data'!$F$22="x")</xm:f>
            <x14:dxf>
              <fill>
                <patternFill>
                  <bgColor rgb="FFFFFFCC"/>
                </patternFill>
              </fill>
            </x14:dxf>
          </x14:cfRule>
          <xm:sqref>R92:R103</xm:sqref>
        </x14:conditionalFormatting>
        <x14:conditionalFormatting xmlns:xm="http://schemas.microsoft.com/office/excel/2006/main">
          <x14:cfRule type="expression" priority="41" id="{C777B3C6-56ED-4EC2-A086-080D842B45CD}">
            <xm:f>AND($O107&gt;='Basic project data'!$D$22,$O107&lt;='Basic project data'!$E$22,'Basic project data'!$F$22="x")</xm:f>
            <x14:dxf>
              <fill>
                <patternFill>
                  <bgColor rgb="FFFFFFCC"/>
                </patternFill>
              </fill>
            </x14:dxf>
          </x14:cfRule>
          <xm:sqref>R107:R118</xm:sqref>
        </x14:conditionalFormatting>
        <x14:conditionalFormatting xmlns:xm="http://schemas.microsoft.com/office/excel/2006/main">
          <x14:cfRule type="expression" priority="27" id="{41B9310F-DC7F-4516-AA17-F07C5FE84DA9}">
            <xm:f>AND($O122&gt;='Basic project data'!$D$22,$O122&lt;='Basic project data'!$E$22,'Basic project data'!$F$22="x")</xm:f>
            <x14:dxf>
              <fill>
                <patternFill>
                  <bgColor rgb="FFFFFFCC"/>
                </patternFill>
              </fill>
            </x14:dxf>
          </x14:cfRule>
          <xm:sqref>R122:R133</xm:sqref>
        </x14:conditionalFormatting>
        <x14:conditionalFormatting xmlns:xm="http://schemas.microsoft.com/office/excel/2006/main">
          <x14:cfRule type="expression" priority="13" id="{E2AF274A-2A2F-490F-977C-3DB1C2CB4614}">
            <xm:f>AND($O137&gt;='Basic project data'!$D$22,$O137&lt;='Basic project data'!$E$22,'Basic project data'!$F$22="x")</xm:f>
            <x14:dxf>
              <fill>
                <patternFill>
                  <bgColor rgb="FFFFFFCC"/>
                </patternFill>
              </fill>
            </x14:dxf>
          </x14:cfRule>
          <xm:sqref>R137:R148</xm:sqref>
        </x14:conditionalFormatting>
        <x14:conditionalFormatting xmlns:xm="http://schemas.microsoft.com/office/excel/2006/main">
          <x14:cfRule type="expression" priority="102" id="{2325FF59-33B8-49DA-B2D9-B9278DF15279}">
            <xm:f>AND($O47&gt;='Basic project data'!$D$23,$O47&lt;='Basic project data'!$E$23,'Basic project data'!$F$23="x")</xm:f>
            <x14:dxf>
              <fill>
                <patternFill>
                  <bgColor rgb="FFFFFFCC"/>
                </patternFill>
              </fill>
            </x14:dxf>
          </x14:cfRule>
          <xm:sqref>S47:S58</xm:sqref>
        </x14:conditionalFormatting>
        <x14:conditionalFormatting xmlns:xm="http://schemas.microsoft.com/office/excel/2006/main">
          <x14:cfRule type="expression" priority="82" id="{3DB5FDE9-BDFC-4D8B-9917-F50EA7653F16}">
            <xm:f>AND($O62&gt;='Basic project data'!$D$23,$O62&lt;='Basic project data'!$E$23,'Basic project data'!$F$23="x")</xm:f>
            <x14:dxf>
              <fill>
                <patternFill>
                  <bgColor rgb="FFFFFFCC"/>
                </patternFill>
              </fill>
            </x14:dxf>
          </x14:cfRule>
          <xm:sqref>S62:S73</xm:sqref>
        </x14:conditionalFormatting>
        <x14:conditionalFormatting xmlns:xm="http://schemas.microsoft.com/office/excel/2006/main">
          <x14:cfRule type="expression" priority="68" id="{42559A3E-A927-4389-8624-7E6D9F846FCC}">
            <xm:f>AND($O77&gt;='Basic project data'!$D$23,$O77&lt;='Basic project data'!$E$23,'Basic project data'!$F$23="x")</xm:f>
            <x14:dxf>
              <fill>
                <patternFill>
                  <bgColor rgb="FFFFFFCC"/>
                </patternFill>
              </fill>
            </x14:dxf>
          </x14:cfRule>
          <xm:sqref>S77:S88</xm:sqref>
        </x14:conditionalFormatting>
        <x14:conditionalFormatting xmlns:xm="http://schemas.microsoft.com/office/excel/2006/main">
          <x14:cfRule type="expression" priority="54" id="{FB3DE7C9-B719-432D-B1CA-D45B316AB4E2}">
            <xm:f>AND($O92&gt;='Basic project data'!$D$23,$O92&lt;='Basic project data'!$E$23,'Basic project data'!$F$23="x")</xm:f>
            <x14:dxf>
              <fill>
                <patternFill>
                  <bgColor rgb="FFFFFFCC"/>
                </patternFill>
              </fill>
            </x14:dxf>
          </x14:cfRule>
          <xm:sqref>S92:S103</xm:sqref>
        </x14:conditionalFormatting>
        <x14:conditionalFormatting xmlns:xm="http://schemas.microsoft.com/office/excel/2006/main">
          <x14:cfRule type="expression" priority="40" id="{418CFD80-1DF1-4CB3-9225-3573BB8A867D}">
            <xm:f>AND($O107&gt;='Basic project data'!$D$23,$O107&lt;='Basic project data'!$E$23,'Basic project data'!$F$23="x")</xm:f>
            <x14:dxf>
              <fill>
                <patternFill>
                  <bgColor rgb="FFFFFFCC"/>
                </patternFill>
              </fill>
            </x14:dxf>
          </x14:cfRule>
          <xm:sqref>S107:S118</xm:sqref>
        </x14:conditionalFormatting>
        <x14:conditionalFormatting xmlns:xm="http://schemas.microsoft.com/office/excel/2006/main">
          <x14:cfRule type="expression" priority="26" id="{A5AE4909-D15D-41AA-BAB9-96D7BF2DBF13}">
            <xm:f>AND($O122&gt;='Basic project data'!$D$23,$O122&lt;='Basic project data'!$E$23,'Basic project data'!$F$23="x")</xm:f>
            <x14:dxf>
              <fill>
                <patternFill>
                  <bgColor rgb="FFFFFFCC"/>
                </patternFill>
              </fill>
            </x14:dxf>
          </x14:cfRule>
          <xm:sqref>S122:S133</xm:sqref>
        </x14:conditionalFormatting>
        <x14:conditionalFormatting xmlns:xm="http://schemas.microsoft.com/office/excel/2006/main">
          <x14:cfRule type="expression" priority="12" id="{002A7F8F-496D-4158-99A7-5F11191E0D7F}">
            <xm:f>AND($O137&gt;='Basic project data'!$D$23,$O137&lt;='Basic project data'!$E$23,'Basic project data'!$F$23="x")</xm:f>
            <x14:dxf>
              <fill>
                <patternFill>
                  <bgColor rgb="FFFFFFCC"/>
                </patternFill>
              </fill>
            </x14:dxf>
          </x14:cfRule>
          <xm:sqref>S137:S148</xm:sqref>
        </x14:conditionalFormatting>
        <x14:conditionalFormatting xmlns:xm="http://schemas.microsoft.com/office/excel/2006/main">
          <x14:cfRule type="expression" priority="95" id="{95CE34CB-37F0-4BAB-840A-707ADB4C680D}">
            <xm:f>AND($O47&gt;='Basic project data'!$D$24,$O47&lt;='Basic project data'!$E$24,'Basic project data'!$F$24="x")</xm:f>
            <x14:dxf>
              <fill>
                <patternFill>
                  <bgColor rgb="FFFFFFCC"/>
                </patternFill>
              </fill>
            </x14:dxf>
          </x14:cfRule>
          <xm:sqref>T47:T58</xm:sqref>
        </x14:conditionalFormatting>
        <x14:conditionalFormatting xmlns:xm="http://schemas.microsoft.com/office/excel/2006/main">
          <x14:cfRule type="expression" priority="81" id="{8CE90B68-3B3B-49B8-9649-851D50AB8749}">
            <xm:f>AND($O62&gt;='Basic project data'!$D$24,$O62&lt;='Basic project data'!$E$24,'Basic project data'!$F$24="x")</xm:f>
            <x14:dxf>
              <fill>
                <patternFill>
                  <bgColor rgb="FFFFFFCC"/>
                </patternFill>
              </fill>
            </x14:dxf>
          </x14:cfRule>
          <xm:sqref>T62:T73</xm:sqref>
        </x14:conditionalFormatting>
        <x14:conditionalFormatting xmlns:xm="http://schemas.microsoft.com/office/excel/2006/main">
          <x14:cfRule type="expression" priority="67" id="{5C4DBB44-32CE-4775-BDD7-04504A2C0132}">
            <xm:f>AND($O77&gt;='Basic project data'!$D$24,$O77&lt;='Basic project data'!$E$24,'Basic project data'!$F$24="x")</xm:f>
            <x14:dxf>
              <fill>
                <patternFill>
                  <bgColor rgb="FFFFFFCC"/>
                </patternFill>
              </fill>
            </x14:dxf>
          </x14:cfRule>
          <xm:sqref>T77:T88</xm:sqref>
        </x14:conditionalFormatting>
        <x14:conditionalFormatting xmlns:xm="http://schemas.microsoft.com/office/excel/2006/main">
          <x14:cfRule type="expression" priority="53" id="{3B744484-6B12-4A83-93B2-E0DC28C78952}">
            <xm:f>AND($O92&gt;='Basic project data'!$D$24,$O92&lt;='Basic project data'!$E$24,'Basic project data'!$F$24="x")</xm:f>
            <x14:dxf>
              <fill>
                <patternFill>
                  <bgColor rgb="FFFFFFCC"/>
                </patternFill>
              </fill>
            </x14:dxf>
          </x14:cfRule>
          <xm:sqref>T92:T103</xm:sqref>
        </x14:conditionalFormatting>
        <x14:conditionalFormatting xmlns:xm="http://schemas.microsoft.com/office/excel/2006/main">
          <x14:cfRule type="expression" priority="39" id="{6241780A-D6DC-41EC-A74C-DA2E266CFC67}">
            <xm:f>AND($O107&gt;='Basic project data'!$D$24,$O107&lt;='Basic project data'!$E$24,'Basic project data'!$F$24="x")</xm:f>
            <x14:dxf>
              <fill>
                <patternFill>
                  <bgColor rgb="FFFFFFCC"/>
                </patternFill>
              </fill>
            </x14:dxf>
          </x14:cfRule>
          <xm:sqref>T107:T118</xm:sqref>
        </x14:conditionalFormatting>
        <x14:conditionalFormatting xmlns:xm="http://schemas.microsoft.com/office/excel/2006/main">
          <x14:cfRule type="expression" priority="25" id="{29A4ABC3-65A7-4509-BE09-C3DA4449E0A0}">
            <xm:f>AND($O122&gt;='Basic project data'!$D$24,$O122&lt;='Basic project data'!$E$24,'Basic project data'!$F$24="x")</xm:f>
            <x14:dxf>
              <fill>
                <patternFill>
                  <bgColor rgb="FFFFFFCC"/>
                </patternFill>
              </fill>
            </x14:dxf>
          </x14:cfRule>
          <xm:sqref>T122:T133</xm:sqref>
        </x14:conditionalFormatting>
        <x14:conditionalFormatting xmlns:xm="http://schemas.microsoft.com/office/excel/2006/main">
          <x14:cfRule type="expression" priority="11" id="{EABB437E-DDBB-4A61-8CEA-D5D2FB3C4800}">
            <xm:f>AND($O137&gt;='Basic project data'!$D$24,$O137&lt;='Basic project data'!$E$24,'Basic project data'!$F$24="x")</xm:f>
            <x14:dxf>
              <fill>
                <patternFill>
                  <bgColor rgb="FFFFFFCC"/>
                </patternFill>
              </fill>
            </x14:dxf>
          </x14:cfRule>
          <xm:sqref>T137:T148</xm:sqref>
        </x14:conditionalFormatting>
        <x14:conditionalFormatting xmlns:xm="http://schemas.microsoft.com/office/excel/2006/main">
          <x14:cfRule type="expression" priority="94" id="{6060F75C-0B8B-41C2-AF24-C6B2FF88FE76}">
            <xm:f>AND($O47&gt;='Basic project data'!$D$25,$O47&lt;='Basic project data'!$E$25,'Basic project data'!$F$25="x")</xm:f>
            <x14:dxf>
              <fill>
                <patternFill>
                  <bgColor rgb="FFFFFFCC"/>
                </patternFill>
              </fill>
            </x14:dxf>
          </x14:cfRule>
          <xm:sqref>U47:U58</xm:sqref>
        </x14:conditionalFormatting>
        <x14:conditionalFormatting xmlns:xm="http://schemas.microsoft.com/office/excel/2006/main">
          <x14:cfRule type="expression" priority="80" id="{D098B525-E796-4D69-8341-FA553CB0A712}">
            <xm:f>AND($O62&gt;='Basic project data'!$D$25,$O62&lt;='Basic project data'!$E$25,'Basic project data'!$F$25="x")</xm:f>
            <x14:dxf>
              <fill>
                <patternFill>
                  <bgColor rgb="FFFFFFCC"/>
                </patternFill>
              </fill>
            </x14:dxf>
          </x14:cfRule>
          <xm:sqref>U62:U73</xm:sqref>
        </x14:conditionalFormatting>
        <x14:conditionalFormatting xmlns:xm="http://schemas.microsoft.com/office/excel/2006/main">
          <x14:cfRule type="expression" priority="66" id="{6DDEF4D6-1F51-4A48-B935-772E255ED1CE}">
            <xm:f>AND($O77&gt;='Basic project data'!$D$25,$O77&lt;='Basic project data'!$E$25,'Basic project data'!$F$25="x")</xm:f>
            <x14:dxf>
              <fill>
                <patternFill>
                  <bgColor rgb="FFFFFFCC"/>
                </patternFill>
              </fill>
            </x14:dxf>
          </x14:cfRule>
          <xm:sqref>U77:U88</xm:sqref>
        </x14:conditionalFormatting>
        <x14:conditionalFormatting xmlns:xm="http://schemas.microsoft.com/office/excel/2006/main">
          <x14:cfRule type="expression" priority="52" id="{BA88E9A7-8EF6-4346-9361-8ED88698FFDC}">
            <xm:f>AND($O92&gt;='Basic project data'!$D$25,$O92&lt;='Basic project data'!$E$25,'Basic project data'!$F$25="x")</xm:f>
            <x14:dxf>
              <fill>
                <patternFill>
                  <bgColor rgb="FFFFFFCC"/>
                </patternFill>
              </fill>
            </x14:dxf>
          </x14:cfRule>
          <xm:sqref>U92:U103</xm:sqref>
        </x14:conditionalFormatting>
        <x14:conditionalFormatting xmlns:xm="http://schemas.microsoft.com/office/excel/2006/main">
          <x14:cfRule type="expression" priority="38" id="{0D719231-60F2-404A-BFDE-869F1B26E142}">
            <xm:f>AND($O107&gt;='Basic project data'!$D$25,$O107&lt;='Basic project data'!$E$25,'Basic project data'!$F$25="x")</xm:f>
            <x14:dxf>
              <fill>
                <patternFill>
                  <bgColor rgb="FFFFFFCC"/>
                </patternFill>
              </fill>
            </x14:dxf>
          </x14:cfRule>
          <xm:sqref>U107:U118</xm:sqref>
        </x14:conditionalFormatting>
        <x14:conditionalFormatting xmlns:xm="http://schemas.microsoft.com/office/excel/2006/main">
          <x14:cfRule type="expression" priority="24" id="{17143F3B-FE3B-4D53-A767-5494D47021A7}">
            <xm:f>AND($O122&gt;='Basic project data'!$D$25,$O122&lt;='Basic project data'!$E$25,'Basic project data'!$F$25="x")</xm:f>
            <x14:dxf>
              <fill>
                <patternFill>
                  <bgColor rgb="FFFFFFCC"/>
                </patternFill>
              </fill>
            </x14:dxf>
          </x14:cfRule>
          <xm:sqref>U122:U133</xm:sqref>
        </x14:conditionalFormatting>
        <x14:conditionalFormatting xmlns:xm="http://schemas.microsoft.com/office/excel/2006/main">
          <x14:cfRule type="expression" priority="10" id="{6405DC06-C416-42DF-9361-8795EBFD951E}">
            <xm:f>AND($O137&gt;='Basic project data'!$D$25,$O137&lt;='Basic project data'!$E$25,'Basic project data'!$F$25="x")</xm:f>
            <x14:dxf>
              <fill>
                <patternFill>
                  <bgColor rgb="FFFFFFCC"/>
                </patternFill>
              </fill>
            </x14:dxf>
          </x14:cfRule>
          <xm:sqref>U137:U148</xm:sqref>
        </x14:conditionalFormatting>
        <x14:conditionalFormatting xmlns:xm="http://schemas.microsoft.com/office/excel/2006/main">
          <x14:cfRule type="expression" priority="93" id="{DED3BF5F-6484-4C27-A3DF-78DAA8FE1BD4}">
            <xm:f>AND($O47&gt;='Basic project data'!$D$26,$O47&lt;='Basic project data'!$E$26,'Basic project data'!$F$26="x")</xm:f>
            <x14:dxf>
              <fill>
                <patternFill>
                  <bgColor rgb="FFFFFFCC"/>
                </patternFill>
              </fill>
            </x14:dxf>
          </x14:cfRule>
          <xm:sqref>V47:V58</xm:sqref>
        </x14:conditionalFormatting>
        <x14:conditionalFormatting xmlns:xm="http://schemas.microsoft.com/office/excel/2006/main">
          <x14:cfRule type="expression" priority="79" id="{B89AE49F-D60A-44AE-AC4F-6E4146448FDA}">
            <xm:f>AND($O62&gt;='Basic project data'!$D$26,$O62&lt;='Basic project data'!$E$26,'Basic project data'!$F$26="x")</xm:f>
            <x14:dxf>
              <fill>
                <patternFill>
                  <bgColor rgb="FFFFFFCC"/>
                </patternFill>
              </fill>
            </x14:dxf>
          </x14:cfRule>
          <xm:sqref>V62:V73</xm:sqref>
        </x14:conditionalFormatting>
        <x14:conditionalFormatting xmlns:xm="http://schemas.microsoft.com/office/excel/2006/main">
          <x14:cfRule type="expression" priority="65" id="{2A0F3F88-B46D-4FC5-99C5-1F6F4FEBDF39}">
            <xm:f>AND($O77&gt;='Basic project data'!$D$26,$O77&lt;='Basic project data'!$E$26,'Basic project data'!$F$26="x")</xm:f>
            <x14:dxf>
              <fill>
                <patternFill>
                  <bgColor rgb="FFFFFFCC"/>
                </patternFill>
              </fill>
            </x14:dxf>
          </x14:cfRule>
          <xm:sqref>V77:V88</xm:sqref>
        </x14:conditionalFormatting>
        <x14:conditionalFormatting xmlns:xm="http://schemas.microsoft.com/office/excel/2006/main">
          <x14:cfRule type="expression" priority="51" id="{B987BA67-FC36-43C5-AFB1-65A4CEBE09AD}">
            <xm:f>AND($O92&gt;='Basic project data'!$D$26,$O92&lt;='Basic project data'!$E$26,'Basic project data'!$F$26="x")</xm:f>
            <x14:dxf>
              <fill>
                <patternFill>
                  <bgColor rgb="FFFFFFCC"/>
                </patternFill>
              </fill>
            </x14:dxf>
          </x14:cfRule>
          <xm:sqref>V92:V103</xm:sqref>
        </x14:conditionalFormatting>
        <x14:conditionalFormatting xmlns:xm="http://schemas.microsoft.com/office/excel/2006/main">
          <x14:cfRule type="expression" priority="37" id="{1C2B2FBC-2B8D-42A3-8CE9-F3056FD7050F}">
            <xm:f>AND($O107&gt;='Basic project data'!$D$26,$O107&lt;='Basic project data'!$E$26,'Basic project data'!$F$26="x")</xm:f>
            <x14:dxf>
              <fill>
                <patternFill>
                  <bgColor rgb="FFFFFFCC"/>
                </patternFill>
              </fill>
            </x14:dxf>
          </x14:cfRule>
          <xm:sqref>V107:V118</xm:sqref>
        </x14:conditionalFormatting>
        <x14:conditionalFormatting xmlns:xm="http://schemas.microsoft.com/office/excel/2006/main">
          <x14:cfRule type="expression" priority="23" id="{1DA951DD-D9D4-46D1-B424-A78A7E415C8F}">
            <xm:f>AND($O122&gt;='Basic project data'!$D$26,$O122&lt;='Basic project data'!$E$26,'Basic project data'!$F$26="x")</xm:f>
            <x14:dxf>
              <fill>
                <patternFill>
                  <bgColor rgb="FFFFFFCC"/>
                </patternFill>
              </fill>
            </x14:dxf>
          </x14:cfRule>
          <xm:sqref>V122:V133</xm:sqref>
        </x14:conditionalFormatting>
        <x14:conditionalFormatting xmlns:xm="http://schemas.microsoft.com/office/excel/2006/main">
          <x14:cfRule type="expression" priority="9" id="{10429F78-3FE8-4CAD-B757-E01B3263AD93}">
            <xm:f>AND($O137&gt;='Basic project data'!$D$26,$O137&lt;='Basic project data'!$E$26,'Basic project data'!$F$26="x")</xm:f>
            <x14:dxf>
              <fill>
                <patternFill>
                  <bgColor rgb="FFFFFFCC"/>
                </patternFill>
              </fill>
            </x14:dxf>
          </x14:cfRule>
          <xm:sqref>V137:V148</xm:sqref>
        </x14:conditionalFormatting>
        <x14:conditionalFormatting xmlns:xm="http://schemas.microsoft.com/office/excel/2006/main">
          <x14:cfRule type="expression" priority="92" id="{301AF0C8-173C-4ABB-80BA-4F9DAAB000F1}">
            <xm:f>AND($O47&gt;='Basic project data'!$D$27,$O47&lt;='Basic project data'!$E$27,'Basic project data'!$F$27="x")</xm:f>
            <x14:dxf>
              <fill>
                <patternFill>
                  <bgColor rgb="FFFFFFCC"/>
                </patternFill>
              </fill>
            </x14:dxf>
          </x14:cfRule>
          <xm:sqref>W47:W58</xm:sqref>
        </x14:conditionalFormatting>
        <x14:conditionalFormatting xmlns:xm="http://schemas.microsoft.com/office/excel/2006/main">
          <x14:cfRule type="expression" priority="78" id="{EDB018B6-630C-46F5-BDF2-811EBDD3F9B0}">
            <xm:f>AND($O62&gt;='Basic project data'!$D$27,$O62&lt;='Basic project data'!$E$27,'Basic project data'!$F$27="x")</xm:f>
            <x14:dxf>
              <fill>
                <patternFill>
                  <bgColor rgb="FFFFFFCC"/>
                </patternFill>
              </fill>
            </x14:dxf>
          </x14:cfRule>
          <xm:sqref>W62:W73</xm:sqref>
        </x14:conditionalFormatting>
        <x14:conditionalFormatting xmlns:xm="http://schemas.microsoft.com/office/excel/2006/main">
          <x14:cfRule type="expression" priority="64" id="{60261765-97C6-4E53-83D2-B65BFD740E2B}">
            <xm:f>AND($O77&gt;='Basic project data'!$D$27,$O77&lt;='Basic project data'!$E$27,'Basic project data'!$F$27="x")</xm:f>
            <x14:dxf>
              <fill>
                <patternFill>
                  <bgColor rgb="FFFFFFCC"/>
                </patternFill>
              </fill>
            </x14:dxf>
          </x14:cfRule>
          <xm:sqref>W77:W88</xm:sqref>
        </x14:conditionalFormatting>
        <x14:conditionalFormatting xmlns:xm="http://schemas.microsoft.com/office/excel/2006/main">
          <x14:cfRule type="expression" priority="50" id="{C8620709-D252-496B-83FF-A93707954983}">
            <xm:f>AND($O92&gt;='Basic project data'!$D$27,$O92&lt;='Basic project data'!$E$27,'Basic project data'!$F$27="x")</xm:f>
            <x14:dxf>
              <fill>
                <patternFill>
                  <bgColor rgb="FFFFFFCC"/>
                </patternFill>
              </fill>
            </x14:dxf>
          </x14:cfRule>
          <xm:sqref>W92:W103</xm:sqref>
        </x14:conditionalFormatting>
        <x14:conditionalFormatting xmlns:xm="http://schemas.microsoft.com/office/excel/2006/main">
          <x14:cfRule type="expression" priority="36" id="{4BDBF9D5-64EC-409C-A891-91F6DDDE6F54}">
            <xm:f>AND($O107&gt;='Basic project data'!$D$27,$O107&lt;='Basic project data'!$E$27,'Basic project data'!$F$27="x")</xm:f>
            <x14:dxf>
              <fill>
                <patternFill>
                  <bgColor rgb="FFFFFFCC"/>
                </patternFill>
              </fill>
            </x14:dxf>
          </x14:cfRule>
          <xm:sqref>W107:W118</xm:sqref>
        </x14:conditionalFormatting>
        <x14:conditionalFormatting xmlns:xm="http://schemas.microsoft.com/office/excel/2006/main">
          <x14:cfRule type="expression" priority="22" id="{BDEE9198-DA3D-493F-BCE7-4D275EA9A4CC}">
            <xm:f>AND($O122&gt;='Basic project data'!$D$27,$O122&lt;='Basic project data'!$E$27,'Basic project data'!$F$27="x")</xm:f>
            <x14:dxf>
              <fill>
                <patternFill>
                  <bgColor rgb="FFFFFFCC"/>
                </patternFill>
              </fill>
            </x14:dxf>
          </x14:cfRule>
          <xm:sqref>W122:W133</xm:sqref>
        </x14:conditionalFormatting>
        <x14:conditionalFormatting xmlns:xm="http://schemas.microsoft.com/office/excel/2006/main">
          <x14:cfRule type="expression" priority="8" id="{7961C8C4-14BB-4AFD-8B2F-01B3A4010916}">
            <xm:f>AND($O137&gt;='Basic project data'!$D$27,$O137&lt;='Basic project data'!$E$27,'Basic project data'!$F$27="x")</xm:f>
            <x14:dxf>
              <fill>
                <patternFill>
                  <bgColor rgb="FFFFFFCC"/>
                </patternFill>
              </fill>
            </x14:dxf>
          </x14:cfRule>
          <xm:sqref>W137:W148</xm:sqref>
        </x14:conditionalFormatting>
        <x14:conditionalFormatting xmlns:xm="http://schemas.microsoft.com/office/excel/2006/main">
          <x14:cfRule type="expression" priority="91" id="{0517CFBD-83AF-4FA0-8A4E-C92ACE2D6929}">
            <xm:f>AND($O47&gt;='Basic project data'!$D$28,$O47&lt;='Basic project data'!$E$28,'Basic project data'!$F$28="x")</xm:f>
            <x14:dxf>
              <fill>
                <patternFill>
                  <bgColor rgb="FFFFFFCC"/>
                </patternFill>
              </fill>
            </x14:dxf>
          </x14:cfRule>
          <xm:sqref>X47:X58</xm:sqref>
        </x14:conditionalFormatting>
        <x14:conditionalFormatting xmlns:xm="http://schemas.microsoft.com/office/excel/2006/main">
          <x14:cfRule type="expression" priority="77" id="{8C6EAE56-D317-465C-8748-77F3AA508B03}">
            <xm:f>AND($O62&gt;='Basic project data'!$D$28,$O62&lt;='Basic project data'!$E$28,'Basic project data'!$F$28="x")</xm:f>
            <x14:dxf>
              <fill>
                <patternFill>
                  <bgColor rgb="FFFFFFCC"/>
                </patternFill>
              </fill>
            </x14:dxf>
          </x14:cfRule>
          <xm:sqref>X62:X73</xm:sqref>
        </x14:conditionalFormatting>
        <x14:conditionalFormatting xmlns:xm="http://schemas.microsoft.com/office/excel/2006/main">
          <x14:cfRule type="expression" priority="63" id="{68C89924-0470-49E9-97DD-4D2A5EAF1109}">
            <xm:f>AND($O77&gt;='Basic project data'!$D$28,$O77&lt;='Basic project data'!$E$28,'Basic project data'!$F$28="x")</xm:f>
            <x14:dxf>
              <fill>
                <patternFill>
                  <bgColor rgb="FFFFFFCC"/>
                </patternFill>
              </fill>
            </x14:dxf>
          </x14:cfRule>
          <xm:sqref>X77:X88</xm:sqref>
        </x14:conditionalFormatting>
        <x14:conditionalFormatting xmlns:xm="http://schemas.microsoft.com/office/excel/2006/main">
          <x14:cfRule type="expression" priority="49" id="{C305D141-972A-4B0A-AC09-9F58B5F6539C}">
            <xm:f>AND($O92&gt;='Basic project data'!$D$28,$O92&lt;='Basic project data'!$E$28,'Basic project data'!$F$28="x")</xm:f>
            <x14:dxf>
              <fill>
                <patternFill>
                  <bgColor rgb="FFFFFFCC"/>
                </patternFill>
              </fill>
            </x14:dxf>
          </x14:cfRule>
          <xm:sqref>X92:X103</xm:sqref>
        </x14:conditionalFormatting>
        <x14:conditionalFormatting xmlns:xm="http://schemas.microsoft.com/office/excel/2006/main">
          <x14:cfRule type="expression" priority="35" id="{A3318BD2-5D68-4715-B26E-E47BD43AA720}">
            <xm:f>AND($O107&gt;='Basic project data'!$D$28,$O107&lt;='Basic project data'!$E$28,'Basic project data'!$F$28="x")</xm:f>
            <x14:dxf>
              <fill>
                <patternFill>
                  <bgColor rgb="FFFFFFCC"/>
                </patternFill>
              </fill>
            </x14:dxf>
          </x14:cfRule>
          <xm:sqref>X107:X118</xm:sqref>
        </x14:conditionalFormatting>
        <x14:conditionalFormatting xmlns:xm="http://schemas.microsoft.com/office/excel/2006/main">
          <x14:cfRule type="expression" priority="21" id="{FBD617C3-CE9E-4862-AD73-644A5892A0D8}">
            <xm:f>AND($O122&gt;='Basic project data'!$D$28,$O122&lt;='Basic project data'!$E$28,'Basic project data'!$F$28="x")</xm:f>
            <x14:dxf>
              <fill>
                <patternFill>
                  <bgColor rgb="FFFFFFCC"/>
                </patternFill>
              </fill>
            </x14:dxf>
          </x14:cfRule>
          <xm:sqref>X122:X133</xm:sqref>
        </x14:conditionalFormatting>
        <x14:conditionalFormatting xmlns:xm="http://schemas.microsoft.com/office/excel/2006/main">
          <x14:cfRule type="expression" priority="7" id="{6BA6B66D-CC4A-4AD5-B453-D2526A9A489A}">
            <xm:f>AND($O137&gt;='Basic project data'!$D$28,$O137&lt;='Basic project data'!$E$28,'Basic project data'!$F$28="x")</xm:f>
            <x14:dxf>
              <fill>
                <patternFill>
                  <bgColor rgb="FFFFFFCC"/>
                </patternFill>
              </fill>
            </x14:dxf>
          </x14:cfRule>
          <xm:sqref>X137:X148</xm:sqref>
        </x14:conditionalFormatting>
        <x14:conditionalFormatting xmlns:xm="http://schemas.microsoft.com/office/excel/2006/main">
          <x14:cfRule type="expression" priority="90" id="{A670AD7B-69AD-4386-9332-FA1D3B6FC859}">
            <xm:f>AND($O47&gt;='Basic project data'!$D$29,$O47&lt;='Basic project data'!$E$29,'Basic project data'!$F$29="x")</xm:f>
            <x14:dxf>
              <fill>
                <patternFill>
                  <bgColor rgb="FFFFFFCC"/>
                </patternFill>
              </fill>
            </x14:dxf>
          </x14:cfRule>
          <xm:sqref>Y47:Y58</xm:sqref>
        </x14:conditionalFormatting>
        <x14:conditionalFormatting xmlns:xm="http://schemas.microsoft.com/office/excel/2006/main">
          <x14:cfRule type="expression" priority="76" id="{14C927C2-5927-4922-9FCB-2BFB0F541973}">
            <xm:f>AND($O62&gt;='Basic project data'!$D$29,$O62&lt;='Basic project data'!$E$29,'Basic project data'!$F$29="x")</xm:f>
            <x14:dxf>
              <fill>
                <patternFill>
                  <bgColor rgb="FFFFFFCC"/>
                </patternFill>
              </fill>
            </x14:dxf>
          </x14:cfRule>
          <xm:sqref>Y62:Y73</xm:sqref>
        </x14:conditionalFormatting>
        <x14:conditionalFormatting xmlns:xm="http://schemas.microsoft.com/office/excel/2006/main">
          <x14:cfRule type="expression" priority="62" id="{1A5C2B5E-09C7-40CF-B1C5-B1A54848A17C}">
            <xm:f>AND($O77&gt;='Basic project data'!$D$29,$O77&lt;='Basic project data'!$E$29,'Basic project data'!$F$29="x")</xm:f>
            <x14:dxf>
              <fill>
                <patternFill>
                  <bgColor rgb="FFFFFFCC"/>
                </patternFill>
              </fill>
            </x14:dxf>
          </x14:cfRule>
          <xm:sqref>Y77:Y88</xm:sqref>
        </x14:conditionalFormatting>
        <x14:conditionalFormatting xmlns:xm="http://schemas.microsoft.com/office/excel/2006/main">
          <x14:cfRule type="expression" priority="48" id="{4B8CA58D-593A-4B1E-95CA-A705EFAE20E8}">
            <xm:f>AND($O92&gt;='Basic project data'!$D$29,$O92&lt;='Basic project data'!$E$29,'Basic project data'!$F$29="x")</xm:f>
            <x14:dxf>
              <fill>
                <patternFill>
                  <bgColor rgb="FFFFFFCC"/>
                </patternFill>
              </fill>
            </x14:dxf>
          </x14:cfRule>
          <xm:sqref>Y92:Y103</xm:sqref>
        </x14:conditionalFormatting>
        <x14:conditionalFormatting xmlns:xm="http://schemas.microsoft.com/office/excel/2006/main">
          <x14:cfRule type="expression" priority="34" id="{D13D0206-F0A0-488B-B7DD-25AB47E1F1D7}">
            <xm:f>AND($O107&gt;='Basic project data'!$D$29,$O107&lt;='Basic project data'!$E$29,'Basic project data'!$F$29="x")</xm:f>
            <x14:dxf>
              <fill>
                <patternFill>
                  <bgColor rgb="FFFFFFCC"/>
                </patternFill>
              </fill>
            </x14:dxf>
          </x14:cfRule>
          <xm:sqref>Y107:Y118</xm:sqref>
        </x14:conditionalFormatting>
        <x14:conditionalFormatting xmlns:xm="http://schemas.microsoft.com/office/excel/2006/main">
          <x14:cfRule type="expression" priority="20" id="{1AD54FE6-47B5-4679-A012-24109C198B4F}">
            <xm:f>AND($O122&gt;='Basic project data'!$D$29,$O122&lt;='Basic project data'!$E$29,'Basic project data'!$F$29="x")</xm:f>
            <x14:dxf>
              <fill>
                <patternFill>
                  <bgColor rgb="FFFFFFCC"/>
                </patternFill>
              </fill>
            </x14:dxf>
          </x14:cfRule>
          <xm:sqref>Y122:Y133</xm:sqref>
        </x14:conditionalFormatting>
        <x14:conditionalFormatting xmlns:xm="http://schemas.microsoft.com/office/excel/2006/main">
          <x14:cfRule type="expression" priority="6" id="{19EDD8CC-DED6-4863-B326-13D31E66B054}">
            <xm:f>AND($O137&gt;='Basic project data'!$D$29,$O137&lt;='Basic project data'!$E$29,'Basic project data'!$F$29="x")</xm:f>
            <x14:dxf>
              <fill>
                <patternFill>
                  <bgColor rgb="FFFFFFCC"/>
                </patternFill>
              </fill>
            </x14:dxf>
          </x14:cfRule>
          <xm:sqref>Y137:Y148</xm:sqref>
        </x14:conditionalFormatting>
        <x14:conditionalFormatting xmlns:xm="http://schemas.microsoft.com/office/excel/2006/main">
          <x14:cfRule type="expression" priority="89" id="{017B8B03-A235-43F3-BAB1-11A949614A4E}">
            <xm:f>AND($O47&gt;='Basic project data'!$D$30,$O47&lt;='Basic project data'!$E$30,'Basic project data'!$F$30="x")</xm:f>
            <x14:dxf>
              <fill>
                <patternFill>
                  <bgColor rgb="FFFFFFCC"/>
                </patternFill>
              </fill>
            </x14:dxf>
          </x14:cfRule>
          <xm:sqref>Z47:Z58</xm:sqref>
        </x14:conditionalFormatting>
        <x14:conditionalFormatting xmlns:xm="http://schemas.microsoft.com/office/excel/2006/main">
          <x14:cfRule type="expression" priority="75" id="{C4871F26-3A69-424D-9E60-81D7D4268ECA}">
            <xm:f>AND($O62&gt;='Basic project data'!$D$30,$O62&lt;='Basic project data'!$E$30,'Basic project data'!$F$30="x")</xm:f>
            <x14:dxf>
              <fill>
                <patternFill>
                  <bgColor rgb="FFFFFFCC"/>
                </patternFill>
              </fill>
            </x14:dxf>
          </x14:cfRule>
          <xm:sqref>Z62:Z73</xm:sqref>
        </x14:conditionalFormatting>
        <x14:conditionalFormatting xmlns:xm="http://schemas.microsoft.com/office/excel/2006/main">
          <x14:cfRule type="expression" priority="61" id="{55C9F397-DE01-4445-8A55-8DE2B4604B45}">
            <xm:f>AND($O77&gt;='Basic project data'!$D$30,$O77&lt;='Basic project data'!$E$30,'Basic project data'!$F$30="x")</xm:f>
            <x14:dxf>
              <fill>
                <patternFill>
                  <bgColor rgb="FFFFFFCC"/>
                </patternFill>
              </fill>
            </x14:dxf>
          </x14:cfRule>
          <xm:sqref>Z77:Z88</xm:sqref>
        </x14:conditionalFormatting>
        <x14:conditionalFormatting xmlns:xm="http://schemas.microsoft.com/office/excel/2006/main">
          <x14:cfRule type="expression" priority="47" id="{E0504E6E-C3CA-4BF5-9E53-10ECD6E5A588}">
            <xm:f>AND($O92&gt;='Basic project data'!$D$30,$O92&lt;='Basic project data'!$E$30,'Basic project data'!$F$30="x")</xm:f>
            <x14:dxf>
              <fill>
                <patternFill>
                  <bgColor rgb="FFFFFFCC"/>
                </patternFill>
              </fill>
            </x14:dxf>
          </x14:cfRule>
          <xm:sqref>Z92:Z103</xm:sqref>
        </x14:conditionalFormatting>
        <x14:conditionalFormatting xmlns:xm="http://schemas.microsoft.com/office/excel/2006/main">
          <x14:cfRule type="expression" priority="33" id="{39618298-79C9-431A-A61F-6A61C49CED11}">
            <xm:f>AND($O107&gt;='Basic project data'!$D$30,$O107&lt;='Basic project data'!$E$30,'Basic project data'!$F$30="x")</xm:f>
            <x14:dxf>
              <fill>
                <patternFill>
                  <bgColor rgb="FFFFFFCC"/>
                </patternFill>
              </fill>
            </x14:dxf>
          </x14:cfRule>
          <xm:sqref>Z107:Z118</xm:sqref>
        </x14:conditionalFormatting>
        <x14:conditionalFormatting xmlns:xm="http://schemas.microsoft.com/office/excel/2006/main">
          <x14:cfRule type="expression" priority="19" id="{B73E1A86-4FCB-4915-9644-BAFD0B841F1B}">
            <xm:f>AND($O122&gt;='Basic project data'!$D$30,$O122&lt;='Basic project data'!$E$30,'Basic project data'!$F$30="x")</xm:f>
            <x14:dxf>
              <fill>
                <patternFill>
                  <bgColor rgb="FFFFFFCC"/>
                </patternFill>
              </fill>
            </x14:dxf>
          </x14:cfRule>
          <xm:sqref>Z122:Z133</xm:sqref>
        </x14:conditionalFormatting>
        <x14:conditionalFormatting xmlns:xm="http://schemas.microsoft.com/office/excel/2006/main">
          <x14:cfRule type="expression" priority="5" id="{1443442E-EEB7-40F0-A586-F4844BE10DAE}">
            <xm:f>AND($O137&gt;='Basic project data'!$D$30,$O137&lt;='Basic project data'!$E$30,'Basic project data'!$F$30="x")</xm:f>
            <x14:dxf>
              <fill>
                <patternFill>
                  <bgColor rgb="FFFFFFCC"/>
                </patternFill>
              </fill>
            </x14:dxf>
          </x14:cfRule>
          <xm:sqref>Z137:Z148</xm:sqref>
        </x14:conditionalFormatting>
        <x14:conditionalFormatting xmlns:xm="http://schemas.microsoft.com/office/excel/2006/main">
          <x14:cfRule type="expression" priority="88" id="{BFD11345-2AC7-40BD-A653-64BF93001C03}">
            <xm:f>AND($O47&gt;='Basic project data'!$D$31,$O47&lt;='Basic project data'!$E$31,'Basic project data'!$F$31="x")</xm:f>
            <x14:dxf>
              <fill>
                <patternFill>
                  <bgColor rgb="FFFFFFCC"/>
                </patternFill>
              </fill>
            </x14:dxf>
          </x14:cfRule>
          <xm:sqref>AA47:AA58</xm:sqref>
        </x14:conditionalFormatting>
        <x14:conditionalFormatting xmlns:xm="http://schemas.microsoft.com/office/excel/2006/main">
          <x14:cfRule type="expression" priority="74" id="{2637CEF0-297C-460D-8BFB-E9430CADE80B}">
            <xm:f>AND($O62&gt;='Basic project data'!$D$31,$O62&lt;='Basic project data'!$E$31,'Basic project data'!$F$31="x")</xm:f>
            <x14:dxf>
              <fill>
                <patternFill>
                  <bgColor rgb="FFFFFFCC"/>
                </patternFill>
              </fill>
            </x14:dxf>
          </x14:cfRule>
          <xm:sqref>AA62:AA73</xm:sqref>
        </x14:conditionalFormatting>
        <x14:conditionalFormatting xmlns:xm="http://schemas.microsoft.com/office/excel/2006/main">
          <x14:cfRule type="expression" priority="60" id="{1F7716B9-F5D2-4255-9A16-B363F85B9B90}">
            <xm:f>AND($O77&gt;='Basic project data'!$D$31,$O77&lt;='Basic project data'!$E$31,'Basic project data'!$F$31="x")</xm:f>
            <x14:dxf>
              <fill>
                <patternFill>
                  <bgColor rgb="FFFFFFCC"/>
                </patternFill>
              </fill>
            </x14:dxf>
          </x14:cfRule>
          <xm:sqref>AA77:AA88</xm:sqref>
        </x14:conditionalFormatting>
        <x14:conditionalFormatting xmlns:xm="http://schemas.microsoft.com/office/excel/2006/main">
          <x14:cfRule type="expression" priority="46" id="{D020BE4A-0FCE-4C62-BC81-E86C69170A74}">
            <xm:f>AND($O92&gt;='Basic project data'!$D$31,$O92&lt;='Basic project data'!$E$31,'Basic project data'!$F$31="x")</xm:f>
            <x14:dxf>
              <fill>
                <patternFill>
                  <bgColor rgb="FFFFFFCC"/>
                </patternFill>
              </fill>
            </x14:dxf>
          </x14:cfRule>
          <xm:sqref>AA92:AA103</xm:sqref>
        </x14:conditionalFormatting>
        <x14:conditionalFormatting xmlns:xm="http://schemas.microsoft.com/office/excel/2006/main">
          <x14:cfRule type="expression" priority="32" id="{D57A138D-81F8-4FBE-BB93-B1A4C01D6465}">
            <xm:f>AND($O107&gt;='Basic project data'!$D$31,$O107&lt;='Basic project data'!$E$31,'Basic project data'!$F$31="x")</xm:f>
            <x14:dxf>
              <fill>
                <patternFill>
                  <bgColor rgb="FFFFFFCC"/>
                </patternFill>
              </fill>
            </x14:dxf>
          </x14:cfRule>
          <xm:sqref>AA107:AA118</xm:sqref>
        </x14:conditionalFormatting>
        <x14:conditionalFormatting xmlns:xm="http://schemas.microsoft.com/office/excel/2006/main">
          <x14:cfRule type="expression" priority="18" id="{8C6BADBF-2C36-4D9D-A58B-1D9C4D653940}">
            <xm:f>AND($O122&gt;='Basic project data'!$D$31,$O122&lt;='Basic project data'!$E$31,'Basic project data'!$F$31="x")</xm:f>
            <x14:dxf>
              <fill>
                <patternFill>
                  <bgColor rgb="FFFFFFCC"/>
                </patternFill>
              </fill>
            </x14:dxf>
          </x14:cfRule>
          <xm:sqref>AA122:AA133</xm:sqref>
        </x14:conditionalFormatting>
        <x14:conditionalFormatting xmlns:xm="http://schemas.microsoft.com/office/excel/2006/main">
          <x14:cfRule type="expression" priority="4" id="{07E0ECA7-ADC0-49EA-B5A3-0EB60AF03860}">
            <xm:f>AND($O137&gt;='Basic project data'!$D$31,$O137&lt;='Basic project data'!$E$31,'Basic project data'!$F$31="x")</xm:f>
            <x14:dxf>
              <fill>
                <patternFill>
                  <bgColor rgb="FFFFFFCC"/>
                </patternFill>
              </fill>
            </x14:dxf>
          </x14:cfRule>
          <xm:sqref>AA137:AA148</xm:sqref>
        </x14:conditionalFormatting>
        <x14:conditionalFormatting xmlns:xm="http://schemas.microsoft.com/office/excel/2006/main">
          <x14:cfRule type="expression" priority="87" id="{40881DA5-31F1-4F4E-9DF1-E93778587AC8}">
            <xm:f>AND($O47&gt;='Basic project data'!$D$32,$O47&lt;='Basic project data'!$E$32,'Basic project data'!$F$32="x")</xm:f>
            <x14:dxf>
              <fill>
                <patternFill>
                  <bgColor rgb="FFFFFFCC"/>
                </patternFill>
              </fill>
            </x14:dxf>
          </x14:cfRule>
          <xm:sqref>AB47:AB58</xm:sqref>
        </x14:conditionalFormatting>
        <x14:conditionalFormatting xmlns:xm="http://schemas.microsoft.com/office/excel/2006/main">
          <x14:cfRule type="expression" priority="73" id="{6269F16F-AAE9-4F59-93ED-484E8C9DB7BF}">
            <xm:f>AND($O62&gt;='Basic project data'!$D$32,$O62&lt;='Basic project data'!$E$32,'Basic project data'!$F$32="x")</xm:f>
            <x14:dxf>
              <fill>
                <patternFill>
                  <bgColor rgb="FFFFFFCC"/>
                </patternFill>
              </fill>
            </x14:dxf>
          </x14:cfRule>
          <xm:sqref>AB62:AB73</xm:sqref>
        </x14:conditionalFormatting>
        <x14:conditionalFormatting xmlns:xm="http://schemas.microsoft.com/office/excel/2006/main">
          <x14:cfRule type="expression" priority="59" id="{EC458A41-775C-4BB5-AA11-25950D7F8C17}">
            <xm:f>AND($O77&gt;='Basic project data'!$D$32,$O77&lt;='Basic project data'!$E$32,'Basic project data'!$F$32="x")</xm:f>
            <x14:dxf>
              <fill>
                <patternFill>
                  <bgColor rgb="FFFFFFCC"/>
                </patternFill>
              </fill>
            </x14:dxf>
          </x14:cfRule>
          <xm:sqref>AB77:AB88</xm:sqref>
        </x14:conditionalFormatting>
        <x14:conditionalFormatting xmlns:xm="http://schemas.microsoft.com/office/excel/2006/main">
          <x14:cfRule type="expression" priority="45" id="{88D9EEE9-7796-41D3-B99A-176950AC28B8}">
            <xm:f>AND($O92&gt;='Basic project data'!$D$32,$O92&lt;='Basic project data'!$E$32,'Basic project data'!$F$32="x")</xm:f>
            <x14:dxf>
              <fill>
                <patternFill>
                  <bgColor rgb="FFFFFFCC"/>
                </patternFill>
              </fill>
            </x14:dxf>
          </x14:cfRule>
          <xm:sqref>AB92:AB103</xm:sqref>
        </x14:conditionalFormatting>
        <x14:conditionalFormatting xmlns:xm="http://schemas.microsoft.com/office/excel/2006/main">
          <x14:cfRule type="expression" priority="31" id="{ACC8B995-3400-4611-81F1-33FFD1DB74E4}">
            <xm:f>AND($O107&gt;='Basic project data'!$D$32,$O107&lt;='Basic project data'!$E$32,'Basic project data'!$F$32="x")</xm:f>
            <x14:dxf>
              <fill>
                <patternFill>
                  <bgColor rgb="FFFFFFCC"/>
                </patternFill>
              </fill>
            </x14:dxf>
          </x14:cfRule>
          <xm:sqref>AB107:AB118</xm:sqref>
        </x14:conditionalFormatting>
        <x14:conditionalFormatting xmlns:xm="http://schemas.microsoft.com/office/excel/2006/main">
          <x14:cfRule type="expression" priority="17" id="{86160F6A-EF5B-4570-9428-FDCD4BC12118}">
            <xm:f>AND($O122&gt;='Basic project data'!$D$32,$O122&lt;='Basic project data'!$E$32,'Basic project data'!$F$32="x")</xm:f>
            <x14:dxf>
              <fill>
                <patternFill>
                  <bgColor rgb="FFFFFFCC"/>
                </patternFill>
              </fill>
            </x14:dxf>
          </x14:cfRule>
          <xm:sqref>AB122:AB133</xm:sqref>
        </x14:conditionalFormatting>
        <x14:conditionalFormatting xmlns:xm="http://schemas.microsoft.com/office/excel/2006/main">
          <x14:cfRule type="expression" priority="3" id="{F936BCDD-676E-4DE9-ADF6-22DEE07376AD}">
            <xm:f>AND($O137&gt;='Basic project data'!$D$32,$O137&lt;='Basic project data'!$E$32,'Basic project data'!$F$32="x")</xm:f>
            <x14:dxf>
              <fill>
                <patternFill>
                  <bgColor rgb="FFFFFFCC"/>
                </patternFill>
              </fill>
            </x14:dxf>
          </x14:cfRule>
          <xm:sqref>AB137:AB148</xm:sqref>
        </x14:conditionalFormatting>
        <x14:conditionalFormatting xmlns:xm="http://schemas.microsoft.com/office/excel/2006/main">
          <x14:cfRule type="expression" priority="86" id="{657848E4-25D2-4DE6-9C8D-1634D38754C7}">
            <xm:f>AND($O47&gt;='Basic project data'!$D$33,$O47&lt;='Basic project data'!$E$33,'Basic project data'!$F$33="x")</xm:f>
            <x14:dxf>
              <fill>
                <patternFill>
                  <bgColor rgb="FFFFFFCC"/>
                </patternFill>
              </fill>
            </x14:dxf>
          </x14:cfRule>
          <xm:sqref>AC47:AC58</xm:sqref>
        </x14:conditionalFormatting>
        <x14:conditionalFormatting xmlns:xm="http://schemas.microsoft.com/office/excel/2006/main">
          <x14:cfRule type="expression" priority="72" id="{D41676D9-7AB2-474D-978F-056AC7022D55}">
            <xm:f>AND($O62&gt;='Basic project data'!$D$33,$O62&lt;='Basic project data'!$E$33,'Basic project data'!$F$33="x")</xm:f>
            <x14:dxf>
              <fill>
                <patternFill>
                  <bgColor rgb="FFFFFFCC"/>
                </patternFill>
              </fill>
            </x14:dxf>
          </x14:cfRule>
          <xm:sqref>AC62:AC73</xm:sqref>
        </x14:conditionalFormatting>
        <x14:conditionalFormatting xmlns:xm="http://schemas.microsoft.com/office/excel/2006/main">
          <x14:cfRule type="expression" priority="58" id="{BEF42869-BBD9-402A-B75D-37F39FC9A4C7}">
            <xm:f>AND($O77&gt;='Basic project data'!$D$33,$O77&lt;='Basic project data'!$E$33,'Basic project data'!$F$33="x")</xm:f>
            <x14:dxf>
              <fill>
                <patternFill>
                  <bgColor rgb="FFFFFFCC"/>
                </patternFill>
              </fill>
            </x14:dxf>
          </x14:cfRule>
          <xm:sqref>AC77:AC88</xm:sqref>
        </x14:conditionalFormatting>
        <x14:conditionalFormatting xmlns:xm="http://schemas.microsoft.com/office/excel/2006/main">
          <x14:cfRule type="expression" priority="44" id="{938DA7D5-AC7B-429F-B7BD-F924719EEE4F}">
            <xm:f>AND($O92&gt;='Basic project data'!$D$33,$O92&lt;='Basic project data'!$E$33,'Basic project data'!$F$33="x")</xm:f>
            <x14:dxf>
              <fill>
                <patternFill>
                  <bgColor rgb="FFFFFFCC"/>
                </patternFill>
              </fill>
            </x14:dxf>
          </x14:cfRule>
          <xm:sqref>AC92:AC103</xm:sqref>
        </x14:conditionalFormatting>
        <x14:conditionalFormatting xmlns:xm="http://schemas.microsoft.com/office/excel/2006/main">
          <x14:cfRule type="expression" priority="30" id="{21F80823-C98F-4E25-BB19-6AE24D86B00B}">
            <xm:f>AND($O107&gt;='Basic project data'!$D$33,$O107&lt;='Basic project data'!$E$33,'Basic project data'!$F$33="x")</xm:f>
            <x14:dxf>
              <fill>
                <patternFill>
                  <bgColor rgb="FFFFFFCC"/>
                </patternFill>
              </fill>
            </x14:dxf>
          </x14:cfRule>
          <xm:sqref>AC107:AC118</xm:sqref>
        </x14:conditionalFormatting>
        <x14:conditionalFormatting xmlns:xm="http://schemas.microsoft.com/office/excel/2006/main">
          <x14:cfRule type="expression" priority="16" id="{4DF2C31C-91D6-47F2-8560-B84E052B07EE}">
            <xm:f>AND($O122&gt;='Basic project data'!$D$33,$O122&lt;='Basic project data'!$E$33,'Basic project data'!$F$33="x")</xm:f>
            <x14:dxf>
              <fill>
                <patternFill>
                  <bgColor rgb="FFFFFFCC"/>
                </patternFill>
              </fill>
            </x14:dxf>
          </x14:cfRule>
          <xm:sqref>AC122:AC133</xm:sqref>
        </x14:conditionalFormatting>
        <x14:conditionalFormatting xmlns:xm="http://schemas.microsoft.com/office/excel/2006/main">
          <x14:cfRule type="expression" priority="2" id="{8D863D3A-B4EA-456C-ADD8-E0A3AC2B2684}">
            <xm:f>AND($O137&gt;='Basic project data'!$D$33,$O137&lt;='Basic project data'!$E$33,'Basic project data'!$F$33="x")</xm:f>
            <x14:dxf>
              <fill>
                <patternFill>
                  <bgColor rgb="FFFFFFCC"/>
                </patternFill>
              </fill>
            </x14:dxf>
          </x14:cfRule>
          <xm:sqref>AC137:AC148</xm:sqref>
        </x14:conditionalFormatting>
        <x14:conditionalFormatting xmlns:xm="http://schemas.microsoft.com/office/excel/2006/main">
          <x14:cfRule type="expression" priority="85" id="{2BEF6795-1F19-4291-B9E9-1F6C7015F133}">
            <xm:f>AND($O47&gt;='Basic project data'!$D$34,$O47&lt;='Basic project data'!$E$34,'Basic project data'!$F$34="x")</xm:f>
            <x14:dxf>
              <fill>
                <patternFill>
                  <bgColor rgb="FFFFFFCC"/>
                </patternFill>
              </fill>
            </x14:dxf>
          </x14:cfRule>
          <xm:sqref>AD47:AD58</xm:sqref>
        </x14:conditionalFormatting>
        <x14:conditionalFormatting xmlns:xm="http://schemas.microsoft.com/office/excel/2006/main">
          <x14:cfRule type="expression" priority="71" id="{FB736618-9DD8-45A5-BB1F-3C7C3B924236}">
            <xm:f>AND($O62&gt;='Basic project data'!$D$34,$O62&lt;='Basic project data'!$E$34,'Basic project data'!$F$34="x")</xm:f>
            <x14:dxf>
              <fill>
                <patternFill>
                  <bgColor rgb="FFFFFFCC"/>
                </patternFill>
              </fill>
            </x14:dxf>
          </x14:cfRule>
          <xm:sqref>AD62:AD73</xm:sqref>
        </x14:conditionalFormatting>
        <x14:conditionalFormatting xmlns:xm="http://schemas.microsoft.com/office/excel/2006/main">
          <x14:cfRule type="expression" priority="57" id="{B4397E34-A559-40D7-8EBA-82BC145D2818}">
            <xm:f>AND($O77&gt;='Basic project data'!$D$34,$O77&lt;='Basic project data'!$E$34,'Basic project data'!$F$34="x")</xm:f>
            <x14:dxf>
              <fill>
                <patternFill>
                  <bgColor rgb="FFFFFFCC"/>
                </patternFill>
              </fill>
            </x14:dxf>
          </x14:cfRule>
          <xm:sqref>AD77:AD88</xm:sqref>
        </x14:conditionalFormatting>
        <x14:conditionalFormatting xmlns:xm="http://schemas.microsoft.com/office/excel/2006/main">
          <x14:cfRule type="expression" priority="43" id="{D952981E-EFC5-44C1-85CC-F6D998531B20}">
            <xm:f>AND($O92&gt;='Basic project data'!$D$34,$O92&lt;='Basic project data'!$E$34,'Basic project data'!$F$34="x")</xm:f>
            <x14:dxf>
              <fill>
                <patternFill>
                  <bgColor rgb="FFFFFFCC"/>
                </patternFill>
              </fill>
            </x14:dxf>
          </x14:cfRule>
          <xm:sqref>AD92:AD103</xm:sqref>
        </x14:conditionalFormatting>
        <x14:conditionalFormatting xmlns:xm="http://schemas.microsoft.com/office/excel/2006/main">
          <x14:cfRule type="expression" priority="29" id="{29662EEF-1430-4695-8106-AB1EF56C1B25}">
            <xm:f>AND($O107&gt;='Basic project data'!$D$34,$O107&lt;='Basic project data'!$E$34,'Basic project data'!$F$34="x")</xm:f>
            <x14:dxf>
              <fill>
                <patternFill>
                  <bgColor rgb="FFFFFFCC"/>
                </patternFill>
              </fill>
            </x14:dxf>
          </x14:cfRule>
          <xm:sqref>AD107:AD118</xm:sqref>
        </x14:conditionalFormatting>
        <x14:conditionalFormatting xmlns:xm="http://schemas.microsoft.com/office/excel/2006/main">
          <x14:cfRule type="expression" priority="15" id="{A119BB9F-136E-4CD3-BB78-A787B2261723}">
            <xm:f>AND($O122&gt;='Basic project data'!$D$34,$O122&lt;='Basic project data'!$E$34,'Basic project data'!$F$34="x")</xm:f>
            <x14:dxf>
              <fill>
                <patternFill>
                  <bgColor rgb="FFFFFFCC"/>
                </patternFill>
              </fill>
            </x14:dxf>
          </x14:cfRule>
          <xm:sqref>AD122:AD133</xm:sqref>
        </x14:conditionalFormatting>
        <x14:conditionalFormatting xmlns:xm="http://schemas.microsoft.com/office/excel/2006/main">
          <x14:cfRule type="expression" priority="1" id="{7041A6C9-E811-4F20-B403-C853B358599F}">
            <xm:f>AND($O137&gt;='Basic project data'!$D$34,$O137&lt;='Basic project data'!$E$34,'Basic project data'!$F$34="x")</xm:f>
            <x14:dxf>
              <fill>
                <patternFill>
                  <bgColor rgb="FFFFFFCC"/>
                </patternFill>
              </fill>
            </x14:dxf>
          </x14:cfRule>
          <xm:sqref>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07EED79-9BC5-4513-8320-B842F00610C6}">
          <x14:formula1>
            <xm:f>'A. Personnel costs'!$A$6:$A$10</xm:f>
          </x14:formula1>
          <xm:sqref>H1</xm:sqref>
        </x14:dataValidation>
        <x14:dataValidation type="list" allowBlank="1" showInputMessage="1" showErrorMessage="1" xr:uid="{C5722120-CD93-4C52-8742-BB92016AE49D}">
          <x14:formula1>
            <xm:f>'Drop-down Liste'!$B$2:$B$3</xm:f>
          </x14:formula1>
          <xm:sqref>D11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DF32-4124-4F41-8A5F-58E7A79C78B5}">
  <dimension ref="A1:AN179"/>
  <sheetViews>
    <sheetView showGridLines="0" topLeftCell="A41" zoomScale="85" zoomScaleNormal="85" workbookViewId="0">
      <selection activeCell="A76" sqref="A76"/>
    </sheetView>
  </sheetViews>
  <sheetFormatPr baseColWidth="10" defaultColWidth="11.5546875" defaultRowHeight="15" outlineLevelRow="1" outlineLevelCol="1" x14ac:dyDescent="0.25"/>
  <cols>
    <col min="1" max="2" width="11.109375" style="241" customWidth="1"/>
    <col min="3" max="3" width="12.77734375" style="241" customWidth="1"/>
    <col min="4" max="4" width="14.77734375" style="241" customWidth="1"/>
    <col min="5" max="5" width="20.77734375" style="241" customWidth="1"/>
    <col min="6" max="6" width="12.77734375" style="241" customWidth="1"/>
    <col min="7" max="7" width="15.5546875" style="241" customWidth="1"/>
    <col min="8" max="8" width="19.77734375" style="241" customWidth="1"/>
    <col min="9" max="9" width="16.44140625" style="241" customWidth="1"/>
    <col min="10" max="10" width="20.109375" style="241" customWidth="1"/>
    <col min="11" max="11" width="17" style="241" customWidth="1"/>
    <col min="12" max="12" width="18.21875" style="241" customWidth="1"/>
    <col min="13" max="13" width="20" style="241" customWidth="1"/>
    <col min="14" max="14" width="4.77734375" style="241" customWidth="1"/>
    <col min="15" max="15" width="9.5546875" style="241" customWidth="1"/>
    <col min="16" max="16" width="10" style="241" customWidth="1"/>
    <col min="17" max="17" width="10.5546875" style="241" customWidth="1"/>
    <col min="18" max="20" width="10.21875" style="241" customWidth="1"/>
    <col min="21" max="30" width="10.21875" style="241" hidden="1" customWidth="1" outlineLevel="1"/>
    <col min="31" max="31" width="10.21875" style="241" customWidth="1" collapsed="1"/>
    <col min="32" max="32" width="19.5546875" style="241" customWidth="1"/>
    <col min="33" max="33" width="17" style="241" customWidth="1"/>
    <col min="34" max="36" width="11.5546875" style="241"/>
    <col min="37" max="37" width="14.44140625" style="241" customWidth="1"/>
    <col min="38" max="38" width="11.5546875" style="241"/>
    <col min="39" max="39" width="9.77734375" style="241" hidden="1" customWidth="1"/>
    <col min="40" max="16384" width="11.5546875" style="241"/>
  </cols>
  <sheetData>
    <row r="1" spans="2:40" ht="29.25" customHeight="1" x14ac:dyDescent="0.25">
      <c r="C1" s="242" t="s">
        <v>239</v>
      </c>
      <c r="D1" s="243"/>
      <c r="E1" s="244"/>
      <c r="F1" s="245"/>
      <c r="G1" s="246" t="s">
        <v>240</v>
      </c>
      <c r="H1" s="247"/>
    </row>
    <row r="2" spans="2:40" ht="29.25" customHeight="1" x14ac:dyDescent="0.25">
      <c r="C2" s="248" t="s">
        <v>241</v>
      </c>
      <c r="D2" s="640"/>
      <c r="E2" s="640"/>
      <c r="G2" s="246" t="s">
        <v>242</v>
      </c>
      <c r="H2" s="249"/>
    </row>
    <row r="3" spans="2:40" ht="60.75" customHeight="1" thickBot="1" x14ac:dyDescent="0.55000000000000004">
      <c r="B3" s="250" t="str">
        <f>INDEX(languages!B7:C7,1,MATCH('Liesmich Readme'!$A$5,languages!$B$2:$C$2,0))</f>
        <v>1. Basisdaten</v>
      </c>
      <c r="D3" s="251"/>
      <c r="E3" s="251"/>
      <c r="F3" s="251"/>
      <c r="G3" s="251"/>
      <c r="H3" s="251"/>
      <c r="J3" s="250" t="s">
        <v>243</v>
      </c>
      <c r="O3" s="250" t="str">
        <f>INDEX(languages!B13:C13,1,MATCH('Liesmich Readme'!$A$5,languages!$B$2:$C$2,0))</f>
        <v>6.    Berichtete Daten</v>
      </c>
      <c r="P3" s="250"/>
      <c r="Q3" s="250"/>
      <c r="R3" s="250"/>
      <c r="S3" s="250"/>
      <c r="T3" s="250"/>
      <c r="U3" s="250"/>
      <c r="V3" s="250"/>
      <c r="W3" s="250"/>
      <c r="X3" s="250"/>
      <c r="Y3" s="250"/>
      <c r="Z3" s="250"/>
      <c r="AA3" s="250"/>
      <c r="AB3" s="250"/>
      <c r="AC3" s="250"/>
      <c r="AD3" s="250"/>
      <c r="AE3" s="250"/>
      <c r="AF3" s="252"/>
      <c r="AG3" s="250"/>
      <c r="AH3" s="133"/>
      <c r="AI3" s="133"/>
      <c r="AJ3" s="133"/>
      <c r="AK3" s="133"/>
      <c r="AL3" s="133"/>
      <c r="AM3" s="133"/>
      <c r="AN3" s="133"/>
    </row>
    <row r="4" spans="2:40" ht="44.25" customHeight="1" x14ac:dyDescent="0.25">
      <c r="C4" s="641" t="s">
        <v>503</v>
      </c>
      <c r="D4" s="253" t="s">
        <v>32</v>
      </c>
      <c r="E4" s="253" t="s">
        <v>33</v>
      </c>
      <c r="F4" s="253" t="s">
        <v>244</v>
      </c>
      <c r="G4" s="253" t="s">
        <v>245</v>
      </c>
      <c r="H4" s="253" t="s">
        <v>246</v>
      </c>
      <c r="J4" s="254" t="s">
        <v>247</v>
      </c>
      <c r="K4" s="255">
        <f>C20+C22+C24+C26+C28</f>
        <v>0</v>
      </c>
      <c r="P4" s="256" t="s">
        <v>448</v>
      </c>
      <c r="Q4" s="256" t="s">
        <v>449</v>
      </c>
      <c r="R4" s="256" t="s">
        <v>450</v>
      </c>
      <c r="S4" s="256" t="s">
        <v>451</v>
      </c>
      <c r="T4" s="256" t="s">
        <v>452</v>
      </c>
      <c r="U4" s="256" t="s">
        <v>453</v>
      </c>
      <c r="V4" s="256" t="s">
        <v>454</v>
      </c>
      <c r="W4" s="256" t="s">
        <v>455</v>
      </c>
      <c r="X4" s="256" t="s">
        <v>456</v>
      </c>
      <c r="Y4" s="256" t="s">
        <v>457</v>
      </c>
      <c r="Z4" s="256" t="s">
        <v>458</v>
      </c>
      <c r="AA4" s="256" t="s">
        <v>459</v>
      </c>
      <c r="AB4" s="256" t="s">
        <v>460</v>
      </c>
      <c r="AC4" s="256" t="s">
        <v>461</v>
      </c>
      <c r="AD4" s="256" t="s">
        <v>462</v>
      </c>
      <c r="AE4" s="257" t="s">
        <v>463</v>
      </c>
      <c r="AF4" s="258" t="s">
        <v>464</v>
      </c>
      <c r="AG4" s="259" t="s">
        <v>248</v>
      </c>
    </row>
    <row r="5" spans="2:40" ht="17.25" customHeight="1" x14ac:dyDescent="0.25">
      <c r="C5" s="641"/>
      <c r="D5" s="260"/>
      <c r="E5" s="260"/>
      <c r="F5" s="261"/>
      <c r="G5" s="262"/>
      <c r="H5" s="262"/>
      <c r="J5" s="642" t="s">
        <v>499</v>
      </c>
      <c r="K5" s="644">
        <f>F20+F22+F24+F26+F28</f>
        <v>0</v>
      </c>
      <c r="O5" s="263" t="s">
        <v>24</v>
      </c>
      <c r="P5" s="264"/>
      <c r="Q5" s="264"/>
      <c r="R5" s="264"/>
      <c r="S5" s="264"/>
      <c r="T5" s="264"/>
      <c r="U5" s="264"/>
      <c r="V5" s="264"/>
      <c r="W5" s="264"/>
      <c r="X5" s="264"/>
      <c r="Y5" s="264"/>
      <c r="Z5" s="264"/>
      <c r="AA5" s="264"/>
      <c r="AB5" s="264"/>
      <c r="AC5" s="264"/>
      <c r="AD5" s="264"/>
      <c r="AE5" s="265">
        <f t="shared" ref="AE5:AE13" si="0">SUM(P5:AD5)</f>
        <v>0</v>
      </c>
      <c r="AF5" s="266"/>
      <c r="AG5" s="267"/>
      <c r="AM5" s="241" t="s">
        <v>249</v>
      </c>
    </row>
    <row r="6" spans="2:40" ht="18.75" x14ac:dyDescent="0.25">
      <c r="C6" s="641"/>
      <c r="D6" s="260"/>
      <c r="E6" s="260"/>
      <c r="F6" s="261"/>
      <c r="G6" s="262"/>
      <c r="H6" s="262"/>
      <c r="J6" s="643"/>
      <c r="K6" s="644"/>
      <c r="O6" s="268" t="s">
        <v>77</v>
      </c>
      <c r="P6" s="264"/>
      <c r="Q6" s="264"/>
      <c r="R6" s="264"/>
      <c r="S6" s="264"/>
      <c r="T6" s="264"/>
      <c r="U6" s="264"/>
      <c r="V6" s="264"/>
      <c r="W6" s="264"/>
      <c r="X6" s="264"/>
      <c r="Y6" s="264"/>
      <c r="Z6" s="264"/>
      <c r="AA6" s="264"/>
      <c r="AB6" s="264"/>
      <c r="AC6" s="264"/>
      <c r="AD6" s="264"/>
      <c r="AE6" s="265">
        <f t="shared" si="0"/>
        <v>0</v>
      </c>
      <c r="AF6" s="266"/>
      <c r="AG6" s="267"/>
      <c r="AM6" s="241" t="s">
        <v>250</v>
      </c>
    </row>
    <row r="7" spans="2:40" ht="17.25" customHeight="1" x14ac:dyDescent="0.25">
      <c r="C7" s="641"/>
      <c r="D7" s="260"/>
      <c r="E7" s="260"/>
      <c r="F7" s="261"/>
      <c r="G7" s="262"/>
      <c r="H7" s="262"/>
      <c r="J7" s="645" t="s">
        <v>251</v>
      </c>
      <c r="K7" s="646">
        <f>L20+L22+L24+L26+L28</f>
        <v>0</v>
      </c>
      <c r="O7" s="269" t="s">
        <v>25</v>
      </c>
      <c r="P7" s="264"/>
      <c r="Q7" s="264"/>
      <c r="R7" s="264"/>
      <c r="S7" s="264"/>
      <c r="T7" s="264"/>
      <c r="U7" s="264"/>
      <c r="V7" s="264"/>
      <c r="W7" s="264"/>
      <c r="X7" s="264"/>
      <c r="Y7" s="264"/>
      <c r="Z7" s="264"/>
      <c r="AA7" s="264"/>
      <c r="AB7" s="264"/>
      <c r="AC7" s="264"/>
      <c r="AD7" s="264"/>
      <c r="AE7" s="265">
        <f t="shared" si="0"/>
        <v>0</v>
      </c>
      <c r="AF7" s="266"/>
      <c r="AG7" s="267"/>
    </row>
    <row r="8" spans="2:40" ht="18.75" x14ac:dyDescent="0.25">
      <c r="C8" s="641"/>
      <c r="D8" s="262"/>
      <c r="E8" s="262"/>
      <c r="F8" s="261"/>
      <c r="G8" s="262"/>
      <c r="H8" s="262"/>
      <c r="J8" s="645"/>
      <c r="K8" s="646"/>
      <c r="O8" s="270" t="s">
        <v>113</v>
      </c>
      <c r="P8" s="264"/>
      <c r="Q8" s="264"/>
      <c r="R8" s="264"/>
      <c r="S8" s="264"/>
      <c r="T8" s="264"/>
      <c r="U8" s="264"/>
      <c r="V8" s="264"/>
      <c r="W8" s="264"/>
      <c r="X8" s="264"/>
      <c r="Y8" s="264"/>
      <c r="Z8" s="264"/>
      <c r="AA8" s="264"/>
      <c r="AB8" s="264"/>
      <c r="AC8" s="264"/>
      <c r="AD8" s="264"/>
      <c r="AE8" s="265">
        <f t="shared" si="0"/>
        <v>0</v>
      </c>
      <c r="AF8" s="266"/>
      <c r="AG8" s="267"/>
    </row>
    <row r="9" spans="2:40" ht="18.75" x14ac:dyDescent="0.25">
      <c r="C9" s="641"/>
      <c r="D9" s="262"/>
      <c r="E9" s="262"/>
      <c r="F9" s="261"/>
      <c r="G9" s="262"/>
      <c r="H9" s="262"/>
      <c r="J9" s="645" t="str">
        <f>IF($D$11="no","Difference total contract vs. calculated costs","Difference EU grant vs. calculated costs")</f>
        <v>Difference EU grant vs. calculated costs</v>
      </c>
      <c r="K9" s="644">
        <f>IF($D$11="no", K4-K7,K5-K7)</f>
        <v>0</v>
      </c>
      <c r="O9" s="271" t="s">
        <v>26</v>
      </c>
      <c r="P9" s="264"/>
      <c r="Q9" s="264"/>
      <c r="R9" s="264"/>
      <c r="S9" s="264"/>
      <c r="T9" s="264"/>
      <c r="U9" s="264"/>
      <c r="V9" s="264"/>
      <c r="W9" s="264"/>
      <c r="X9" s="264"/>
      <c r="Y9" s="264"/>
      <c r="Z9" s="264"/>
      <c r="AA9" s="264"/>
      <c r="AB9" s="264"/>
      <c r="AC9" s="264"/>
      <c r="AD9" s="264"/>
      <c r="AE9" s="265">
        <f t="shared" si="0"/>
        <v>0</v>
      </c>
      <c r="AF9" s="266"/>
      <c r="AG9" s="267"/>
    </row>
    <row r="10" spans="2:40" ht="18.75" x14ac:dyDescent="0.25">
      <c r="C10" s="641"/>
      <c r="D10" s="262"/>
      <c r="E10" s="262"/>
      <c r="F10" s="261"/>
      <c r="G10" s="262"/>
      <c r="H10" s="262"/>
      <c r="J10" s="645"/>
      <c r="K10" s="644"/>
      <c r="O10" s="272" t="s">
        <v>149</v>
      </c>
      <c r="P10" s="264"/>
      <c r="Q10" s="264"/>
      <c r="R10" s="264"/>
      <c r="S10" s="264"/>
      <c r="T10" s="264"/>
      <c r="U10" s="264"/>
      <c r="V10" s="264"/>
      <c r="W10" s="264"/>
      <c r="X10" s="264"/>
      <c r="Y10" s="264"/>
      <c r="Z10" s="264"/>
      <c r="AA10" s="264"/>
      <c r="AB10" s="264"/>
      <c r="AC10" s="264"/>
      <c r="AD10" s="264"/>
      <c r="AE10" s="265">
        <f t="shared" si="0"/>
        <v>0</v>
      </c>
      <c r="AF10" s="266"/>
      <c r="AG10" s="267"/>
    </row>
    <row r="11" spans="2:40" ht="17.25" customHeight="1" x14ac:dyDescent="0.25">
      <c r="C11" s="628" t="s">
        <v>500</v>
      </c>
      <c r="D11" s="629"/>
      <c r="E11" s="273"/>
      <c r="F11" s="273"/>
      <c r="G11" s="273"/>
      <c r="H11" s="273"/>
      <c r="O11" s="274" t="s">
        <v>27</v>
      </c>
      <c r="P11" s="264"/>
      <c r="Q11" s="264"/>
      <c r="R11" s="264"/>
      <c r="S11" s="264"/>
      <c r="T11" s="264"/>
      <c r="U11" s="264"/>
      <c r="V11" s="264"/>
      <c r="W11" s="264"/>
      <c r="X11" s="264"/>
      <c r="Y11" s="264"/>
      <c r="Z11" s="264"/>
      <c r="AA11" s="264"/>
      <c r="AB11" s="264"/>
      <c r="AC11" s="264"/>
      <c r="AD11" s="264"/>
      <c r="AE11" s="265">
        <f t="shared" si="0"/>
        <v>0</v>
      </c>
      <c r="AF11" s="266"/>
      <c r="AG11" s="267"/>
    </row>
    <row r="12" spans="2:40" ht="18.75" x14ac:dyDescent="0.25">
      <c r="C12" s="628"/>
      <c r="D12" s="630"/>
      <c r="E12" s="275"/>
      <c r="F12" s="252"/>
      <c r="G12" s="252"/>
      <c r="H12" s="252"/>
      <c r="I12" s="252"/>
      <c r="J12" s="276"/>
      <c r="K12" s="252"/>
      <c r="L12" s="252"/>
      <c r="O12" s="274" t="s">
        <v>185</v>
      </c>
      <c r="P12" s="264"/>
      <c r="Q12" s="264"/>
      <c r="R12" s="264"/>
      <c r="S12" s="264"/>
      <c r="T12" s="264"/>
      <c r="U12" s="264"/>
      <c r="V12" s="264"/>
      <c r="W12" s="264"/>
      <c r="X12" s="264"/>
      <c r="Y12" s="264"/>
      <c r="Z12" s="264"/>
      <c r="AA12" s="264"/>
      <c r="AB12" s="264"/>
      <c r="AC12" s="264"/>
      <c r="AD12" s="264"/>
      <c r="AE12" s="265">
        <f t="shared" si="0"/>
        <v>0</v>
      </c>
      <c r="AF12" s="266"/>
      <c r="AG12" s="267"/>
    </row>
    <row r="13" spans="2:40" ht="18.75" customHeight="1" x14ac:dyDescent="0.25">
      <c r="C13" s="631"/>
      <c r="D13" s="632"/>
      <c r="E13" s="633"/>
      <c r="G13" s="252"/>
      <c r="H13" s="252"/>
      <c r="I13" s="252"/>
      <c r="J13" s="252"/>
      <c r="K13" s="252"/>
      <c r="L13" s="252"/>
      <c r="M13" s="277"/>
      <c r="O13" s="278" t="s">
        <v>28</v>
      </c>
      <c r="P13" s="264"/>
      <c r="Q13" s="264"/>
      <c r="R13" s="264"/>
      <c r="S13" s="264"/>
      <c r="T13" s="264"/>
      <c r="U13" s="264"/>
      <c r="V13" s="264"/>
      <c r="W13" s="264"/>
      <c r="X13" s="264"/>
      <c r="Y13" s="264"/>
      <c r="Z13" s="264"/>
      <c r="AA13" s="264"/>
      <c r="AB13" s="264"/>
      <c r="AC13" s="264"/>
      <c r="AD13" s="264"/>
      <c r="AE13" s="265">
        <f t="shared" si="0"/>
        <v>0</v>
      </c>
      <c r="AF13" s="266"/>
      <c r="AG13" s="267"/>
    </row>
    <row r="14" spans="2:40" ht="22.5" customHeight="1" x14ac:dyDescent="0.25">
      <c r="C14" s="631"/>
      <c r="D14" s="632"/>
      <c r="E14" s="633"/>
      <c r="F14" s="252"/>
      <c r="G14" s="252"/>
      <c r="H14" s="252"/>
      <c r="I14" s="252"/>
      <c r="J14" s="252"/>
      <c r="K14" s="252"/>
      <c r="L14" s="252"/>
      <c r="M14" s="277"/>
    </row>
    <row r="15" spans="2:40" x14ac:dyDescent="0.25">
      <c r="E15" s="279"/>
      <c r="F15" s="252"/>
      <c r="G15" s="252"/>
      <c r="H15" s="252"/>
      <c r="I15" s="252"/>
      <c r="J15" s="252"/>
      <c r="K15" s="252"/>
      <c r="L15" s="252"/>
      <c r="M15" s="277"/>
      <c r="O15" s="280"/>
      <c r="P15" s="281"/>
      <c r="Q15" s="281"/>
      <c r="R15" s="281"/>
      <c r="S15" s="281"/>
      <c r="T15" s="281"/>
      <c r="U15" s="282"/>
      <c r="V15" s="282"/>
      <c r="W15" s="282"/>
      <c r="X15" s="282"/>
      <c r="Y15" s="282"/>
      <c r="Z15" s="282"/>
      <c r="AA15" s="282"/>
      <c r="AB15" s="282"/>
      <c r="AC15" s="282"/>
      <c r="AD15" s="282"/>
      <c r="AE15" s="283"/>
      <c r="AF15" s="284"/>
      <c r="AG15" s="285"/>
    </row>
    <row r="16" spans="2:40" ht="30" customHeight="1" x14ac:dyDescent="0.5">
      <c r="B16" s="286" t="str">
        <f>INDEX(languages!B11:C11,1,MATCH('Liesmich Readme'!$A$5,languages!$B$2:$C$2,0))</f>
        <v>4.    Abrechenbare Personalkosten pro Berichtsperiode</v>
      </c>
      <c r="C16" s="287"/>
      <c r="E16" s="286"/>
      <c r="F16" s="286"/>
      <c r="G16" s="286"/>
      <c r="H16" s="288"/>
      <c r="I16" s="286"/>
      <c r="J16" s="286"/>
      <c r="K16" s="286"/>
      <c r="O16" s="651" t="str">
        <f>INDEX(languages!B12:C12,1,MATCH('Liesmich Readme'!$A$5,languages!$B$2:$C$2,0))</f>
        <v>5.   Tagesäquivalente pro Arbeitspaket &amp; abrechenbare Personalkosten</v>
      </c>
      <c r="P16" s="651"/>
      <c r="Q16" s="651"/>
      <c r="R16" s="651"/>
      <c r="S16" s="651"/>
      <c r="T16" s="651"/>
      <c r="U16" s="651"/>
      <c r="V16" s="651"/>
      <c r="W16" s="651"/>
      <c r="X16" s="651"/>
      <c r="Y16" s="651"/>
      <c r="Z16" s="651"/>
      <c r="AA16" s="651"/>
      <c r="AB16" s="651"/>
      <c r="AC16" s="651"/>
      <c r="AD16" s="651"/>
      <c r="AE16" s="651"/>
      <c r="AF16" s="651"/>
      <c r="AG16" s="651"/>
    </row>
    <row r="17" spans="1:33" ht="11.25" customHeight="1" thickBot="1" x14ac:dyDescent="0.55000000000000004">
      <c r="B17" s="287"/>
      <c r="C17" s="286"/>
      <c r="D17" s="286"/>
      <c r="E17" s="286"/>
      <c r="F17" s="286"/>
      <c r="G17" s="286"/>
      <c r="H17" s="286"/>
      <c r="I17" s="286"/>
      <c r="J17" s="286"/>
      <c r="K17" s="286"/>
      <c r="O17" s="289"/>
      <c r="P17" s="289"/>
      <c r="Q17" s="289"/>
      <c r="R17" s="289"/>
      <c r="S17" s="289"/>
      <c r="T17" s="289"/>
      <c r="U17" s="289"/>
      <c r="V17" s="289"/>
      <c r="W17" s="289"/>
      <c r="X17" s="289"/>
      <c r="Y17" s="289"/>
      <c r="Z17" s="289"/>
      <c r="AA17" s="289"/>
      <c r="AB17" s="289"/>
      <c r="AC17" s="289"/>
      <c r="AD17" s="289"/>
      <c r="AE17" s="289"/>
      <c r="AF17" s="289"/>
      <c r="AG17" s="289"/>
    </row>
    <row r="18" spans="1:33" ht="15.75" customHeight="1" x14ac:dyDescent="0.25">
      <c r="C18" s="652" t="s">
        <v>252</v>
      </c>
      <c r="D18" s="652"/>
      <c r="E18" s="652"/>
      <c r="F18" s="652" t="s">
        <v>498</v>
      </c>
      <c r="G18" s="652"/>
      <c r="H18" s="652" t="s">
        <v>253</v>
      </c>
      <c r="I18" s="652"/>
      <c r="J18" s="652"/>
      <c r="K18" s="652"/>
      <c r="L18" s="653" t="s">
        <v>497</v>
      </c>
      <c r="M18" s="653"/>
      <c r="P18" s="290"/>
      <c r="U18" s="291"/>
    </row>
    <row r="19" spans="1:33" ht="75" customHeight="1" x14ac:dyDescent="0.25">
      <c r="A19" s="647" t="s">
        <v>465</v>
      </c>
      <c r="B19" s="647"/>
      <c r="C19" s="292" t="s">
        <v>495</v>
      </c>
      <c r="D19" s="256" t="s">
        <v>254</v>
      </c>
      <c r="E19" s="293" t="s">
        <v>255</v>
      </c>
      <c r="F19" s="292" t="s">
        <v>495</v>
      </c>
      <c r="G19" s="293" t="s">
        <v>254</v>
      </c>
      <c r="H19" s="294" t="s">
        <v>504</v>
      </c>
      <c r="I19" s="295" t="s">
        <v>256</v>
      </c>
      <c r="J19" s="296" t="s">
        <v>257</v>
      </c>
      <c r="K19" s="297" t="s">
        <v>258</v>
      </c>
      <c r="L19" s="298" t="s">
        <v>259</v>
      </c>
      <c r="M19" s="293" t="str">
        <f>IF($D$11="no","Check (costs total contract vs. calculated costs)","Check (costs EU grant vs. calculated costs)")</f>
        <v>Check (costs EU grant vs. calculated costs)</v>
      </c>
      <c r="P19" s="256" t="s">
        <v>448</v>
      </c>
      <c r="Q19" s="256" t="s">
        <v>449</v>
      </c>
      <c r="R19" s="256" t="s">
        <v>450</v>
      </c>
      <c r="S19" s="256" t="s">
        <v>451</v>
      </c>
      <c r="T19" s="256" t="s">
        <v>452</v>
      </c>
      <c r="U19" s="256" t="s">
        <v>453</v>
      </c>
      <c r="V19" s="256" t="s">
        <v>454</v>
      </c>
      <c r="W19" s="256" t="s">
        <v>455</v>
      </c>
      <c r="X19" s="256" t="s">
        <v>456</v>
      </c>
      <c r="Y19" s="256" t="s">
        <v>457</v>
      </c>
      <c r="Z19" s="256" t="s">
        <v>458</v>
      </c>
      <c r="AA19" s="256" t="s">
        <v>459</v>
      </c>
      <c r="AB19" s="256" t="s">
        <v>460</v>
      </c>
      <c r="AC19" s="256" t="s">
        <v>461</v>
      </c>
      <c r="AD19" s="256" t="s">
        <v>462</v>
      </c>
      <c r="AE19" s="257" t="s">
        <v>463</v>
      </c>
      <c r="AF19" s="256" t="s">
        <v>466</v>
      </c>
    </row>
    <row r="20" spans="1:33" ht="19.5" customHeight="1" x14ac:dyDescent="0.3">
      <c r="A20" s="648" t="str">
        <f>'Basic project data'!D12</f>
        <v/>
      </c>
      <c r="B20" s="649" t="str">
        <f>'Basic project data'!E12</f>
        <v/>
      </c>
      <c r="C20" s="650">
        <f>IFERROR(SUMIF(B:B,O20,G:G),0)</f>
        <v>0</v>
      </c>
      <c r="D20" s="637">
        <f>MROUND(SUMIF(B:B,O20,F:F),0.5)</f>
        <v>0</v>
      </c>
      <c r="E20" s="638">
        <f>IFERROR(C20/D20,0)</f>
        <v>0</v>
      </c>
      <c r="F20" s="650">
        <f>SUMIF(B:B,O20,J:J)</f>
        <v>0</v>
      </c>
      <c r="G20" s="654">
        <f>MROUND(SUMIF(B:B,O20,I:I),0.5)</f>
        <v>0</v>
      </c>
      <c r="H20" s="655">
        <f>IFERROR(((SUMIF(B:B,O20,AE:AE))/$H$2),0)</f>
        <v>0</v>
      </c>
      <c r="I20" s="656">
        <f>IF($D$11="no",IF((SUMIF($D$35:$D$41,O20,$G$35:$G$41)+SUMIF($I$35:$I$41,O20,$L$35:$L$41))&gt;D20,D20,(SUMIF($D$35:$D$41,O20,$G$35:$G$41)+SUMIF($I$35:$I$41,O20,$L$35:$L$41))),IF((SUMIF($D$35:$D$41,O20,$G$35:$G$41)+SUMIF($I$35:$I$41,O20,$L$35:$L$41))&gt;G20,G20,(SUMIF($D$35:$D$41,O20,$G$35:$G$41)+SUMIF($I$35:$I$41,O20,$L$35:$L$41))))</f>
        <v>0</v>
      </c>
      <c r="J20" s="634">
        <f>IFERROR(MROUND(IF(H20&gt;I20,I20,H20),0.5),"")</f>
        <v>0</v>
      </c>
      <c r="K20" s="635">
        <f>IF($D$11="no",(IF(M20&gt;=0,0,IFERROR(J20-D20,0))),IF(J20&gt;=G20,0,IFERROR(J20-G20,0)))</f>
        <v>0</v>
      </c>
      <c r="L20" s="636">
        <f>ROUND(IF($D$11="no",IF(E20*J20&gt;C20,C20,E20*J20),IF(E20*J20&gt;F20,F20,E20*J20)),2)</f>
        <v>0</v>
      </c>
      <c r="M20" s="639">
        <f>ROUND(IF($D$11="no",IFERROR(-(C20-L20),0),IFERROR(-(F20-L20),0)),2)</f>
        <v>0</v>
      </c>
      <c r="O20" s="263" t="s">
        <v>24</v>
      </c>
      <c r="P20" s="299">
        <f t="shared" ref="P20:AD20" si="1">IFERROR($J20*(SUMIF($B:$B,$O20,P:P)/$H$2)/$H20,0)</f>
        <v>0</v>
      </c>
      <c r="Q20" s="299">
        <f t="shared" si="1"/>
        <v>0</v>
      </c>
      <c r="R20" s="299">
        <f t="shared" si="1"/>
        <v>0</v>
      </c>
      <c r="S20" s="299">
        <f t="shared" si="1"/>
        <v>0</v>
      </c>
      <c r="T20" s="299">
        <f t="shared" si="1"/>
        <v>0</v>
      </c>
      <c r="U20" s="299">
        <f t="shared" si="1"/>
        <v>0</v>
      </c>
      <c r="V20" s="299">
        <f t="shared" si="1"/>
        <v>0</v>
      </c>
      <c r="W20" s="299">
        <f t="shared" si="1"/>
        <v>0</v>
      </c>
      <c r="X20" s="299">
        <f t="shared" si="1"/>
        <v>0</v>
      </c>
      <c r="Y20" s="299">
        <f t="shared" si="1"/>
        <v>0</v>
      </c>
      <c r="Z20" s="299">
        <f t="shared" si="1"/>
        <v>0</v>
      </c>
      <c r="AA20" s="299">
        <f t="shared" si="1"/>
        <v>0</v>
      </c>
      <c r="AB20" s="299">
        <f t="shared" si="1"/>
        <v>0</v>
      </c>
      <c r="AC20" s="299">
        <f t="shared" si="1"/>
        <v>0</v>
      </c>
      <c r="AD20" s="299">
        <f t="shared" si="1"/>
        <v>0</v>
      </c>
      <c r="AE20" s="300">
        <f>SUM(P20:AD20)</f>
        <v>0</v>
      </c>
      <c r="AF20" s="134">
        <f>ROUND(L20,2)</f>
        <v>0</v>
      </c>
      <c r="AG20" s="432" t="str">
        <f>IF((AF20)=AF5+AF6,"no adjustment needed",IF(ISBLANK(AF5),"no adjustment needed","adjustment needed"))</f>
        <v>no adjustment needed</v>
      </c>
    </row>
    <row r="21" spans="1:33" ht="19.5" customHeight="1" x14ac:dyDescent="0.3">
      <c r="A21" s="648"/>
      <c r="B21" s="649"/>
      <c r="C21" s="650"/>
      <c r="D21" s="637"/>
      <c r="E21" s="638"/>
      <c r="F21" s="650"/>
      <c r="G21" s="654"/>
      <c r="H21" s="655"/>
      <c r="I21" s="656"/>
      <c r="J21" s="634"/>
      <c r="K21" s="635"/>
      <c r="L21" s="636"/>
      <c r="M21" s="639"/>
      <c r="O21" s="268" t="s">
        <v>77</v>
      </c>
      <c r="P21" s="301">
        <f t="shared" ref="P21:AE21" si="2">IFERROR(IF(OR((P5+P6)=P20,P5=0),0,P20-P5-P6),"")</f>
        <v>0</v>
      </c>
      <c r="Q21" s="301">
        <f t="shared" si="2"/>
        <v>0</v>
      </c>
      <c r="R21" s="301">
        <f t="shared" si="2"/>
        <v>0</v>
      </c>
      <c r="S21" s="301">
        <f t="shared" si="2"/>
        <v>0</v>
      </c>
      <c r="T21" s="301">
        <f t="shared" si="2"/>
        <v>0</v>
      </c>
      <c r="U21" s="301">
        <f t="shared" si="2"/>
        <v>0</v>
      </c>
      <c r="V21" s="301">
        <f t="shared" si="2"/>
        <v>0</v>
      </c>
      <c r="W21" s="301">
        <f t="shared" si="2"/>
        <v>0</v>
      </c>
      <c r="X21" s="301">
        <f t="shared" si="2"/>
        <v>0</v>
      </c>
      <c r="Y21" s="301">
        <f t="shared" si="2"/>
        <v>0</v>
      </c>
      <c r="Z21" s="301">
        <f t="shared" si="2"/>
        <v>0</v>
      </c>
      <c r="AA21" s="301">
        <f t="shared" si="2"/>
        <v>0</v>
      </c>
      <c r="AB21" s="301">
        <f t="shared" si="2"/>
        <v>0</v>
      </c>
      <c r="AC21" s="301">
        <f t="shared" si="2"/>
        <v>0</v>
      </c>
      <c r="AD21" s="301">
        <f t="shared" si="2"/>
        <v>0</v>
      </c>
      <c r="AE21" s="300">
        <f t="shared" si="2"/>
        <v>0</v>
      </c>
      <c r="AF21" s="135">
        <f>IFERROR(IF(OR(ISBLANK(AF5),AF6&lt;&gt;""),0,IF(OR((AF5+AF6)=AF20,ISBLANK(AF5)),0,AF20-AF5-AF6)),"")</f>
        <v>0</v>
      </c>
      <c r="AG21" s="433" t="str">
        <f>IF(AND($AG$20="adjustment needed",AF21&lt;&gt;0),"Only copy this row in table above!","")</f>
        <v/>
      </c>
    </row>
    <row r="22" spans="1:33" ht="19.5" customHeight="1" x14ac:dyDescent="0.3">
      <c r="A22" s="657" t="str">
        <f>'Basic project data'!D13</f>
        <v/>
      </c>
      <c r="B22" s="658" t="str">
        <f>'Basic project data'!E13</f>
        <v/>
      </c>
      <c r="C22" s="650">
        <f>IFERROR(SUMIF(B:B,O22,G:G),0)</f>
        <v>0</v>
      </c>
      <c r="D22" s="637">
        <f>MROUND(SUMIF(B:B,O22,F:F),0.5)</f>
        <v>0</v>
      </c>
      <c r="E22" s="638">
        <f>IFERROR(C22/D22,0)</f>
        <v>0</v>
      </c>
      <c r="F22" s="650">
        <f>SUMIF(B:B,O22,J:J)</f>
        <v>0</v>
      </c>
      <c r="G22" s="654">
        <f>MROUND(SUMIF(B:B,O22,I:I),0.5)</f>
        <v>0</v>
      </c>
      <c r="H22" s="655">
        <f>IFERROR(((SUMIF(B:B,O22,AE:AE))/$H$2),0)</f>
        <v>0</v>
      </c>
      <c r="I22" s="656">
        <f>IF($D$11="no",IF((SUMIF($D$35:$D$41,O22,$G$35:$G$41)+SUMIF($I$35:$I$41,O22,$L$35:$L$41))&gt;D22,D22,(SUMIF($D$35:$D$41,O22,$G$35:$G$41)+SUMIF($I$35:$I$41,O22,$L$35:$L$41))),IF((SUMIF($D$35:$D$41,O22,$G$35:$G$41)+SUMIF($I$35:$I$41,O22,$L$35:$L$41))&gt;G22,G22,(SUMIF($D$35:$D$41,O22,$G$35:$G$41)+SUMIF($I$35:$I$41,O22,$L$35:$L$41))))</f>
        <v>0</v>
      </c>
      <c r="J22" s="634">
        <f>IFERROR(MROUND(IF(H22&gt;I22,I22,H22),0.5),"")</f>
        <v>0</v>
      </c>
      <c r="K22" s="635">
        <f>IF($D$11="no",(IF(M22&gt;=0,0,IFERROR(J22-D22,0))),IF(J22&gt;=G22,0,IFERROR(J22-G22,0)))</f>
        <v>0</v>
      </c>
      <c r="L22" s="636">
        <f>ROUND(IF($D$11="no",IF(E22*J22&gt;C22,C22,E22*J22),IF(E22*J22&gt;F22,F22,E22*J22)),2)</f>
        <v>0</v>
      </c>
      <c r="M22" s="639">
        <f>ROUND(IF($D$11="no",IFERROR(-(C22-L22),0),IFERROR(-(F22-L22),0)),2)</f>
        <v>0</v>
      </c>
      <c r="O22" s="269" t="s">
        <v>25</v>
      </c>
      <c r="P22" s="299">
        <f t="shared" ref="P22:AD22" si="3">IFERROR($J22*(SUMIF($B:$B,$O22,P:P)/$H$2)/$H22,0)</f>
        <v>0</v>
      </c>
      <c r="Q22" s="299">
        <f t="shared" si="3"/>
        <v>0</v>
      </c>
      <c r="R22" s="299">
        <f t="shared" si="3"/>
        <v>0</v>
      </c>
      <c r="S22" s="299">
        <f t="shared" si="3"/>
        <v>0</v>
      </c>
      <c r="T22" s="299">
        <f t="shared" si="3"/>
        <v>0</v>
      </c>
      <c r="U22" s="299">
        <f t="shared" si="3"/>
        <v>0</v>
      </c>
      <c r="V22" s="299">
        <f t="shared" si="3"/>
        <v>0</v>
      </c>
      <c r="W22" s="299">
        <f t="shared" si="3"/>
        <v>0</v>
      </c>
      <c r="X22" s="299">
        <f t="shared" si="3"/>
        <v>0</v>
      </c>
      <c r="Y22" s="299">
        <f t="shared" si="3"/>
        <v>0</v>
      </c>
      <c r="Z22" s="299">
        <f t="shared" si="3"/>
        <v>0</v>
      </c>
      <c r="AA22" s="299">
        <f t="shared" si="3"/>
        <v>0</v>
      </c>
      <c r="AB22" s="299">
        <f t="shared" si="3"/>
        <v>0</v>
      </c>
      <c r="AC22" s="299">
        <f t="shared" si="3"/>
        <v>0</v>
      </c>
      <c r="AD22" s="299">
        <f t="shared" si="3"/>
        <v>0</v>
      </c>
      <c r="AE22" s="300">
        <f>SUM(P22:AD22)</f>
        <v>0</v>
      </c>
      <c r="AF22" s="134">
        <f>ROUND(L22,2)</f>
        <v>0</v>
      </c>
      <c r="AG22" s="432" t="str">
        <f>IF((AF22)=AF7+AF8,"no adjustment needed",IF(ISBLANK(AF7),"no adjustment needed","adjustment needed"))</f>
        <v>no adjustment needed</v>
      </c>
    </row>
    <row r="23" spans="1:33" ht="19.5" customHeight="1" x14ac:dyDescent="0.3">
      <c r="A23" s="657"/>
      <c r="B23" s="658"/>
      <c r="C23" s="650"/>
      <c r="D23" s="637"/>
      <c r="E23" s="638"/>
      <c r="F23" s="650"/>
      <c r="G23" s="654"/>
      <c r="H23" s="655"/>
      <c r="I23" s="656"/>
      <c r="J23" s="634"/>
      <c r="K23" s="635"/>
      <c r="L23" s="636"/>
      <c r="M23" s="639"/>
      <c r="O23" s="270" t="s">
        <v>113</v>
      </c>
      <c r="P23" s="301">
        <f t="shared" ref="P23:AF23" si="4">IFERROR(IF(OR((P7+P8)=P22,P7=0),0,P22-P7-P8),"")</f>
        <v>0</v>
      </c>
      <c r="Q23" s="301">
        <f t="shared" si="4"/>
        <v>0</v>
      </c>
      <c r="R23" s="301">
        <f t="shared" si="4"/>
        <v>0</v>
      </c>
      <c r="S23" s="301">
        <f t="shared" si="4"/>
        <v>0</v>
      </c>
      <c r="T23" s="301">
        <f t="shared" si="4"/>
        <v>0</v>
      </c>
      <c r="U23" s="301">
        <f t="shared" si="4"/>
        <v>0</v>
      </c>
      <c r="V23" s="301">
        <f t="shared" si="4"/>
        <v>0</v>
      </c>
      <c r="W23" s="301">
        <f t="shared" si="4"/>
        <v>0</v>
      </c>
      <c r="X23" s="301">
        <f t="shared" si="4"/>
        <v>0</v>
      </c>
      <c r="Y23" s="301">
        <f t="shared" si="4"/>
        <v>0</v>
      </c>
      <c r="Z23" s="301">
        <f t="shared" si="4"/>
        <v>0</v>
      </c>
      <c r="AA23" s="301">
        <f t="shared" si="4"/>
        <v>0</v>
      </c>
      <c r="AB23" s="301">
        <f t="shared" si="4"/>
        <v>0</v>
      </c>
      <c r="AC23" s="301">
        <f t="shared" si="4"/>
        <v>0</v>
      </c>
      <c r="AD23" s="301">
        <f t="shared" si="4"/>
        <v>0</v>
      </c>
      <c r="AE23" s="300">
        <f t="shared" si="4"/>
        <v>0</v>
      </c>
      <c r="AF23" s="135">
        <f t="shared" si="4"/>
        <v>0</v>
      </c>
      <c r="AG23" s="433" t="str">
        <f>IF(AND($AG$22="adjustment needed",AF23&lt;&gt;0),"Only copy this row in table above!","")</f>
        <v/>
      </c>
    </row>
    <row r="24" spans="1:33" ht="19.5" customHeight="1" x14ac:dyDescent="0.3">
      <c r="A24" s="659" t="str">
        <f>'Basic project data'!D14</f>
        <v/>
      </c>
      <c r="B24" s="660" t="str">
        <f>'Basic project data'!E14</f>
        <v/>
      </c>
      <c r="C24" s="650">
        <f>IFERROR(SUMIF(B:B,O24,G:G),0)</f>
        <v>0</v>
      </c>
      <c r="D24" s="637">
        <f>MROUND(SUMIF(B:B,O24,F:F),0.5)</f>
        <v>0</v>
      </c>
      <c r="E24" s="638">
        <f>IFERROR(C24/D24,0)</f>
        <v>0</v>
      </c>
      <c r="F24" s="650">
        <f>SUMIF(B:B,O24,J:J)</f>
        <v>0</v>
      </c>
      <c r="G24" s="654">
        <f>MROUND(SUMIF(B:B,O24,I:I),0.5)</f>
        <v>0</v>
      </c>
      <c r="H24" s="655">
        <f>IFERROR(((SUMIF(B:B,O24,AE:AE))/$H$2),0)</f>
        <v>0</v>
      </c>
      <c r="I24" s="656">
        <f>IF($D$11="no",IF((SUMIF($D$35:$D$41,O24,$G$35:$G$41)+SUMIF($I$35:$I$41,O24,$L$35:$L$41))&gt;D24,D24,(SUMIF($D$35:$D$41,O24,$G$35:$G$41)+SUMIF($I$35:$I$41,O24,$L$35:$L$41))),IF((SUMIF($D$35:$D$41,O24,$G$35:$G$41)+SUMIF($I$35:$I$41,O24,$L$35:$L$41))&gt;G24,G24,(SUMIF($D$35:$D$41,O24,$G$35:$G$41)+SUMIF($I$35:$I$41,O24,$L$35:$L$41))))</f>
        <v>0</v>
      </c>
      <c r="J24" s="634">
        <f>IFERROR(MROUND(IF(H24&gt;I24,I24,H24),0.5),"")</f>
        <v>0</v>
      </c>
      <c r="K24" s="635">
        <f>IF($D$11="no",(IF(M24&gt;=0,0,IFERROR(J24-D24,0))),IF(J24&gt;=G24,0,IFERROR(J24-G24,0)))</f>
        <v>0</v>
      </c>
      <c r="L24" s="636">
        <f>ROUND(IF($D$11="no",IF(E24*J24&gt;C24,C24,E24*J24),IF(E24*J24&gt;F24,F24,E24*J24)),2)</f>
        <v>0</v>
      </c>
      <c r="M24" s="639">
        <f>ROUND(IF($D$11="no",IFERROR(-(C24-L24),0),IFERROR(-(F24-L24),0)),2)</f>
        <v>0</v>
      </c>
      <c r="O24" s="271" t="s">
        <v>26</v>
      </c>
      <c r="P24" s="299">
        <f t="shared" ref="P24:AD24" si="5">IFERROR($J24*(SUMIF($B:$B,$O24,P:P)/$H$2)/$H24,0)</f>
        <v>0</v>
      </c>
      <c r="Q24" s="299">
        <f t="shared" si="5"/>
        <v>0</v>
      </c>
      <c r="R24" s="299">
        <f t="shared" si="5"/>
        <v>0</v>
      </c>
      <c r="S24" s="299">
        <f t="shared" si="5"/>
        <v>0</v>
      </c>
      <c r="T24" s="299">
        <f t="shared" si="5"/>
        <v>0</v>
      </c>
      <c r="U24" s="299">
        <f t="shared" si="5"/>
        <v>0</v>
      </c>
      <c r="V24" s="299">
        <f t="shared" si="5"/>
        <v>0</v>
      </c>
      <c r="W24" s="299">
        <f t="shared" si="5"/>
        <v>0</v>
      </c>
      <c r="X24" s="299">
        <f t="shared" si="5"/>
        <v>0</v>
      </c>
      <c r="Y24" s="299">
        <f t="shared" si="5"/>
        <v>0</v>
      </c>
      <c r="Z24" s="299">
        <f t="shared" si="5"/>
        <v>0</v>
      </c>
      <c r="AA24" s="299">
        <f t="shared" si="5"/>
        <v>0</v>
      </c>
      <c r="AB24" s="299">
        <f t="shared" si="5"/>
        <v>0</v>
      </c>
      <c r="AC24" s="299">
        <f t="shared" si="5"/>
        <v>0</v>
      </c>
      <c r="AD24" s="299">
        <f t="shared" si="5"/>
        <v>0</v>
      </c>
      <c r="AE24" s="300">
        <f>SUM(P24:AD24)</f>
        <v>0</v>
      </c>
      <c r="AF24" s="134">
        <f>ROUND(L24,2)</f>
        <v>0</v>
      </c>
      <c r="AG24" s="432" t="str">
        <f>IF((AF24)=AF9+AF10,"no adjustment needed",IF(ISBLANK(AF9),"no adjustment needed","adjustment needed"))</f>
        <v>no adjustment needed</v>
      </c>
    </row>
    <row r="25" spans="1:33" ht="19.5" customHeight="1" x14ac:dyDescent="0.3">
      <c r="A25" s="659"/>
      <c r="B25" s="660"/>
      <c r="C25" s="650"/>
      <c r="D25" s="637"/>
      <c r="E25" s="638"/>
      <c r="F25" s="650"/>
      <c r="G25" s="654"/>
      <c r="H25" s="655"/>
      <c r="I25" s="656"/>
      <c r="J25" s="634"/>
      <c r="K25" s="635"/>
      <c r="L25" s="636"/>
      <c r="M25" s="639"/>
      <c r="O25" s="272" t="s">
        <v>149</v>
      </c>
      <c r="P25" s="301">
        <f t="shared" ref="P25:AF25" si="6">IFERROR(IF(OR((P9+P10)=P24,P9=0),0,P24-P9-P10),"")</f>
        <v>0</v>
      </c>
      <c r="Q25" s="301">
        <f t="shared" si="6"/>
        <v>0</v>
      </c>
      <c r="R25" s="301">
        <f t="shared" si="6"/>
        <v>0</v>
      </c>
      <c r="S25" s="301">
        <f t="shared" si="6"/>
        <v>0</v>
      </c>
      <c r="T25" s="301">
        <f t="shared" si="6"/>
        <v>0</v>
      </c>
      <c r="U25" s="301">
        <f t="shared" si="6"/>
        <v>0</v>
      </c>
      <c r="V25" s="301">
        <f t="shared" si="6"/>
        <v>0</v>
      </c>
      <c r="W25" s="301">
        <f t="shared" si="6"/>
        <v>0</v>
      </c>
      <c r="X25" s="301">
        <f t="shared" si="6"/>
        <v>0</v>
      </c>
      <c r="Y25" s="301">
        <f t="shared" si="6"/>
        <v>0</v>
      </c>
      <c r="Z25" s="301">
        <f t="shared" si="6"/>
        <v>0</v>
      </c>
      <c r="AA25" s="301">
        <f t="shared" si="6"/>
        <v>0</v>
      </c>
      <c r="AB25" s="301">
        <f t="shared" si="6"/>
        <v>0</v>
      </c>
      <c r="AC25" s="301">
        <f t="shared" si="6"/>
        <v>0</v>
      </c>
      <c r="AD25" s="301">
        <f t="shared" si="6"/>
        <v>0</v>
      </c>
      <c r="AE25" s="300">
        <f t="shared" si="6"/>
        <v>0</v>
      </c>
      <c r="AF25" s="135">
        <f t="shared" si="6"/>
        <v>0</v>
      </c>
      <c r="AG25" s="433" t="str">
        <f>IF(AND($AG$24="adjustment needed",AF25&lt;&gt;0),"Only copy this row in table above!","")</f>
        <v/>
      </c>
    </row>
    <row r="26" spans="1:33" ht="19.5" customHeight="1" x14ac:dyDescent="0.3">
      <c r="A26" s="672" t="str">
        <f>'Basic project data'!D15</f>
        <v/>
      </c>
      <c r="B26" s="673" t="str">
        <f>'Basic project data'!E15</f>
        <v/>
      </c>
      <c r="C26" s="650">
        <f>IFERROR(SUMIF(B:B,O26,G:G),0)</f>
        <v>0</v>
      </c>
      <c r="D26" s="637">
        <f>MROUND(SUMIF(B:B,O26,F:F),0.5)</f>
        <v>0</v>
      </c>
      <c r="E26" s="638">
        <f>IFERROR(C26/D26,0)</f>
        <v>0</v>
      </c>
      <c r="F26" s="650">
        <f>SUMIF(B:B,O26,J:J)</f>
        <v>0</v>
      </c>
      <c r="G26" s="654">
        <f>MROUND(SUMIF(B:B,O26,I:I),0.5)</f>
        <v>0</v>
      </c>
      <c r="H26" s="655">
        <f>IFERROR(((SUMIF(B:B,O26,AE:AE))/$H$2),0)</f>
        <v>0</v>
      </c>
      <c r="I26" s="656">
        <f>IF($D$11="no",IF((SUMIF($D$35:$D$41,O26,$G$35:$G$41)+SUMIF($I$35:$I$41,O26,$L$35:$L$41))&gt;D26,D26,(SUMIF($D$35:$D$41,O26,$G$35:$G$41)+SUMIF($I$35:$I$41,O26,$L$35:$L$41))),IF((SUMIF($D$35:$D$41,O26,$G$35:$G$41)+SUMIF($I$35:$I$41,O26,$L$35:$L$41))&gt;G26,G26,(SUMIF($D$35:$D$41,O26,$G$35:$G$41)+SUMIF($I$35:$I$41,O26,$L$35:$L$41))))</f>
        <v>0</v>
      </c>
      <c r="J26" s="634">
        <f>IFERROR(MROUND(IF(H26&gt;I26,I26,H26),0.5),"")</f>
        <v>0</v>
      </c>
      <c r="K26" s="635">
        <f>IF($D$11="no",(IF(M26&gt;=0,0,IFERROR(J26-D26,0))),IF(J26&gt;=G26,0,IFERROR(J26-G26,0)))</f>
        <v>0</v>
      </c>
      <c r="L26" s="636">
        <f>ROUND(IF($D$11="no",IF(E26*J26&gt;C26,C26,E26*J26),IF(E26*J26&gt;F26,F26,E26*J26)),2)</f>
        <v>0</v>
      </c>
      <c r="M26" s="639">
        <f>ROUND(IF($D$11="no",IFERROR(-(C26-L26),0),IFERROR(-(F26-L26),0)),2)</f>
        <v>0</v>
      </c>
      <c r="O26" s="274" t="s">
        <v>27</v>
      </c>
      <c r="P26" s="299">
        <f t="shared" ref="P26:AD26" si="7">IFERROR($J26*(SUMIF($B:$B,$O26,P:P)/$H$2)/$H26,0)</f>
        <v>0</v>
      </c>
      <c r="Q26" s="299">
        <f t="shared" si="7"/>
        <v>0</v>
      </c>
      <c r="R26" s="299">
        <f t="shared" si="7"/>
        <v>0</v>
      </c>
      <c r="S26" s="299">
        <f t="shared" si="7"/>
        <v>0</v>
      </c>
      <c r="T26" s="299">
        <f t="shared" si="7"/>
        <v>0</v>
      </c>
      <c r="U26" s="299">
        <f t="shared" si="7"/>
        <v>0</v>
      </c>
      <c r="V26" s="299">
        <f t="shared" si="7"/>
        <v>0</v>
      </c>
      <c r="W26" s="299">
        <f t="shared" si="7"/>
        <v>0</v>
      </c>
      <c r="X26" s="299">
        <f t="shared" si="7"/>
        <v>0</v>
      </c>
      <c r="Y26" s="299">
        <f t="shared" si="7"/>
        <v>0</v>
      </c>
      <c r="Z26" s="299">
        <f t="shared" si="7"/>
        <v>0</v>
      </c>
      <c r="AA26" s="299">
        <f t="shared" si="7"/>
        <v>0</v>
      </c>
      <c r="AB26" s="299">
        <f t="shared" si="7"/>
        <v>0</v>
      </c>
      <c r="AC26" s="299">
        <f t="shared" si="7"/>
        <v>0</v>
      </c>
      <c r="AD26" s="299">
        <f t="shared" si="7"/>
        <v>0</v>
      </c>
      <c r="AE26" s="300">
        <f>SUM(P26:AD26)</f>
        <v>0</v>
      </c>
      <c r="AF26" s="134">
        <f>ROUND(L26,2)</f>
        <v>0</v>
      </c>
      <c r="AG26" s="432" t="str">
        <f>IF((AF26)=AF11+AF12,"no adjustment needed",IF(ISBLANK(AF11),"no adjustment needed","adjustment needed"))</f>
        <v>no adjustment needed</v>
      </c>
    </row>
    <row r="27" spans="1:33" ht="19.5" customHeight="1" x14ac:dyDescent="0.3">
      <c r="A27" s="672"/>
      <c r="B27" s="673"/>
      <c r="C27" s="650"/>
      <c r="D27" s="637"/>
      <c r="E27" s="638"/>
      <c r="F27" s="650"/>
      <c r="G27" s="654"/>
      <c r="H27" s="655"/>
      <c r="I27" s="656"/>
      <c r="J27" s="634"/>
      <c r="K27" s="635"/>
      <c r="L27" s="636"/>
      <c r="M27" s="639"/>
      <c r="O27" s="274" t="s">
        <v>185</v>
      </c>
      <c r="P27" s="301">
        <f t="shared" ref="P27:AE27" si="8">IFERROR(IF(OR((P11+P12)=P26,P11=0),0,P26-P11-P12),"")</f>
        <v>0</v>
      </c>
      <c r="Q27" s="301">
        <f t="shared" si="8"/>
        <v>0</v>
      </c>
      <c r="R27" s="301">
        <f t="shared" si="8"/>
        <v>0</v>
      </c>
      <c r="S27" s="301">
        <f t="shared" si="8"/>
        <v>0</v>
      </c>
      <c r="T27" s="301">
        <f t="shared" si="8"/>
        <v>0</v>
      </c>
      <c r="U27" s="301">
        <f t="shared" si="8"/>
        <v>0</v>
      </c>
      <c r="V27" s="301">
        <f t="shared" si="8"/>
        <v>0</v>
      </c>
      <c r="W27" s="301">
        <f t="shared" si="8"/>
        <v>0</v>
      </c>
      <c r="X27" s="301">
        <f t="shared" si="8"/>
        <v>0</v>
      </c>
      <c r="Y27" s="301">
        <f t="shared" si="8"/>
        <v>0</v>
      </c>
      <c r="Z27" s="301">
        <f t="shared" si="8"/>
        <v>0</v>
      </c>
      <c r="AA27" s="301">
        <f t="shared" si="8"/>
        <v>0</v>
      </c>
      <c r="AB27" s="301">
        <f t="shared" si="8"/>
        <v>0</v>
      </c>
      <c r="AC27" s="301">
        <f t="shared" si="8"/>
        <v>0</v>
      </c>
      <c r="AD27" s="301">
        <f t="shared" si="8"/>
        <v>0</v>
      </c>
      <c r="AE27" s="300">
        <f t="shared" si="8"/>
        <v>0</v>
      </c>
      <c r="AF27" s="135">
        <f>IFERROR(IF(OR((AF11+AF13)=AF26,AF11=0),0,AF26-AF11-AF13),"")</f>
        <v>0</v>
      </c>
      <c r="AG27" s="302" t="str">
        <f>IF(AND($AG$26="adjustment needed",AF27&lt;&gt;0),"Only copy this row in table above!","")</f>
        <v/>
      </c>
    </row>
    <row r="28" spans="1:33" ht="19.5" customHeight="1" thickBot="1" x14ac:dyDescent="0.35">
      <c r="A28" s="661" t="str">
        <f>'Basic project data'!D16</f>
        <v/>
      </c>
      <c r="B28" s="662" t="str">
        <f>'Basic project data'!E16</f>
        <v/>
      </c>
      <c r="C28" s="663">
        <f>IFERROR(SUMIF(B:B,O28,G:G),0)</f>
        <v>0</v>
      </c>
      <c r="D28" s="664">
        <f>MROUND(SUMIF(B:B,O28,F:F),0.5)</f>
        <v>0</v>
      </c>
      <c r="E28" s="665">
        <f>IFERROR(C28/D28,0)</f>
        <v>0</v>
      </c>
      <c r="F28" s="663">
        <f>SUMIF(B:B,O28,J:J)</f>
        <v>0</v>
      </c>
      <c r="G28" s="666">
        <f>MROUND(SUMIF(B:B,O28,I:I),0.5)</f>
        <v>0</v>
      </c>
      <c r="H28" s="667">
        <f>IFERROR(((SUMIF(B:B,O28,AE:AE))/$H$2),0)</f>
        <v>0</v>
      </c>
      <c r="I28" s="668">
        <f>IF($D$11="no",IF((SUMIF($D$35:$D$41,O28,$G$35:$G$41)+SUMIF($I$35:$I$41,O28,$L$35:$L$41))&gt;D28,D28,(SUMIF($D$35:$D$41,O28,$G$35:$G$41)+SUMIF($I$35:$I$41,O28,$L$35:$L$41))),IF((SUMIF($D$35:$D$41,O28,$G$35:$G$41)+SUMIF($I$35:$I$41,O28,$L$35:$L$41))&gt;G28,G28,(SUMIF($D$35:$D$41,O28,$G$35:$G$41)+SUMIF($I$35:$I$41,O28,$L$35:$L$41))))</f>
        <v>0</v>
      </c>
      <c r="J28" s="669">
        <f>IFERROR(MROUND(IF(H28&gt;I28,I28,H28),0.5),"")</f>
        <v>0</v>
      </c>
      <c r="K28" s="670">
        <f>IF($D$11="no",(IF(M28&gt;=0,0,IFERROR(J28-D28,0))),IF(J28&gt;=G28,0,IFERROR(J28-G28,0)))</f>
        <v>0</v>
      </c>
      <c r="L28" s="671">
        <f>ROUND(IF($D$11="no",IF(E28*J28&gt;C28,C28,E28*J28),IF(E28*J28&gt;F28,F28,E28*J28)),2)</f>
        <v>0</v>
      </c>
      <c r="M28" s="639">
        <f>ROUND(IF($D$11="no",IFERROR(-(C28-L28),0),IFERROR(-(F28-L28),0)),2)</f>
        <v>0</v>
      </c>
      <c r="O28" s="303" t="s">
        <v>28</v>
      </c>
      <c r="P28" s="299">
        <f t="shared" ref="P28:AD28" si="9">IFERROR($J28*(SUMIF($B:$B,$O28,P:P)/$H$2)/$H28,0)</f>
        <v>0</v>
      </c>
      <c r="Q28" s="299">
        <f t="shared" si="9"/>
        <v>0</v>
      </c>
      <c r="R28" s="299">
        <f t="shared" si="9"/>
        <v>0</v>
      </c>
      <c r="S28" s="299">
        <f t="shared" si="9"/>
        <v>0</v>
      </c>
      <c r="T28" s="299">
        <f t="shared" si="9"/>
        <v>0</v>
      </c>
      <c r="U28" s="299">
        <f t="shared" si="9"/>
        <v>0</v>
      </c>
      <c r="V28" s="299">
        <f t="shared" si="9"/>
        <v>0</v>
      </c>
      <c r="W28" s="299">
        <f t="shared" si="9"/>
        <v>0</v>
      </c>
      <c r="X28" s="299">
        <f t="shared" si="9"/>
        <v>0</v>
      </c>
      <c r="Y28" s="299">
        <f t="shared" si="9"/>
        <v>0</v>
      </c>
      <c r="Z28" s="299">
        <f t="shared" si="9"/>
        <v>0</v>
      </c>
      <c r="AA28" s="299">
        <f t="shared" si="9"/>
        <v>0</v>
      </c>
      <c r="AB28" s="299">
        <f t="shared" si="9"/>
        <v>0</v>
      </c>
      <c r="AC28" s="299">
        <f t="shared" si="9"/>
        <v>0</v>
      </c>
      <c r="AD28" s="299">
        <f t="shared" si="9"/>
        <v>0</v>
      </c>
      <c r="AE28" s="300">
        <f>SUM(P28:AD28)</f>
        <v>0</v>
      </c>
      <c r="AF28" s="134">
        <f>ROUND(L28,2)</f>
        <v>0</v>
      </c>
      <c r="AG28" s="304"/>
    </row>
    <row r="29" spans="1:33" ht="19.5" customHeight="1" thickBot="1" x14ac:dyDescent="0.35">
      <c r="A29" s="661"/>
      <c r="B29" s="662"/>
      <c r="C29" s="663"/>
      <c r="D29" s="664"/>
      <c r="E29" s="665"/>
      <c r="F29" s="663"/>
      <c r="G29" s="666"/>
      <c r="H29" s="667"/>
      <c r="I29" s="668"/>
      <c r="J29" s="669"/>
      <c r="K29" s="670"/>
      <c r="L29" s="671"/>
      <c r="M29" s="639"/>
      <c r="O29" s="305"/>
      <c r="P29" s="282"/>
      <c r="Q29" s="282"/>
      <c r="R29" s="282"/>
      <c r="S29" s="282"/>
      <c r="T29" s="282"/>
      <c r="U29" s="282"/>
      <c r="V29" s="282"/>
      <c r="W29" s="282"/>
      <c r="X29" s="282"/>
      <c r="Y29" s="282"/>
      <c r="Z29" s="282"/>
      <c r="AA29" s="282"/>
      <c r="AB29" s="282"/>
      <c r="AC29" s="282"/>
      <c r="AD29" s="282"/>
      <c r="AE29" s="306"/>
      <c r="AF29" s="307"/>
    </row>
    <row r="30" spans="1:33" ht="17.25" customHeight="1" x14ac:dyDescent="0.25">
      <c r="A30" s="678" t="s">
        <v>37</v>
      </c>
      <c r="B30" s="678"/>
      <c r="C30" s="308">
        <f>SUM(C20:C28)</f>
        <v>0</v>
      </c>
      <c r="D30" s="309">
        <f>SUM(D20:D28)</f>
        <v>0</v>
      </c>
      <c r="E30" s="310"/>
      <c r="F30" s="311">
        <f>SUM(F20:F28)</f>
        <v>0</v>
      </c>
      <c r="G30" s="312">
        <f>SUM(G20:G28)</f>
        <v>0</v>
      </c>
      <c r="H30" s="313">
        <f>SUM(H20:H28)</f>
        <v>0</v>
      </c>
      <c r="I30" s="314"/>
      <c r="J30" s="315">
        <f>SUM(J20:J28)</f>
        <v>0</v>
      </c>
      <c r="K30" s="316"/>
      <c r="L30" s="317">
        <f>SUM(L20:L28)</f>
        <v>0</v>
      </c>
      <c r="M30" s="318">
        <f>SUM(M20:M28)</f>
        <v>0</v>
      </c>
      <c r="N30" s="319"/>
      <c r="O30" s="280"/>
      <c r="P30" s="280"/>
      <c r="Q30" s="280"/>
      <c r="R30" s="280"/>
      <c r="S30" s="280"/>
      <c r="T30" s="280"/>
      <c r="U30" s="280"/>
      <c r="V30" s="280"/>
      <c r="W30" s="280"/>
      <c r="X30" s="280"/>
      <c r="Y30" s="280"/>
      <c r="Z30" s="280"/>
      <c r="AA30" s="280"/>
      <c r="AB30" s="280"/>
      <c r="AC30" s="280"/>
      <c r="AD30" s="280"/>
      <c r="AE30" s="280"/>
      <c r="AF30" s="280"/>
    </row>
    <row r="31" spans="1:33" x14ac:dyDescent="0.25">
      <c r="A31" s="320"/>
      <c r="B31" s="320"/>
      <c r="C31" s="321"/>
      <c r="D31" s="322"/>
      <c r="E31" s="323"/>
      <c r="F31" s="324"/>
      <c r="G31" s="325"/>
      <c r="H31" s="284"/>
      <c r="J31" s="326"/>
      <c r="K31" s="327"/>
      <c r="O31" s="280"/>
      <c r="P31" s="280"/>
      <c r="Q31" s="280"/>
      <c r="R31" s="280"/>
      <c r="S31" s="280"/>
      <c r="T31" s="280"/>
      <c r="U31" s="280"/>
      <c r="V31" s="280"/>
      <c r="W31" s="280"/>
      <c r="X31" s="280"/>
      <c r="Y31" s="280"/>
      <c r="Z31" s="280"/>
      <c r="AA31" s="280"/>
      <c r="AB31" s="280"/>
      <c r="AC31" s="280"/>
      <c r="AD31" s="280"/>
      <c r="AE31" s="280"/>
      <c r="AF31" s="280"/>
    </row>
    <row r="32" spans="1:33" ht="31.5" x14ac:dyDescent="0.25">
      <c r="B32" s="651" t="str">
        <f>INDEX(languages!B10:C10,1,MATCH('Liesmich Readme'!$A$5,languages!$B$2:$C$2,0))</f>
        <v>3.    Horizontal Ceiling &amp; Kappung auf Kalenderjahr</v>
      </c>
      <c r="C32" s="651"/>
      <c r="D32" s="651"/>
      <c r="E32" s="651"/>
      <c r="F32" s="651"/>
      <c r="G32" s="651"/>
      <c r="H32" s="651"/>
      <c r="I32" s="651"/>
      <c r="J32" s="277"/>
      <c r="L32" s="328"/>
      <c r="M32" s="329"/>
      <c r="P32" s="679"/>
      <c r="Q32" s="679"/>
      <c r="R32" s="679"/>
      <c r="S32" s="679"/>
      <c r="T32" s="679"/>
      <c r="U32" s="679"/>
      <c r="V32" s="679"/>
      <c r="W32" s="679"/>
      <c r="X32" s="679"/>
      <c r="Y32" s="679"/>
      <c r="Z32" s="679"/>
      <c r="AA32" s="679"/>
      <c r="AB32" s="679"/>
      <c r="AC32" s="679"/>
      <c r="AD32" s="679"/>
      <c r="AE32" s="679"/>
      <c r="AF32" s="679"/>
    </row>
    <row r="33" spans="1:33" ht="15.75" thickBot="1" x14ac:dyDescent="0.3">
      <c r="L33" s="329"/>
      <c r="M33" s="329"/>
      <c r="O33" s="330"/>
      <c r="P33" s="331"/>
      <c r="Q33" s="331"/>
      <c r="R33" s="331"/>
      <c r="S33" s="331"/>
      <c r="T33" s="331"/>
      <c r="U33" s="331"/>
      <c r="V33" s="331"/>
      <c r="W33" s="331"/>
      <c r="X33" s="331"/>
      <c r="Y33" s="331"/>
      <c r="Z33" s="331"/>
      <c r="AA33" s="331"/>
      <c r="AB33" s="331"/>
      <c r="AC33" s="331"/>
      <c r="AD33" s="331"/>
      <c r="AE33" s="331"/>
      <c r="AF33" s="331"/>
    </row>
    <row r="34" spans="1:33" ht="90" customHeight="1" x14ac:dyDescent="0.25">
      <c r="B34" s="332" t="s">
        <v>260</v>
      </c>
      <c r="C34" s="256" t="s">
        <v>261</v>
      </c>
      <c r="D34" s="333" t="s">
        <v>262</v>
      </c>
      <c r="E34" s="334" t="s">
        <v>501</v>
      </c>
      <c r="F34" s="335" t="s">
        <v>502</v>
      </c>
      <c r="G34" s="335" t="s">
        <v>263</v>
      </c>
      <c r="H34" s="336" t="s">
        <v>265</v>
      </c>
      <c r="I34" s="333" t="s">
        <v>264</v>
      </c>
      <c r="J34" s="334" t="s">
        <v>501</v>
      </c>
      <c r="K34" s="335" t="s">
        <v>502</v>
      </c>
      <c r="L34" s="335" t="s">
        <v>263</v>
      </c>
      <c r="M34" s="336" t="s">
        <v>265</v>
      </c>
      <c r="O34" s="337"/>
      <c r="P34" s="680"/>
      <c r="Q34" s="680"/>
      <c r="R34" s="680"/>
      <c r="S34" s="680"/>
      <c r="T34" s="680"/>
      <c r="U34" s="680"/>
      <c r="V34" s="680"/>
      <c r="W34" s="680"/>
      <c r="X34" s="680"/>
      <c r="Y34" s="680"/>
      <c r="Z34" s="680"/>
      <c r="AA34" s="680"/>
      <c r="AB34" s="680"/>
      <c r="AC34" s="680"/>
      <c r="AD34" s="680"/>
      <c r="AE34" s="680"/>
      <c r="AF34" s="680"/>
    </row>
    <row r="35" spans="1:33" ht="15" customHeight="1" x14ac:dyDescent="0.25">
      <c r="B35" s="338"/>
      <c r="C35" s="339">
        <f>IF('Basic project data'!C5=0,0,DATE(YEAR('Basic project data'!C5),1,1))</f>
        <v>0</v>
      </c>
      <c r="D35" s="340" t="str">
        <f>IFERROR(INDEX(B47:B58,MATCH("P*",B47:B58,0)),"")</f>
        <v/>
      </c>
      <c r="E35" s="341">
        <f>IF(D35="",0,IF($D$11="no",SUMIF(B47:B58,D35,F47:F58),SUMIF(B47:B58,D35,I47:I58)))</f>
        <v>0</v>
      </c>
      <c r="F35" s="341">
        <f>IFERROR(SUMIF($B47:$B58,$D35,$AE47:$AE58)/$H$2,0)</f>
        <v>0</v>
      </c>
      <c r="G35" s="341" t="str">
        <f t="shared" ref="G35:G41" si="10">IFERROR(IF(D35="","",(IF(B35="yes",(IF(E35&lt;F35,E35,F35)),F35))),"")</f>
        <v/>
      </c>
      <c r="H35" s="342">
        <f t="shared" ref="H35:H41" si="11">ROUND(-IFERROR(E35-F35,""),2)</f>
        <v>0</v>
      </c>
      <c r="I35" s="340" t="str">
        <f>IF(IFERROR(INDEX(B47:B58,MATCH("P*",B47:B58,-1)),"")=D35,"",IFERROR(INDEX(B47:B58,MATCH("P*",B47:B58,-1)),""))</f>
        <v/>
      </c>
      <c r="J35" s="341">
        <f>IF(I35="",0,IF($D$11="no",MROUND(SUMIF(B47:B58,I35,F47:F58),0.5),MROUND(SUMIF(B47:B58,I35,I47:I58),0.5)))</f>
        <v>0</v>
      </c>
      <c r="K35" s="341">
        <f>IFERROR(SUMIF($B47:$B58,$I35,$AE47:$AE58)/$H$2,0)</f>
        <v>0</v>
      </c>
      <c r="L35" s="341" t="str">
        <f t="shared" ref="L35:L41" si="12">IFERROR(IF(I35="","",IF(B35="yes",(IF((E35+J35-G35)&gt;=K35,K35,(E35+J35-G35))),K35)),"")</f>
        <v/>
      </c>
      <c r="M35" s="342">
        <f t="shared" ref="M35:M41" si="13">ROUND(-IFERROR(J35-K35,""),2)</f>
        <v>0</v>
      </c>
      <c r="N35" s="343"/>
      <c r="O35" s="337"/>
    </row>
    <row r="36" spans="1:33" x14ac:dyDescent="0.25">
      <c r="B36" s="338"/>
      <c r="C36" s="339" t="str">
        <f>IFERROR(IF(EDATE(C35,12)&lt;=(DATE(YEAR('Basic project data'!$C$6),1,1)),EDATE(C35,12),""),"")</f>
        <v/>
      </c>
      <c r="D36" s="340" t="str">
        <f>IFERROR(INDEX(B62:B73,MATCH("P*",B62:B73,0)),"")</f>
        <v/>
      </c>
      <c r="E36" s="341">
        <f>IF(D36="",0,IF($D$11="no",SUMIF(B62:B73,D36,F62:F73),SUMIF(B62:B73,D36,I62:I73)))</f>
        <v>0</v>
      </c>
      <c r="F36" s="341">
        <f>IFERROR(SUMIF($B62:$B73,$D36,$AE62:$AE73)/$H$2,0)</f>
        <v>0</v>
      </c>
      <c r="G36" s="341" t="str">
        <f t="shared" si="10"/>
        <v/>
      </c>
      <c r="H36" s="342">
        <f t="shared" si="11"/>
        <v>0</v>
      </c>
      <c r="I36" s="340" t="str">
        <f>IF(IFERROR(INDEX(B62:B73,MATCH("P*",B62:B73,-1)),"")=D36,"",IFERROR(INDEX(B62:B73,MATCH("P*",B62:B73,-1)),""))</f>
        <v/>
      </c>
      <c r="J36" s="341">
        <f>IF(I36="",0,IF($D$11="no",MROUND(SUMIF(B62:B73,I36,F62:F73),0.5),MROUND(SUMIF(B62:B73,I36,I62:I73),0.5)))</f>
        <v>0</v>
      </c>
      <c r="K36" s="341">
        <f>IFERROR(SUMIF($B62:$B73,$I36,$AE62:$AE73)/$H$2,0)</f>
        <v>0</v>
      </c>
      <c r="L36" s="341" t="str">
        <f t="shared" si="12"/>
        <v/>
      </c>
      <c r="M36" s="342">
        <f t="shared" si="13"/>
        <v>0</v>
      </c>
      <c r="N36" s="344"/>
      <c r="O36" s="345"/>
    </row>
    <row r="37" spans="1:33" x14ac:dyDescent="0.25">
      <c r="B37" s="338"/>
      <c r="C37" s="339" t="str">
        <f>IFERROR(IF(EDATE(C36,12)&lt;=(DATE(YEAR('Basic project data'!$C$6),1,1)),EDATE(C36,12),""),"")</f>
        <v/>
      </c>
      <c r="D37" s="340" t="str">
        <f>IFERROR(INDEX(B77:B88,MATCH("P*",B77:B88,0)),"")</f>
        <v/>
      </c>
      <c r="E37" s="341">
        <f>IF(D37="",0,IF($D$11="no",SUMIF(B77:B88,D37,F77:F88),SUMIF(B77:B88,D37,I77:I88)))</f>
        <v>0</v>
      </c>
      <c r="F37" s="341">
        <f>IFERROR(SUMIF($B77:$B88,$D37,$AE77:$AE88)/$H$2,0)</f>
        <v>0</v>
      </c>
      <c r="G37" s="341" t="str">
        <f t="shared" si="10"/>
        <v/>
      </c>
      <c r="H37" s="342">
        <f t="shared" si="11"/>
        <v>0</v>
      </c>
      <c r="I37" s="340" t="str">
        <f>IF(IFERROR(INDEX(B77:B88,MATCH("P*",B77:B88,-1)),"")=D37,"",IFERROR(INDEX(B77:B88,MATCH("P*",B77:B88,-1)),""))</f>
        <v/>
      </c>
      <c r="J37" s="341">
        <f>IF(I37="",0,IF($D$11="no",MROUND(SUMIF(B77:B88,I37,F77:F88),0.5),MROUND(SUMIF(B77:B88,I37,I77:I88),0.5)))</f>
        <v>0</v>
      </c>
      <c r="K37" s="341">
        <f>IFERROR(SUMIF($B77:$B88,$I37,$AE77:$AE88)/$H$2,0)</f>
        <v>0</v>
      </c>
      <c r="L37" s="341" t="str">
        <f t="shared" si="12"/>
        <v/>
      </c>
      <c r="M37" s="342">
        <f t="shared" si="13"/>
        <v>0</v>
      </c>
      <c r="O37" s="345"/>
    </row>
    <row r="38" spans="1:33" x14ac:dyDescent="0.25">
      <c r="B38" s="338"/>
      <c r="C38" s="339" t="str">
        <f>IFERROR(IF(EDATE(C37,12)&lt;=(DATE(YEAR('Basic project data'!$C$6),1,1)),EDATE(C37,12),""),"")</f>
        <v/>
      </c>
      <c r="D38" s="340" t="str">
        <f>IFERROR(INDEX(B92:B103,MATCH("P*",B92:B103,0)),"")</f>
        <v/>
      </c>
      <c r="E38" s="341">
        <f>IF(D38="",0,IF($D$11="no",SUMIF(B92:B103,D38,F92:F103),SUMIF(B92:B103,D38,I92:I103)))</f>
        <v>0</v>
      </c>
      <c r="F38" s="341">
        <f>IFERROR(SUMIF($B92:$B103,$D38,$AE92:$AE103)/$H$2,0)</f>
        <v>0</v>
      </c>
      <c r="G38" s="341" t="str">
        <f t="shared" si="10"/>
        <v/>
      </c>
      <c r="H38" s="342">
        <f t="shared" si="11"/>
        <v>0</v>
      </c>
      <c r="I38" s="340" t="str">
        <f>IF(IFERROR(INDEX(B92:B103,MATCH("P*",B92:B103,-1)),"")=D38,"",IFERROR(INDEX(B92:B103,MATCH("P*",B92:B103,-1)),""))</f>
        <v/>
      </c>
      <c r="J38" s="341">
        <f>IF(I38="",0,IF($D$11="no",MROUND(SUMIF(B92:B103,I38,F92:F103),0.5),MROUND(SUMIF(B92:B103,I38,I92:I103),0.5)))</f>
        <v>0</v>
      </c>
      <c r="K38" s="341">
        <f>IFERROR(SUMIF($B92:$B103,$I38,$AE92:$AE103)/$H$2,0)</f>
        <v>0</v>
      </c>
      <c r="L38" s="341" t="str">
        <f t="shared" si="12"/>
        <v/>
      </c>
      <c r="M38" s="342">
        <f t="shared" si="13"/>
        <v>0</v>
      </c>
      <c r="O38" s="345"/>
    </row>
    <row r="39" spans="1:33" x14ac:dyDescent="0.25">
      <c r="B39" s="338"/>
      <c r="C39" s="339" t="str">
        <f>IFERROR(IF(EDATE(C38,12)&lt;=(DATE(YEAR('Basic project data'!$C$6),1,1)),EDATE(C38,12),""),"")</f>
        <v/>
      </c>
      <c r="D39" s="340" t="str">
        <f>IFERROR(INDEX(B107:B118,MATCH("P*",B107:B118,0)),"")</f>
        <v/>
      </c>
      <c r="E39" s="341">
        <f>IF(D39="",0,IF($D$11="no",SUMIF(B107:B118,D39,F107:F118),SUMIF(B107:B118,D39,I107:I118)))</f>
        <v>0</v>
      </c>
      <c r="F39" s="341">
        <f>IFERROR(SUMIF($B107:$B118,$D39,$AE107:$AE118)/$H$2,0)</f>
        <v>0</v>
      </c>
      <c r="G39" s="341" t="str">
        <f t="shared" si="10"/>
        <v/>
      </c>
      <c r="H39" s="342">
        <f t="shared" si="11"/>
        <v>0</v>
      </c>
      <c r="I39" s="340" t="str">
        <f>IF(IFERROR(INDEX(B107:B118,MATCH("P*",B107:B118,-1)),"")=D39,"",IFERROR(INDEX(B107:B118,MATCH("P*",B107:B118,-1)),""))</f>
        <v/>
      </c>
      <c r="J39" s="341">
        <f>IF(I39="",0,IF($D$11="no",MROUND(SUMIF(B107:B118,I39,F107:F118),0.5),MROUND(SUMIF(B107:B118,I39,I107:I118),0.5)))</f>
        <v>0</v>
      </c>
      <c r="K39" s="341">
        <f>IFERROR(SUMIF($B107:$B118,$I39,$AE107:$AE118)/$H$2,0)</f>
        <v>0</v>
      </c>
      <c r="L39" s="341" t="str">
        <f t="shared" si="12"/>
        <v/>
      </c>
      <c r="M39" s="342">
        <f t="shared" si="13"/>
        <v>0</v>
      </c>
      <c r="O39" s="345"/>
    </row>
    <row r="40" spans="1:33" x14ac:dyDescent="0.25">
      <c r="B40" s="338"/>
      <c r="C40" s="339" t="str">
        <f>IFERROR(IF(EDATE(C39,12)&lt;=(DATE(YEAR('Basic project data'!$C$6),1,1)),EDATE(C39,12),""),"")</f>
        <v/>
      </c>
      <c r="D40" s="340" t="str">
        <f>IFERROR(INDEX(B122:B133,MATCH("P*",B122:B133,0)),"")</f>
        <v/>
      </c>
      <c r="E40" s="341">
        <f>IF(D40="",0,IF($D$11="no",SUMIF(B122:B133,D40,F122:F133),SUMIF(B122:B133,D40,I122:I133)))</f>
        <v>0</v>
      </c>
      <c r="F40" s="341">
        <f>IFERROR(SUMIF($B122:$B133,$D40,$AE122:$AE133)/$H$2,0)</f>
        <v>0</v>
      </c>
      <c r="G40" s="341" t="str">
        <f t="shared" si="10"/>
        <v/>
      </c>
      <c r="H40" s="342">
        <f t="shared" si="11"/>
        <v>0</v>
      </c>
      <c r="I40" s="340" t="str">
        <f>IF(IFERROR(INDEX(B122:B133,MATCH("P*",B122:B133,-1)),"")=D40,"",IFERROR(INDEX(B122:B133,MATCH("P*",B122:B133,-1)),""))</f>
        <v/>
      </c>
      <c r="J40" s="341">
        <f>IF(I40="",0,IF($D$11="no",MROUND(SUMIF(B122:B133,I40,F122:F133),0.5),MROUND(SUMIF(B122:B133,I40,I122:I133),0.5)))</f>
        <v>0</v>
      </c>
      <c r="K40" s="341">
        <f>IFERROR(SUMIF($B122:$B133,$I40,$AE122:$AE133)/$H$2,0)</f>
        <v>0</v>
      </c>
      <c r="L40" s="341" t="str">
        <f t="shared" si="12"/>
        <v/>
      </c>
      <c r="M40" s="342">
        <f t="shared" si="13"/>
        <v>0</v>
      </c>
      <c r="O40" s="345"/>
    </row>
    <row r="41" spans="1:33" ht="15.75" thickBot="1" x14ac:dyDescent="0.3">
      <c r="B41" s="338"/>
      <c r="C41" s="339" t="str">
        <f>IFERROR(IF(EDATE(C40,12)&lt;=(DATE(YEAR('Basic project data'!$C$6),1,1)),EDATE(C40,12),""),"")</f>
        <v/>
      </c>
      <c r="D41" s="346" t="str">
        <f>IFERROR(INDEX(B148:B1137,MATCH("P*",B137:B148,0)),"")</f>
        <v/>
      </c>
      <c r="E41" s="347">
        <f>IF(D41="",0,IF($D$11="no",SUMIF(B137:B148,D41,F137:F148),SUMIF(B137:B148,D41,I137:I148)))</f>
        <v>0</v>
      </c>
      <c r="F41" s="347">
        <f>IFERROR(SUMIF($B137:$B148,$D41,$AE137:$AE148)/$H$2,0)</f>
        <v>0</v>
      </c>
      <c r="G41" s="347" t="str">
        <f t="shared" si="10"/>
        <v/>
      </c>
      <c r="H41" s="348">
        <f t="shared" si="11"/>
        <v>0</v>
      </c>
      <c r="I41" s="346" t="str">
        <f>IF(IFERROR(INDEX(B137:B148,MATCH("P*",B137:B148,-1)),"")=D41,"",IFERROR(INDEX(B137:B148,MATCH("P*",B137:B148,-1)),""))</f>
        <v/>
      </c>
      <c r="J41" s="347">
        <f>IF(I41="",0,IF($D$11="no",MROUND(SUMIF(B137:B148,I41,F137:F148),0.5),MROUND(SUMIF(B137:B148,I41,I137:I148),0.5)))</f>
        <v>0</v>
      </c>
      <c r="K41" s="347">
        <f>IFERROR(SUMIF($B137:$B148,$I41,$AE137:$AE148)/$H$2,0)</f>
        <v>0</v>
      </c>
      <c r="L41" s="347" t="str">
        <f t="shared" si="12"/>
        <v/>
      </c>
      <c r="M41" s="348">
        <f t="shared" si="13"/>
        <v>0</v>
      </c>
      <c r="O41" s="345"/>
      <c r="P41" s="291"/>
    </row>
    <row r="42" spans="1:33" ht="24.75" customHeight="1" x14ac:dyDescent="0.25">
      <c r="E42" s="349"/>
      <c r="F42" s="350"/>
      <c r="G42" s="283"/>
      <c r="H42" s="351"/>
      <c r="I42" s="352"/>
      <c r="J42" s="352"/>
      <c r="K42" s="353"/>
      <c r="Q42" s="291"/>
    </row>
    <row r="43" spans="1:33" ht="33.75" x14ac:dyDescent="0.5">
      <c r="B43" s="681" t="str">
        <f>INDEX(languages!B8:C8,1,MATCH('Liesmich Readme'!$A$5,languages!$B$2:$C$2,0))</f>
        <v>2a. Vollzeitäquivalente und Personalkosten Gesamt und Projekt</v>
      </c>
      <c r="C43" s="681"/>
      <c r="D43" s="681"/>
      <c r="E43" s="681"/>
      <c r="F43" s="681"/>
      <c r="G43" s="681"/>
      <c r="H43" s="681"/>
      <c r="I43" s="681"/>
      <c r="J43" s="681"/>
      <c r="K43" s="354"/>
      <c r="O43" s="682" t="str">
        <f>INDEX(languages!B9:C9,1,MATCH('Liesmich Readme'!$A$5,languages!$B$2:$C$2,0))</f>
        <v>2b. Projekt-Arbeitsstunden pro Arbeitspaket und Monat</v>
      </c>
      <c r="P43" s="682"/>
      <c r="Q43" s="682"/>
      <c r="R43" s="682"/>
      <c r="S43" s="682"/>
      <c r="T43" s="682"/>
      <c r="U43" s="682"/>
      <c r="V43" s="682"/>
      <c r="W43" s="682"/>
      <c r="X43" s="682"/>
      <c r="Y43" s="682"/>
      <c r="Z43" s="682"/>
      <c r="AA43" s="682"/>
      <c r="AB43" s="682"/>
      <c r="AC43" s="682"/>
      <c r="AD43" s="682"/>
      <c r="AE43" s="682"/>
      <c r="AF43" s="682"/>
      <c r="AG43" s="682"/>
    </row>
    <row r="44" spans="1:33" ht="15.75" thickBot="1" x14ac:dyDescent="0.3">
      <c r="A44" s="355"/>
      <c r="E44" s="355"/>
    </row>
    <row r="45" spans="1:33" ht="15.75" customHeight="1" outlineLevel="1" x14ac:dyDescent="0.25">
      <c r="B45" s="356"/>
      <c r="C45" s="356"/>
      <c r="D45" s="356"/>
      <c r="E45" s="674" t="s">
        <v>252</v>
      </c>
      <c r="F45" s="674"/>
      <c r="G45" s="674"/>
      <c r="H45" s="674" t="s">
        <v>498</v>
      </c>
      <c r="I45" s="674"/>
      <c r="J45" s="674"/>
      <c r="O45" s="357"/>
      <c r="P45" s="675" t="s">
        <v>505</v>
      </c>
      <c r="Q45" s="676"/>
      <c r="R45" s="676"/>
      <c r="S45" s="676"/>
      <c r="T45" s="676"/>
      <c r="U45" s="676"/>
      <c r="V45" s="676"/>
      <c r="W45" s="676"/>
      <c r="X45" s="676"/>
      <c r="Y45" s="676"/>
      <c r="Z45" s="676"/>
      <c r="AA45" s="676"/>
      <c r="AB45" s="676"/>
      <c r="AC45" s="676"/>
      <c r="AD45" s="676"/>
      <c r="AE45" s="677"/>
      <c r="AF45" s="357"/>
    </row>
    <row r="46" spans="1:33" ht="30" outlineLevel="1" x14ac:dyDescent="0.25">
      <c r="B46" s="358" t="s">
        <v>56</v>
      </c>
      <c r="C46" s="358" t="s">
        <v>18</v>
      </c>
      <c r="D46" s="359" t="s">
        <v>266</v>
      </c>
      <c r="E46" s="360" t="s">
        <v>267</v>
      </c>
      <c r="F46" s="361" t="s">
        <v>268</v>
      </c>
      <c r="G46" s="362" t="s">
        <v>269</v>
      </c>
      <c r="H46" s="363" t="s">
        <v>267</v>
      </c>
      <c r="I46" s="361" t="s">
        <v>268</v>
      </c>
      <c r="J46" s="362" t="s">
        <v>530</v>
      </c>
      <c r="O46" s="364" t="s">
        <v>266</v>
      </c>
      <c r="P46" s="365" t="s">
        <v>389</v>
      </c>
      <c r="Q46" s="365" t="s">
        <v>39</v>
      </c>
      <c r="R46" s="365" t="s">
        <v>40</v>
      </c>
      <c r="S46" s="365" t="s">
        <v>41</v>
      </c>
      <c r="T46" s="365" t="s">
        <v>42</v>
      </c>
      <c r="U46" s="365" t="s">
        <v>43</v>
      </c>
      <c r="V46" s="365" t="s">
        <v>44</v>
      </c>
      <c r="W46" s="365" t="s">
        <v>45</v>
      </c>
      <c r="X46" s="365" t="s">
        <v>46</v>
      </c>
      <c r="Y46" s="365" t="s">
        <v>47</v>
      </c>
      <c r="Z46" s="365" t="s">
        <v>48</v>
      </c>
      <c r="AA46" s="365" t="s">
        <v>49</v>
      </c>
      <c r="AB46" s="365" t="s">
        <v>50</v>
      </c>
      <c r="AC46" s="365" t="s">
        <v>51</v>
      </c>
      <c r="AD46" s="365" t="s">
        <v>52</v>
      </c>
      <c r="AE46" s="365" t="s">
        <v>467</v>
      </c>
      <c r="AF46" s="357"/>
      <c r="AG46" s="366"/>
    </row>
    <row r="47" spans="1:33" outlineLevel="1" x14ac:dyDescent="0.25">
      <c r="B47" s="367"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367">
        <f>IF(DATE(YEAR('Basic project data'!$C$5),MONTH('Basic project data'!$C$5),1)=D47,1,0)</f>
        <v>0</v>
      </c>
      <c r="D47" s="368">
        <f>IF('Basic project data'!C5=0,0,DATE(YEAR('Basic project data'!$C$5),1,1))</f>
        <v>0</v>
      </c>
      <c r="E47" s="369"/>
      <c r="F47" s="299">
        <f t="shared" ref="F47:F58" si="14">215/12*E47</f>
        <v>0</v>
      </c>
      <c r="G47" s="370"/>
      <c r="H47" s="369"/>
      <c r="I47" s="299">
        <f t="shared" ref="I47:I58" si="15">215/12*H47</f>
        <v>0</v>
      </c>
      <c r="J47" s="371"/>
      <c r="O47" s="372">
        <f t="shared" ref="O47:O59" si="16">D47</f>
        <v>0</v>
      </c>
      <c r="P47" s="373"/>
      <c r="Q47" s="373"/>
      <c r="R47" s="373"/>
      <c r="S47" s="373"/>
      <c r="T47" s="373"/>
      <c r="U47" s="373"/>
      <c r="V47" s="373"/>
      <c r="W47" s="373"/>
      <c r="X47" s="373"/>
      <c r="Y47" s="373"/>
      <c r="Z47" s="373"/>
      <c r="AA47" s="373"/>
      <c r="AB47" s="373"/>
      <c r="AC47" s="373"/>
      <c r="AD47" s="373"/>
      <c r="AE47" s="374">
        <f t="shared" ref="AE47:AE58" si="17">SUM(P47:AD47)</f>
        <v>0</v>
      </c>
      <c r="AF47" s="357"/>
      <c r="AG47" s="366"/>
    </row>
    <row r="48" spans="1:33" outlineLevel="1" x14ac:dyDescent="0.25">
      <c r="B48" s="367"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367">
        <f>IF(C47&gt;0,C47+1,IF(DATE(YEAR('Basic project data'!$C$5),MONTH('Basic project data'!$C$5),1)=D48,1,0))</f>
        <v>0</v>
      </c>
      <c r="D48" s="368">
        <f t="shared" ref="D48:D58" si="18">DATE(YEAR(D47),MONTH(D47)+1,DAY(D47))</f>
        <v>31</v>
      </c>
      <c r="E48" s="369"/>
      <c r="F48" s="299">
        <f t="shared" si="14"/>
        <v>0</v>
      </c>
      <c r="G48" s="370"/>
      <c r="H48" s="369"/>
      <c r="I48" s="299">
        <f t="shared" si="15"/>
        <v>0</v>
      </c>
      <c r="J48" s="371"/>
      <c r="O48" s="372">
        <f t="shared" si="16"/>
        <v>31</v>
      </c>
      <c r="P48" s="373"/>
      <c r="Q48" s="373"/>
      <c r="R48" s="373"/>
      <c r="S48" s="373"/>
      <c r="T48" s="373"/>
      <c r="U48" s="373"/>
      <c r="V48" s="373"/>
      <c r="W48" s="373"/>
      <c r="X48" s="373"/>
      <c r="Y48" s="373"/>
      <c r="Z48" s="373"/>
      <c r="AA48" s="373"/>
      <c r="AB48" s="373"/>
      <c r="AC48" s="373"/>
      <c r="AD48" s="373"/>
      <c r="AE48" s="374">
        <f t="shared" si="17"/>
        <v>0</v>
      </c>
      <c r="AF48" s="357"/>
      <c r="AG48" s="366"/>
    </row>
    <row r="49" spans="2:33" outlineLevel="1" x14ac:dyDescent="0.25">
      <c r="B49" s="367"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367">
        <f>IF(C48&gt;0,C48+1,IF(DATE(YEAR('Basic project data'!$C$5),MONTH('Basic project data'!$C$5),1)=D49,1,0))</f>
        <v>0</v>
      </c>
      <c r="D49" s="368">
        <f t="shared" si="18"/>
        <v>62</v>
      </c>
      <c r="E49" s="369"/>
      <c r="F49" s="299">
        <f t="shared" si="14"/>
        <v>0</v>
      </c>
      <c r="G49" s="370"/>
      <c r="H49" s="369"/>
      <c r="I49" s="299">
        <f t="shared" si="15"/>
        <v>0</v>
      </c>
      <c r="J49" s="371"/>
      <c r="O49" s="372">
        <f t="shared" si="16"/>
        <v>62</v>
      </c>
      <c r="P49" s="373"/>
      <c r="Q49" s="373"/>
      <c r="R49" s="373"/>
      <c r="S49" s="373"/>
      <c r="T49" s="373"/>
      <c r="U49" s="373"/>
      <c r="V49" s="373"/>
      <c r="W49" s="373"/>
      <c r="X49" s="373"/>
      <c r="Y49" s="373"/>
      <c r="Z49" s="373"/>
      <c r="AA49" s="373"/>
      <c r="AB49" s="373"/>
      <c r="AC49" s="373"/>
      <c r="AD49" s="373"/>
      <c r="AE49" s="374">
        <f t="shared" si="17"/>
        <v>0</v>
      </c>
      <c r="AF49" s="357"/>
      <c r="AG49" s="366"/>
    </row>
    <row r="50" spans="2:33" outlineLevel="1" x14ac:dyDescent="0.25">
      <c r="B50" s="367"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367">
        <f>IF(C49&gt;0,C49+1,IF(DATE(YEAR('Basic project data'!$C$5),MONTH('Basic project data'!$C$5),1)=D50,1,0))</f>
        <v>0</v>
      </c>
      <c r="D50" s="368">
        <f t="shared" si="18"/>
        <v>93</v>
      </c>
      <c r="E50" s="369"/>
      <c r="F50" s="299">
        <f t="shared" si="14"/>
        <v>0</v>
      </c>
      <c r="G50" s="370"/>
      <c r="H50" s="369"/>
      <c r="I50" s="299">
        <f t="shared" si="15"/>
        <v>0</v>
      </c>
      <c r="J50" s="371"/>
      <c r="O50" s="372">
        <f t="shared" si="16"/>
        <v>93</v>
      </c>
      <c r="P50" s="373"/>
      <c r="Q50" s="373"/>
      <c r="R50" s="373"/>
      <c r="S50" s="373"/>
      <c r="T50" s="373"/>
      <c r="U50" s="373"/>
      <c r="V50" s="373"/>
      <c r="W50" s="373"/>
      <c r="X50" s="373"/>
      <c r="Y50" s="373"/>
      <c r="Z50" s="373"/>
      <c r="AA50" s="373"/>
      <c r="AB50" s="373"/>
      <c r="AC50" s="373"/>
      <c r="AD50" s="373"/>
      <c r="AE50" s="374">
        <f t="shared" si="17"/>
        <v>0</v>
      </c>
      <c r="AF50" s="375"/>
    </row>
    <row r="51" spans="2:33" outlineLevel="1" x14ac:dyDescent="0.25">
      <c r="B51" s="367"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367">
        <f>IF(C50&gt;0,C50+1,IF(DATE(YEAR('Basic project data'!$C$5),MONTH('Basic project data'!$C$5),1)=D51,1,0))</f>
        <v>0</v>
      </c>
      <c r="D51" s="368">
        <f t="shared" si="18"/>
        <v>123</v>
      </c>
      <c r="E51" s="369"/>
      <c r="F51" s="299">
        <f t="shared" si="14"/>
        <v>0</v>
      </c>
      <c r="G51" s="370"/>
      <c r="H51" s="369"/>
      <c r="I51" s="299">
        <f t="shared" si="15"/>
        <v>0</v>
      </c>
      <c r="J51" s="371"/>
      <c r="O51" s="372">
        <f t="shared" si="16"/>
        <v>123</v>
      </c>
      <c r="P51" s="373"/>
      <c r="Q51" s="373"/>
      <c r="R51" s="373"/>
      <c r="S51" s="373"/>
      <c r="T51" s="373"/>
      <c r="U51" s="373"/>
      <c r="V51" s="373"/>
      <c r="W51" s="373"/>
      <c r="X51" s="373"/>
      <c r="Y51" s="373"/>
      <c r="Z51" s="373"/>
      <c r="AA51" s="373"/>
      <c r="AB51" s="373"/>
      <c r="AC51" s="373"/>
      <c r="AD51" s="373"/>
      <c r="AE51" s="374">
        <f t="shared" si="17"/>
        <v>0</v>
      </c>
      <c r="AF51" s="375"/>
      <c r="AG51" s="366"/>
    </row>
    <row r="52" spans="2:33" outlineLevel="1" x14ac:dyDescent="0.25">
      <c r="B52" s="367"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367">
        <f>IF(C51&gt;0,C51+1,IF(DATE(YEAR('Basic project data'!$C$5),MONTH('Basic project data'!$C$5),1)=D52,1,0))</f>
        <v>0</v>
      </c>
      <c r="D52" s="368">
        <f t="shared" si="18"/>
        <v>154</v>
      </c>
      <c r="E52" s="369"/>
      <c r="F52" s="299">
        <f t="shared" si="14"/>
        <v>0</v>
      </c>
      <c r="G52" s="370"/>
      <c r="H52" s="369"/>
      <c r="I52" s="299">
        <f t="shared" si="15"/>
        <v>0</v>
      </c>
      <c r="J52" s="371"/>
      <c r="O52" s="372">
        <f t="shared" si="16"/>
        <v>154</v>
      </c>
      <c r="P52" s="373"/>
      <c r="Q52" s="373"/>
      <c r="R52" s="373"/>
      <c r="S52" s="373"/>
      <c r="T52" s="373"/>
      <c r="U52" s="373"/>
      <c r="V52" s="373"/>
      <c r="W52" s="373"/>
      <c r="X52" s="373"/>
      <c r="Y52" s="373"/>
      <c r="Z52" s="373"/>
      <c r="AA52" s="373"/>
      <c r="AB52" s="373"/>
      <c r="AC52" s="373"/>
      <c r="AD52" s="373"/>
      <c r="AE52" s="374">
        <f t="shared" si="17"/>
        <v>0</v>
      </c>
      <c r="AF52" s="375"/>
      <c r="AG52" s="366"/>
    </row>
    <row r="53" spans="2:33" outlineLevel="1" x14ac:dyDescent="0.25">
      <c r="B53" s="367"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367">
        <f>IF(C52&gt;0,C52+1,IF(DATE(YEAR('Basic project data'!$C$5),MONTH('Basic project data'!$C$5),1)=D53,1,0))</f>
        <v>0</v>
      </c>
      <c r="D53" s="368">
        <f t="shared" si="18"/>
        <v>184</v>
      </c>
      <c r="E53" s="369"/>
      <c r="F53" s="299">
        <f t="shared" si="14"/>
        <v>0</v>
      </c>
      <c r="G53" s="370"/>
      <c r="H53" s="369"/>
      <c r="I53" s="299">
        <f t="shared" si="15"/>
        <v>0</v>
      </c>
      <c r="J53" s="371"/>
      <c r="O53" s="372">
        <f t="shared" si="16"/>
        <v>184</v>
      </c>
      <c r="P53" s="373"/>
      <c r="Q53" s="373"/>
      <c r="R53" s="373"/>
      <c r="S53" s="373"/>
      <c r="T53" s="373"/>
      <c r="U53" s="373"/>
      <c r="V53" s="373"/>
      <c r="W53" s="373"/>
      <c r="X53" s="373"/>
      <c r="Y53" s="373"/>
      <c r="Z53" s="373"/>
      <c r="AA53" s="373"/>
      <c r="AB53" s="373"/>
      <c r="AC53" s="373"/>
      <c r="AD53" s="373"/>
      <c r="AE53" s="374">
        <f t="shared" si="17"/>
        <v>0</v>
      </c>
      <c r="AF53" s="375"/>
      <c r="AG53" s="354"/>
    </row>
    <row r="54" spans="2:33" outlineLevel="1" x14ac:dyDescent="0.25">
      <c r="B54" s="367"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367">
        <f>IF(C53&gt;0,C53+1,IF(DATE(YEAR('Basic project data'!$C$5),MONTH('Basic project data'!$C$5),1)=D54,1,0))</f>
        <v>0</v>
      </c>
      <c r="D54" s="368">
        <f t="shared" si="18"/>
        <v>215</v>
      </c>
      <c r="E54" s="369"/>
      <c r="F54" s="299">
        <f t="shared" si="14"/>
        <v>0</v>
      </c>
      <c r="G54" s="370"/>
      <c r="H54" s="369"/>
      <c r="I54" s="299">
        <f t="shared" si="15"/>
        <v>0</v>
      </c>
      <c r="J54" s="371"/>
      <c r="O54" s="372">
        <f t="shared" si="16"/>
        <v>215</v>
      </c>
      <c r="P54" s="373"/>
      <c r="Q54" s="373"/>
      <c r="R54" s="373"/>
      <c r="S54" s="373"/>
      <c r="T54" s="373"/>
      <c r="U54" s="373"/>
      <c r="V54" s="373"/>
      <c r="W54" s="373"/>
      <c r="X54" s="373"/>
      <c r="Y54" s="373"/>
      <c r="Z54" s="373"/>
      <c r="AA54" s="373"/>
      <c r="AB54" s="373"/>
      <c r="AC54" s="373"/>
      <c r="AD54" s="373"/>
      <c r="AE54" s="374">
        <f t="shared" si="17"/>
        <v>0</v>
      </c>
      <c r="AF54" s="375"/>
      <c r="AG54" s="354"/>
    </row>
    <row r="55" spans="2:33" outlineLevel="1" x14ac:dyDescent="0.25">
      <c r="B55" s="367"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367">
        <f>IF(C54&gt;0,C54+1,IF(DATE(YEAR('Basic project data'!$C$5),MONTH('Basic project data'!$C$5),1)=D55,1,0))</f>
        <v>0</v>
      </c>
      <c r="D55" s="368">
        <f t="shared" si="18"/>
        <v>246</v>
      </c>
      <c r="E55" s="369"/>
      <c r="F55" s="299">
        <f t="shared" si="14"/>
        <v>0</v>
      </c>
      <c r="G55" s="370"/>
      <c r="H55" s="369"/>
      <c r="I55" s="299">
        <f t="shared" si="15"/>
        <v>0</v>
      </c>
      <c r="J55" s="371"/>
      <c r="O55" s="372">
        <f t="shared" si="16"/>
        <v>246</v>
      </c>
      <c r="P55" s="373"/>
      <c r="Q55" s="373"/>
      <c r="R55" s="373"/>
      <c r="S55" s="373"/>
      <c r="T55" s="373"/>
      <c r="U55" s="373"/>
      <c r="V55" s="373"/>
      <c r="W55" s="373"/>
      <c r="X55" s="373"/>
      <c r="Y55" s="373"/>
      <c r="Z55" s="373"/>
      <c r="AA55" s="373"/>
      <c r="AB55" s="373"/>
      <c r="AC55" s="373"/>
      <c r="AD55" s="373"/>
      <c r="AE55" s="374">
        <f t="shared" si="17"/>
        <v>0</v>
      </c>
      <c r="AF55" s="375"/>
    </row>
    <row r="56" spans="2:33" outlineLevel="1" x14ac:dyDescent="0.25">
      <c r="B56" s="367"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367">
        <f>IF(C55&gt;0,C55+1,IF(DATE(YEAR('Basic project data'!$C$5),MONTH('Basic project data'!$C$5),1)=D56,1,0))</f>
        <v>0</v>
      </c>
      <c r="D56" s="368">
        <f t="shared" si="18"/>
        <v>276</v>
      </c>
      <c r="E56" s="369"/>
      <c r="F56" s="299">
        <f t="shared" si="14"/>
        <v>0</v>
      </c>
      <c r="G56" s="370"/>
      <c r="H56" s="369"/>
      <c r="I56" s="299">
        <f t="shared" si="15"/>
        <v>0</v>
      </c>
      <c r="J56" s="371"/>
      <c r="O56" s="372">
        <f t="shared" si="16"/>
        <v>276</v>
      </c>
      <c r="P56" s="373"/>
      <c r="Q56" s="373"/>
      <c r="R56" s="373"/>
      <c r="S56" s="373"/>
      <c r="T56" s="373"/>
      <c r="U56" s="373"/>
      <c r="V56" s="373"/>
      <c r="W56" s="373"/>
      <c r="X56" s="373"/>
      <c r="Y56" s="373"/>
      <c r="Z56" s="373"/>
      <c r="AA56" s="373"/>
      <c r="AB56" s="373"/>
      <c r="AC56" s="373"/>
      <c r="AD56" s="373"/>
      <c r="AE56" s="374">
        <f t="shared" si="17"/>
        <v>0</v>
      </c>
      <c r="AF56" s="375"/>
      <c r="AG56" s="376"/>
    </row>
    <row r="57" spans="2:33" outlineLevel="1" x14ac:dyDescent="0.25">
      <c r="B57" s="367"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367">
        <f>IF(C56&gt;0,C56+1,IF(DATE(YEAR('Basic project data'!$C$5),MONTH('Basic project data'!$C$5),1)=D57,1,0))</f>
        <v>0</v>
      </c>
      <c r="D57" s="368">
        <f t="shared" si="18"/>
        <v>307</v>
      </c>
      <c r="E57" s="369"/>
      <c r="F57" s="299">
        <f t="shared" si="14"/>
        <v>0</v>
      </c>
      <c r="G57" s="370"/>
      <c r="H57" s="369"/>
      <c r="I57" s="299">
        <f t="shared" si="15"/>
        <v>0</v>
      </c>
      <c r="J57" s="371"/>
      <c r="O57" s="372">
        <f t="shared" si="16"/>
        <v>307</v>
      </c>
      <c r="P57" s="373"/>
      <c r="Q57" s="373"/>
      <c r="R57" s="373"/>
      <c r="S57" s="373"/>
      <c r="T57" s="373"/>
      <c r="U57" s="373"/>
      <c r="V57" s="373"/>
      <c r="W57" s="373"/>
      <c r="X57" s="373"/>
      <c r="Y57" s="373"/>
      <c r="Z57" s="373"/>
      <c r="AA57" s="373"/>
      <c r="AB57" s="373"/>
      <c r="AC57" s="373"/>
      <c r="AD57" s="373"/>
      <c r="AE57" s="374">
        <f t="shared" si="17"/>
        <v>0</v>
      </c>
      <c r="AF57" s="375"/>
    </row>
    <row r="58" spans="2:33" outlineLevel="1" x14ac:dyDescent="0.25">
      <c r="B58" s="367"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367">
        <f>IF(C57&gt;0,C57+1,IF(DATE(YEAR('Basic project data'!$C$5),MONTH('Basic project data'!$C$5),1)=D58,1,0))</f>
        <v>0</v>
      </c>
      <c r="D58" s="368">
        <f t="shared" si="18"/>
        <v>337</v>
      </c>
      <c r="E58" s="369"/>
      <c r="F58" s="299">
        <f t="shared" si="14"/>
        <v>0</v>
      </c>
      <c r="G58" s="370"/>
      <c r="H58" s="369"/>
      <c r="I58" s="299">
        <f t="shared" si="15"/>
        <v>0</v>
      </c>
      <c r="J58" s="371"/>
      <c r="O58" s="372">
        <f t="shared" si="16"/>
        <v>337</v>
      </c>
      <c r="P58" s="373"/>
      <c r="Q58" s="373"/>
      <c r="R58" s="373"/>
      <c r="S58" s="373"/>
      <c r="T58" s="373"/>
      <c r="U58" s="373"/>
      <c r="V58" s="373"/>
      <c r="W58" s="373"/>
      <c r="X58" s="373"/>
      <c r="Y58" s="373"/>
      <c r="Z58" s="373"/>
      <c r="AA58" s="373"/>
      <c r="AB58" s="373"/>
      <c r="AC58" s="373"/>
      <c r="AD58" s="373"/>
      <c r="AE58" s="374">
        <f t="shared" si="17"/>
        <v>0</v>
      </c>
      <c r="AF58" s="375"/>
    </row>
    <row r="59" spans="2:33" ht="15.75" outlineLevel="1" thickBot="1" x14ac:dyDescent="0.3">
      <c r="B59" s="377"/>
      <c r="C59" s="378"/>
      <c r="D59" s="379">
        <f>D58</f>
        <v>337</v>
      </c>
      <c r="E59" s="380"/>
      <c r="F59" s="381">
        <f>SUM(F47:F58)</f>
        <v>0</v>
      </c>
      <c r="G59" s="382">
        <f>SUM(G47:G58)</f>
        <v>0</v>
      </c>
      <c r="H59" s="383"/>
      <c r="I59" s="381">
        <f>SUM(I47:I58)</f>
        <v>0</v>
      </c>
      <c r="J59" s="382">
        <f>SUM(J47:J58)</f>
        <v>0</v>
      </c>
      <c r="O59" s="379">
        <f t="shared" si="16"/>
        <v>337</v>
      </c>
      <c r="P59" s="384">
        <f t="shared" ref="P59:AE59" si="19">SUM(P47:P58)</f>
        <v>0</v>
      </c>
      <c r="Q59" s="384">
        <f t="shared" si="19"/>
        <v>0</v>
      </c>
      <c r="R59" s="384">
        <f t="shared" si="19"/>
        <v>0</v>
      </c>
      <c r="S59" s="384">
        <f t="shared" si="19"/>
        <v>0</v>
      </c>
      <c r="T59" s="384">
        <f>SUM(T47:T58)</f>
        <v>0</v>
      </c>
      <c r="U59" s="384">
        <f t="shared" si="19"/>
        <v>0</v>
      </c>
      <c r="V59" s="384">
        <f t="shared" si="19"/>
        <v>0</v>
      </c>
      <c r="W59" s="384">
        <f t="shared" si="19"/>
        <v>0</v>
      </c>
      <c r="X59" s="384">
        <f t="shared" si="19"/>
        <v>0</v>
      </c>
      <c r="Y59" s="384">
        <f t="shared" si="19"/>
        <v>0</v>
      </c>
      <c r="Z59" s="384">
        <f t="shared" si="19"/>
        <v>0</v>
      </c>
      <c r="AA59" s="384">
        <f t="shared" si="19"/>
        <v>0</v>
      </c>
      <c r="AB59" s="384">
        <f t="shared" si="19"/>
        <v>0</v>
      </c>
      <c r="AC59" s="384">
        <f t="shared" si="19"/>
        <v>0</v>
      </c>
      <c r="AD59" s="384">
        <f t="shared" si="19"/>
        <v>0</v>
      </c>
      <c r="AE59" s="384">
        <f t="shared" si="19"/>
        <v>0</v>
      </c>
      <c r="AF59" s="375"/>
    </row>
    <row r="60" spans="2:33" x14ac:dyDescent="0.25">
      <c r="B60" s="385"/>
      <c r="C60" s="385"/>
      <c r="E60" s="674" t="s">
        <v>252</v>
      </c>
      <c r="F60" s="674"/>
      <c r="G60" s="674"/>
      <c r="H60" s="674" t="s">
        <v>498</v>
      </c>
      <c r="I60" s="674"/>
      <c r="J60" s="674"/>
      <c r="P60" s="384">
        <f t="shared" ref="P60:AE60" si="20">IFERROR(P59/$H$2,0)</f>
        <v>0</v>
      </c>
      <c r="Q60" s="384">
        <f t="shared" si="20"/>
        <v>0</v>
      </c>
      <c r="R60" s="384">
        <f t="shared" si="20"/>
        <v>0</v>
      </c>
      <c r="S60" s="384">
        <f t="shared" si="20"/>
        <v>0</v>
      </c>
      <c r="T60" s="384">
        <f t="shared" si="20"/>
        <v>0</v>
      </c>
      <c r="U60" s="384">
        <f t="shared" si="20"/>
        <v>0</v>
      </c>
      <c r="V60" s="384">
        <f t="shared" si="20"/>
        <v>0</v>
      </c>
      <c r="W60" s="384">
        <f t="shared" si="20"/>
        <v>0</v>
      </c>
      <c r="X60" s="384">
        <f t="shared" si="20"/>
        <v>0</v>
      </c>
      <c r="Y60" s="384">
        <f t="shared" si="20"/>
        <v>0</v>
      </c>
      <c r="Z60" s="384">
        <f t="shared" si="20"/>
        <v>0</v>
      </c>
      <c r="AA60" s="384">
        <f t="shared" si="20"/>
        <v>0</v>
      </c>
      <c r="AB60" s="384">
        <f t="shared" si="20"/>
        <v>0</v>
      </c>
      <c r="AC60" s="384">
        <f t="shared" si="20"/>
        <v>0</v>
      </c>
      <c r="AD60" s="384">
        <f t="shared" si="20"/>
        <v>0</v>
      </c>
      <c r="AE60" s="384">
        <f t="shared" si="20"/>
        <v>0</v>
      </c>
      <c r="AF60" s="626" t="s">
        <v>270</v>
      </c>
      <c r="AG60" s="627"/>
    </row>
    <row r="61" spans="2:33" ht="30" outlineLevel="1" x14ac:dyDescent="0.25">
      <c r="B61" s="385"/>
      <c r="C61" s="385"/>
      <c r="E61" s="360" t="s">
        <v>267</v>
      </c>
      <c r="F61" s="361" t="s">
        <v>268</v>
      </c>
      <c r="G61" s="362" t="s">
        <v>269</v>
      </c>
      <c r="H61" s="363" t="s">
        <v>267</v>
      </c>
      <c r="I61" s="361" t="s">
        <v>268</v>
      </c>
      <c r="J61" s="362" t="s">
        <v>530</v>
      </c>
      <c r="O61" s="364" t="s">
        <v>266</v>
      </c>
      <c r="P61" s="365" t="s">
        <v>389</v>
      </c>
      <c r="Q61" s="365" t="s">
        <v>39</v>
      </c>
      <c r="R61" s="365" t="s">
        <v>40</v>
      </c>
      <c r="S61" s="365" t="s">
        <v>41</v>
      </c>
      <c r="T61" s="365" t="s">
        <v>42</v>
      </c>
      <c r="U61" s="365" t="s">
        <v>43</v>
      </c>
      <c r="V61" s="365" t="s">
        <v>44</v>
      </c>
      <c r="W61" s="365" t="s">
        <v>45</v>
      </c>
      <c r="X61" s="365" t="s">
        <v>46</v>
      </c>
      <c r="Y61" s="365" t="s">
        <v>47</v>
      </c>
      <c r="Z61" s="365" t="s">
        <v>48</v>
      </c>
      <c r="AA61" s="365" t="s">
        <v>49</v>
      </c>
      <c r="AB61" s="365" t="s">
        <v>50</v>
      </c>
      <c r="AC61" s="365" t="s">
        <v>51</v>
      </c>
      <c r="AD61" s="365" t="s">
        <v>52</v>
      </c>
      <c r="AE61" s="386"/>
      <c r="AF61" s="387"/>
    </row>
    <row r="62" spans="2:33" outlineLevel="1" x14ac:dyDescent="0.25">
      <c r="B62" s="367"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367">
        <f>IF(C58&gt;0,C58+1,IF(DATE(YEAR('Basic project data'!$C$5),MONTH('Basic project data'!$C$5),1)=D62,1,0))</f>
        <v>0</v>
      </c>
      <c r="D62" s="368">
        <f>DATE(YEAR(D58),MONTH(D58)+1,DAY(D58))</f>
        <v>368</v>
      </c>
      <c r="E62" s="369"/>
      <c r="F62" s="299">
        <f t="shared" ref="F62:F73" si="21">215/12*E62</f>
        <v>0</v>
      </c>
      <c r="G62" s="370"/>
      <c r="H62" s="369"/>
      <c r="I62" s="299">
        <f t="shared" ref="I62:I73" si="22">215/12*H62</f>
        <v>0</v>
      </c>
      <c r="J62" s="371"/>
      <c r="O62" s="372">
        <f t="shared" ref="O62:O74" si="23">D62</f>
        <v>368</v>
      </c>
      <c r="P62" s="373"/>
      <c r="Q62" s="373"/>
      <c r="R62" s="373"/>
      <c r="S62" s="373"/>
      <c r="T62" s="373"/>
      <c r="U62" s="373"/>
      <c r="V62" s="373"/>
      <c r="W62" s="373"/>
      <c r="X62" s="373"/>
      <c r="Y62" s="373"/>
      <c r="Z62" s="373"/>
      <c r="AA62" s="373"/>
      <c r="AB62" s="373"/>
      <c r="AC62" s="373"/>
      <c r="AD62" s="373"/>
      <c r="AE62" s="374">
        <f t="shared" ref="AE62:AE73" si="24">SUM(P62:AD62)</f>
        <v>0</v>
      </c>
      <c r="AF62" s="375"/>
      <c r="AG62" s="376"/>
    </row>
    <row r="63" spans="2:33" outlineLevel="1" x14ac:dyDescent="0.25">
      <c r="B63" s="367"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367">
        <f>IF(C62&gt;0,C62+1,IF(DATE(YEAR('Basic project data'!$C$5),MONTH('Basic project data'!$C$5),1)=D63,1,0))</f>
        <v>0</v>
      </c>
      <c r="D63" s="368">
        <f t="shared" ref="D63:D73" si="25">DATE(YEAR(D62),MONTH(D62)+1,DAY(D62))</f>
        <v>399</v>
      </c>
      <c r="E63" s="369"/>
      <c r="F63" s="299">
        <f t="shared" si="21"/>
        <v>0</v>
      </c>
      <c r="G63" s="370"/>
      <c r="H63" s="369"/>
      <c r="I63" s="299">
        <f t="shared" si="22"/>
        <v>0</v>
      </c>
      <c r="J63" s="371"/>
      <c r="O63" s="372">
        <f t="shared" si="23"/>
        <v>399</v>
      </c>
      <c r="P63" s="373"/>
      <c r="Q63" s="373"/>
      <c r="R63" s="373"/>
      <c r="S63" s="373"/>
      <c r="T63" s="373"/>
      <c r="U63" s="373"/>
      <c r="V63" s="373"/>
      <c r="W63" s="373"/>
      <c r="X63" s="373"/>
      <c r="Y63" s="373"/>
      <c r="Z63" s="373"/>
      <c r="AA63" s="373"/>
      <c r="AB63" s="373"/>
      <c r="AC63" s="373"/>
      <c r="AD63" s="373"/>
      <c r="AE63" s="374">
        <f t="shared" si="24"/>
        <v>0</v>
      </c>
      <c r="AF63" s="375"/>
    </row>
    <row r="64" spans="2:33" outlineLevel="1" x14ac:dyDescent="0.25">
      <c r="B64" s="367"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367">
        <f>IF(C63&gt;0,C63+1,IF(DATE(YEAR('Basic project data'!$C$5),MONTH('Basic project data'!$C$5),1)=D64,1,0))</f>
        <v>0</v>
      </c>
      <c r="D64" s="368">
        <f t="shared" si="25"/>
        <v>427</v>
      </c>
      <c r="E64" s="369"/>
      <c r="F64" s="299">
        <f t="shared" si="21"/>
        <v>0</v>
      </c>
      <c r="G64" s="370"/>
      <c r="H64" s="369"/>
      <c r="I64" s="299">
        <f t="shared" si="22"/>
        <v>0</v>
      </c>
      <c r="J64" s="371"/>
      <c r="O64" s="372">
        <f t="shared" si="23"/>
        <v>427</v>
      </c>
      <c r="P64" s="373"/>
      <c r="Q64" s="373"/>
      <c r="R64" s="373"/>
      <c r="S64" s="373"/>
      <c r="T64" s="373"/>
      <c r="U64" s="373"/>
      <c r="V64" s="373"/>
      <c r="W64" s="373"/>
      <c r="X64" s="373"/>
      <c r="Y64" s="373"/>
      <c r="Z64" s="373"/>
      <c r="AA64" s="373"/>
      <c r="AB64" s="373"/>
      <c r="AC64" s="373"/>
      <c r="AD64" s="373"/>
      <c r="AE64" s="374">
        <f t="shared" si="24"/>
        <v>0</v>
      </c>
      <c r="AF64" s="375"/>
    </row>
    <row r="65" spans="2:33" outlineLevel="1" x14ac:dyDescent="0.25">
      <c r="B65" s="367"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367">
        <f>IF(C64&gt;0,C64+1,IF(DATE(YEAR('Basic project data'!$C$5),MONTH('Basic project data'!$C$5),1)=D65,1,0))</f>
        <v>0</v>
      </c>
      <c r="D65" s="368">
        <f t="shared" si="25"/>
        <v>458</v>
      </c>
      <c r="E65" s="369"/>
      <c r="F65" s="299">
        <f t="shared" si="21"/>
        <v>0</v>
      </c>
      <c r="G65" s="370"/>
      <c r="H65" s="369"/>
      <c r="I65" s="299">
        <f t="shared" si="22"/>
        <v>0</v>
      </c>
      <c r="J65" s="371"/>
      <c r="O65" s="372">
        <f t="shared" si="23"/>
        <v>458</v>
      </c>
      <c r="P65" s="373"/>
      <c r="Q65" s="373"/>
      <c r="R65" s="373"/>
      <c r="S65" s="373"/>
      <c r="T65" s="373"/>
      <c r="U65" s="373"/>
      <c r="V65" s="373"/>
      <c r="W65" s="373"/>
      <c r="X65" s="373"/>
      <c r="Y65" s="373"/>
      <c r="Z65" s="373"/>
      <c r="AA65" s="373"/>
      <c r="AB65" s="373"/>
      <c r="AC65" s="373"/>
      <c r="AD65" s="373"/>
      <c r="AE65" s="374">
        <f t="shared" si="24"/>
        <v>0</v>
      </c>
      <c r="AF65" s="375"/>
    </row>
    <row r="66" spans="2:33" outlineLevel="1" x14ac:dyDescent="0.25">
      <c r="B66" s="367"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367">
        <f>IF(C65&gt;0,C65+1,IF(DATE(YEAR('Basic project data'!$C$5),MONTH('Basic project data'!$C$5),1)=D66,1,0))</f>
        <v>0</v>
      </c>
      <c r="D66" s="368">
        <f t="shared" si="25"/>
        <v>488</v>
      </c>
      <c r="E66" s="369"/>
      <c r="F66" s="299">
        <f t="shared" si="21"/>
        <v>0</v>
      </c>
      <c r="G66" s="370"/>
      <c r="H66" s="369"/>
      <c r="I66" s="299">
        <f t="shared" si="22"/>
        <v>0</v>
      </c>
      <c r="J66" s="371"/>
      <c r="O66" s="372">
        <f t="shared" si="23"/>
        <v>488</v>
      </c>
      <c r="P66" s="373"/>
      <c r="Q66" s="373"/>
      <c r="R66" s="373"/>
      <c r="S66" s="373"/>
      <c r="T66" s="373"/>
      <c r="U66" s="373"/>
      <c r="V66" s="373"/>
      <c r="W66" s="373"/>
      <c r="X66" s="373"/>
      <c r="Y66" s="373"/>
      <c r="Z66" s="373"/>
      <c r="AA66" s="373"/>
      <c r="AB66" s="373"/>
      <c r="AC66" s="373"/>
      <c r="AD66" s="373"/>
      <c r="AE66" s="374">
        <f t="shared" si="24"/>
        <v>0</v>
      </c>
      <c r="AF66" s="375"/>
    </row>
    <row r="67" spans="2:33" outlineLevel="1" x14ac:dyDescent="0.25">
      <c r="B67" s="367"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367">
        <f>IF(C66&gt;0,C66+1,IF(DATE(YEAR('Basic project data'!$C$5),MONTH('Basic project data'!$C$5),1)=D67,1,0))</f>
        <v>0</v>
      </c>
      <c r="D67" s="368">
        <f t="shared" si="25"/>
        <v>519</v>
      </c>
      <c r="E67" s="369"/>
      <c r="F67" s="299">
        <f t="shared" si="21"/>
        <v>0</v>
      </c>
      <c r="G67" s="370"/>
      <c r="H67" s="369"/>
      <c r="I67" s="299">
        <f t="shared" si="22"/>
        <v>0</v>
      </c>
      <c r="J67" s="371"/>
      <c r="O67" s="372">
        <f t="shared" si="23"/>
        <v>519</v>
      </c>
      <c r="P67" s="373"/>
      <c r="Q67" s="373"/>
      <c r="R67" s="373"/>
      <c r="S67" s="373"/>
      <c r="T67" s="373"/>
      <c r="U67" s="373"/>
      <c r="V67" s="373"/>
      <c r="W67" s="373"/>
      <c r="X67" s="373"/>
      <c r="Y67" s="373"/>
      <c r="Z67" s="373"/>
      <c r="AA67" s="373"/>
      <c r="AB67" s="373"/>
      <c r="AC67" s="373"/>
      <c r="AD67" s="373"/>
      <c r="AE67" s="374">
        <f t="shared" si="24"/>
        <v>0</v>
      </c>
      <c r="AF67" s="375"/>
    </row>
    <row r="68" spans="2:33" outlineLevel="1" x14ac:dyDescent="0.25">
      <c r="B68" s="367"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367">
        <f>IF(C67&gt;0,C67+1,IF(DATE(YEAR('Basic project data'!$C$5),MONTH('Basic project data'!$C$5),1)=D68,1,0))</f>
        <v>0</v>
      </c>
      <c r="D68" s="368">
        <f t="shared" si="25"/>
        <v>549</v>
      </c>
      <c r="E68" s="369"/>
      <c r="F68" s="299">
        <f t="shared" si="21"/>
        <v>0</v>
      </c>
      <c r="G68" s="370"/>
      <c r="H68" s="369"/>
      <c r="I68" s="299">
        <f t="shared" si="22"/>
        <v>0</v>
      </c>
      <c r="J68" s="371"/>
      <c r="O68" s="372">
        <f t="shared" si="23"/>
        <v>549</v>
      </c>
      <c r="P68" s="373"/>
      <c r="Q68" s="373"/>
      <c r="R68" s="373"/>
      <c r="S68" s="373"/>
      <c r="T68" s="373"/>
      <c r="U68" s="373"/>
      <c r="V68" s="373"/>
      <c r="W68" s="373"/>
      <c r="X68" s="373"/>
      <c r="Y68" s="373"/>
      <c r="Z68" s="373"/>
      <c r="AA68" s="373"/>
      <c r="AB68" s="373"/>
      <c r="AC68" s="373"/>
      <c r="AD68" s="373"/>
      <c r="AE68" s="374">
        <f t="shared" si="24"/>
        <v>0</v>
      </c>
      <c r="AF68" s="375"/>
    </row>
    <row r="69" spans="2:33" outlineLevel="1" x14ac:dyDescent="0.25">
      <c r="B69" s="367"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367">
        <f>IF(C68&gt;0,C68+1,IF(DATE(YEAR('Basic project data'!$C$5),MONTH('Basic project data'!$C$5),1)=D69,1,0))</f>
        <v>0</v>
      </c>
      <c r="D69" s="368">
        <f t="shared" si="25"/>
        <v>580</v>
      </c>
      <c r="E69" s="369"/>
      <c r="F69" s="299">
        <f t="shared" si="21"/>
        <v>0</v>
      </c>
      <c r="G69" s="370"/>
      <c r="H69" s="369"/>
      <c r="I69" s="299">
        <f t="shared" si="22"/>
        <v>0</v>
      </c>
      <c r="J69" s="371"/>
      <c r="O69" s="372">
        <f t="shared" si="23"/>
        <v>580</v>
      </c>
      <c r="P69" s="373"/>
      <c r="Q69" s="373"/>
      <c r="R69" s="373"/>
      <c r="S69" s="373"/>
      <c r="T69" s="373"/>
      <c r="U69" s="373"/>
      <c r="V69" s="373"/>
      <c r="W69" s="373"/>
      <c r="X69" s="373"/>
      <c r="Y69" s="373"/>
      <c r="Z69" s="373"/>
      <c r="AA69" s="373"/>
      <c r="AB69" s="373"/>
      <c r="AC69" s="373"/>
      <c r="AD69" s="373"/>
      <c r="AE69" s="374">
        <f t="shared" si="24"/>
        <v>0</v>
      </c>
      <c r="AF69" s="375"/>
    </row>
    <row r="70" spans="2:33" outlineLevel="1" x14ac:dyDescent="0.25">
      <c r="B70" s="367"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367">
        <f>IF(C69&gt;0,C69+1,IF(DATE(YEAR('Basic project data'!$C$5),MONTH('Basic project data'!$C$5),1)=D70,1,0))</f>
        <v>0</v>
      </c>
      <c r="D70" s="368">
        <f t="shared" si="25"/>
        <v>611</v>
      </c>
      <c r="E70" s="369"/>
      <c r="F70" s="299">
        <f t="shared" si="21"/>
        <v>0</v>
      </c>
      <c r="G70" s="370"/>
      <c r="H70" s="369"/>
      <c r="I70" s="299">
        <f t="shared" si="22"/>
        <v>0</v>
      </c>
      <c r="J70" s="371"/>
      <c r="O70" s="372">
        <f t="shared" si="23"/>
        <v>611</v>
      </c>
      <c r="P70" s="373"/>
      <c r="Q70" s="373"/>
      <c r="R70" s="373"/>
      <c r="S70" s="373"/>
      <c r="T70" s="373"/>
      <c r="U70" s="373"/>
      <c r="V70" s="373"/>
      <c r="W70" s="373"/>
      <c r="X70" s="373"/>
      <c r="Y70" s="373"/>
      <c r="Z70" s="373"/>
      <c r="AA70" s="373"/>
      <c r="AB70" s="373"/>
      <c r="AC70" s="373"/>
      <c r="AD70" s="373"/>
      <c r="AE70" s="374">
        <f t="shared" si="24"/>
        <v>0</v>
      </c>
      <c r="AF70" s="375"/>
    </row>
    <row r="71" spans="2:33" outlineLevel="1" x14ac:dyDescent="0.25">
      <c r="B71" s="367"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367">
        <f>IF(C70&gt;0,C70+1,IF(DATE(YEAR('Basic project data'!$C$5),MONTH('Basic project data'!$C$5),1)=D71,1,0))</f>
        <v>0</v>
      </c>
      <c r="D71" s="368">
        <f t="shared" si="25"/>
        <v>641</v>
      </c>
      <c r="E71" s="369"/>
      <c r="F71" s="299">
        <f t="shared" si="21"/>
        <v>0</v>
      </c>
      <c r="G71" s="370"/>
      <c r="H71" s="369"/>
      <c r="I71" s="299">
        <f t="shared" si="22"/>
        <v>0</v>
      </c>
      <c r="J71" s="371"/>
      <c r="O71" s="372">
        <f t="shared" si="23"/>
        <v>641</v>
      </c>
      <c r="P71" s="373"/>
      <c r="Q71" s="373"/>
      <c r="R71" s="373"/>
      <c r="S71" s="373"/>
      <c r="T71" s="373"/>
      <c r="U71" s="373"/>
      <c r="V71" s="373"/>
      <c r="W71" s="373"/>
      <c r="X71" s="373"/>
      <c r="Y71" s="373"/>
      <c r="Z71" s="373"/>
      <c r="AA71" s="373"/>
      <c r="AB71" s="373"/>
      <c r="AC71" s="373"/>
      <c r="AD71" s="373"/>
      <c r="AE71" s="374">
        <f t="shared" si="24"/>
        <v>0</v>
      </c>
      <c r="AF71" s="375"/>
    </row>
    <row r="72" spans="2:33" outlineLevel="1" x14ac:dyDescent="0.25">
      <c r="B72" s="367"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367">
        <f>IF(C71&gt;0,C71+1,IF(DATE(YEAR('Basic project data'!$C$5),MONTH('Basic project data'!$C$5),1)=D72,1,0))</f>
        <v>0</v>
      </c>
      <c r="D72" s="368">
        <f t="shared" si="25"/>
        <v>672</v>
      </c>
      <c r="E72" s="369"/>
      <c r="F72" s="299">
        <f t="shared" si="21"/>
        <v>0</v>
      </c>
      <c r="G72" s="370"/>
      <c r="H72" s="369"/>
      <c r="I72" s="299">
        <f t="shared" si="22"/>
        <v>0</v>
      </c>
      <c r="J72" s="371"/>
      <c r="O72" s="372">
        <f t="shared" si="23"/>
        <v>672</v>
      </c>
      <c r="P72" s="373"/>
      <c r="Q72" s="373"/>
      <c r="R72" s="373"/>
      <c r="S72" s="373"/>
      <c r="T72" s="373"/>
      <c r="U72" s="373"/>
      <c r="V72" s="373"/>
      <c r="W72" s="373"/>
      <c r="X72" s="373"/>
      <c r="Y72" s="373"/>
      <c r="Z72" s="373"/>
      <c r="AA72" s="373"/>
      <c r="AB72" s="373"/>
      <c r="AC72" s="373"/>
      <c r="AD72" s="373"/>
      <c r="AE72" s="374">
        <f t="shared" si="24"/>
        <v>0</v>
      </c>
      <c r="AF72" s="375"/>
    </row>
    <row r="73" spans="2:33" outlineLevel="1" x14ac:dyDescent="0.25">
      <c r="B73" s="367"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367">
        <f>IF(C72&gt;0,C72+1,IF(DATE(YEAR('Basic project data'!$C$5),MONTH('Basic project data'!$C$5),1)=D73,1,0))</f>
        <v>0</v>
      </c>
      <c r="D73" s="368">
        <f t="shared" si="25"/>
        <v>702</v>
      </c>
      <c r="E73" s="369"/>
      <c r="F73" s="299">
        <f t="shared" si="21"/>
        <v>0</v>
      </c>
      <c r="G73" s="370"/>
      <c r="H73" s="369"/>
      <c r="I73" s="299">
        <f t="shared" si="22"/>
        <v>0</v>
      </c>
      <c r="J73" s="371"/>
      <c r="O73" s="372">
        <f t="shared" si="23"/>
        <v>702</v>
      </c>
      <c r="P73" s="373"/>
      <c r="Q73" s="373"/>
      <c r="R73" s="373"/>
      <c r="S73" s="373"/>
      <c r="T73" s="373"/>
      <c r="U73" s="373"/>
      <c r="V73" s="373"/>
      <c r="W73" s="373"/>
      <c r="X73" s="373"/>
      <c r="Y73" s="373"/>
      <c r="Z73" s="373"/>
      <c r="AA73" s="373"/>
      <c r="AB73" s="373"/>
      <c r="AC73" s="373"/>
      <c r="AD73" s="373"/>
      <c r="AE73" s="374">
        <f t="shared" si="24"/>
        <v>0</v>
      </c>
      <c r="AF73" s="375"/>
    </row>
    <row r="74" spans="2:33" ht="15.75" outlineLevel="1" thickBot="1" x14ac:dyDescent="0.3">
      <c r="B74" s="377"/>
      <c r="C74" s="378"/>
      <c r="D74" s="379">
        <f>D73</f>
        <v>702</v>
      </c>
      <c r="E74" s="380"/>
      <c r="F74" s="381">
        <f>SUM(F62:F73)</f>
        <v>0</v>
      </c>
      <c r="G74" s="382">
        <f>SUM(G62:G73)</f>
        <v>0</v>
      </c>
      <c r="H74" s="383"/>
      <c r="I74" s="381">
        <f>SUM(I62:I73)</f>
        <v>0</v>
      </c>
      <c r="J74" s="382">
        <f>SUM(J62:J73)</f>
        <v>0</v>
      </c>
      <c r="O74" s="388">
        <f t="shared" si="23"/>
        <v>702</v>
      </c>
      <c r="P74" s="384">
        <f t="shared" ref="P74:S74" si="26">SUM(P62:P73)</f>
        <v>0</v>
      </c>
      <c r="Q74" s="384">
        <f t="shared" si="26"/>
        <v>0</v>
      </c>
      <c r="R74" s="384">
        <f t="shared" si="26"/>
        <v>0</v>
      </c>
      <c r="S74" s="384">
        <f t="shared" si="26"/>
        <v>0</v>
      </c>
      <c r="T74" s="384">
        <f>SUM(T62:T73)</f>
        <v>0</v>
      </c>
      <c r="U74" s="384">
        <f t="shared" ref="U74:AE74" si="27">SUM(U62:U73)</f>
        <v>0</v>
      </c>
      <c r="V74" s="384">
        <f t="shared" si="27"/>
        <v>0</v>
      </c>
      <c r="W74" s="384">
        <f t="shared" si="27"/>
        <v>0</v>
      </c>
      <c r="X74" s="384">
        <f t="shared" si="27"/>
        <v>0</v>
      </c>
      <c r="Y74" s="384">
        <f t="shared" si="27"/>
        <v>0</v>
      </c>
      <c r="Z74" s="384">
        <f t="shared" si="27"/>
        <v>0</v>
      </c>
      <c r="AA74" s="384">
        <f t="shared" si="27"/>
        <v>0</v>
      </c>
      <c r="AB74" s="384">
        <f t="shared" si="27"/>
        <v>0</v>
      </c>
      <c r="AC74" s="384">
        <f t="shared" si="27"/>
        <v>0</v>
      </c>
      <c r="AD74" s="384">
        <f t="shared" si="27"/>
        <v>0</v>
      </c>
      <c r="AE74" s="384">
        <f t="shared" si="27"/>
        <v>0</v>
      </c>
      <c r="AF74" s="375"/>
    </row>
    <row r="75" spans="2:33" x14ac:dyDescent="0.25">
      <c r="B75" s="385"/>
      <c r="C75" s="385"/>
      <c r="E75" s="674" t="s">
        <v>252</v>
      </c>
      <c r="F75" s="674"/>
      <c r="G75" s="674"/>
      <c r="H75" s="674" t="s">
        <v>498</v>
      </c>
      <c r="I75" s="674"/>
      <c r="J75" s="674"/>
      <c r="O75" s="357"/>
      <c r="P75" s="384">
        <f t="shared" ref="P75:AE75" si="28">IFERROR(P74/$H$2,0)</f>
        <v>0</v>
      </c>
      <c r="Q75" s="384">
        <f t="shared" si="28"/>
        <v>0</v>
      </c>
      <c r="R75" s="384">
        <f t="shared" si="28"/>
        <v>0</v>
      </c>
      <c r="S75" s="384">
        <f t="shared" si="28"/>
        <v>0</v>
      </c>
      <c r="T75" s="384">
        <f t="shared" si="28"/>
        <v>0</v>
      </c>
      <c r="U75" s="384">
        <f t="shared" si="28"/>
        <v>0</v>
      </c>
      <c r="V75" s="384">
        <f t="shared" si="28"/>
        <v>0</v>
      </c>
      <c r="W75" s="384">
        <f t="shared" si="28"/>
        <v>0</v>
      </c>
      <c r="X75" s="384">
        <f t="shared" si="28"/>
        <v>0</v>
      </c>
      <c r="Y75" s="384">
        <f t="shared" si="28"/>
        <v>0</v>
      </c>
      <c r="Z75" s="384">
        <f t="shared" si="28"/>
        <v>0</v>
      </c>
      <c r="AA75" s="384">
        <f t="shared" si="28"/>
        <v>0</v>
      </c>
      <c r="AB75" s="384">
        <f t="shared" si="28"/>
        <v>0</v>
      </c>
      <c r="AC75" s="384">
        <f t="shared" si="28"/>
        <v>0</v>
      </c>
      <c r="AD75" s="384">
        <f t="shared" si="28"/>
        <v>0</v>
      </c>
      <c r="AE75" s="384">
        <f t="shared" si="28"/>
        <v>0</v>
      </c>
      <c r="AF75" s="626" t="s">
        <v>270</v>
      </c>
      <c r="AG75" s="627"/>
    </row>
    <row r="76" spans="2:33" ht="30" outlineLevel="1" x14ac:dyDescent="0.25">
      <c r="B76" s="385"/>
      <c r="C76" s="385"/>
      <c r="E76" s="360" t="s">
        <v>267</v>
      </c>
      <c r="F76" s="361" t="s">
        <v>268</v>
      </c>
      <c r="G76" s="362" t="s">
        <v>269</v>
      </c>
      <c r="H76" s="363" t="s">
        <v>267</v>
      </c>
      <c r="I76" s="361" t="s">
        <v>268</v>
      </c>
      <c r="J76" s="362" t="s">
        <v>530</v>
      </c>
      <c r="O76" s="364" t="s">
        <v>266</v>
      </c>
      <c r="P76" s="365" t="s">
        <v>389</v>
      </c>
      <c r="Q76" s="365" t="s">
        <v>39</v>
      </c>
      <c r="R76" s="365" t="s">
        <v>40</v>
      </c>
      <c r="S76" s="365" t="s">
        <v>41</v>
      </c>
      <c r="T76" s="365" t="s">
        <v>42</v>
      </c>
      <c r="U76" s="365" t="s">
        <v>43</v>
      </c>
      <c r="V76" s="365" t="s">
        <v>44</v>
      </c>
      <c r="W76" s="365" t="s">
        <v>45</v>
      </c>
      <c r="X76" s="365" t="s">
        <v>46</v>
      </c>
      <c r="Y76" s="365" t="s">
        <v>47</v>
      </c>
      <c r="Z76" s="365" t="s">
        <v>48</v>
      </c>
      <c r="AA76" s="365" t="s">
        <v>49</v>
      </c>
      <c r="AB76" s="365" t="s">
        <v>50</v>
      </c>
      <c r="AC76" s="365" t="s">
        <v>51</v>
      </c>
      <c r="AD76" s="365" t="s">
        <v>52</v>
      </c>
      <c r="AE76" s="386"/>
      <c r="AF76" s="387"/>
    </row>
    <row r="77" spans="2:33" outlineLevel="1" x14ac:dyDescent="0.25">
      <c r="B77" s="367"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367">
        <f>IF(C73&gt;0,C73+1,IF(DATE(YEAR('Basic project data'!$C$5),MONTH('Basic project data'!$C$5),1)=D77,1,0))</f>
        <v>0</v>
      </c>
      <c r="D77" s="368">
        <f>DATE(YEAR(D73),MONTH(D73)+1,DAY(D73))</f>
        <v>733</v>
      </c>
      <c r="E77" s="369"/>
      <c r="F77" s="299">
        <f t="shared" ref="F77:F88" si="29">215/12*E77</f>
        <v>0</v>
      </c>
      <c r="G77" s="370"/>
      <c r="H77" s="369"/>
      <c r="I77" s="299">
        <f t="shared" ref="I77:I88" si="30">215/12*H77</f>
        <v>0</v>
      </c>
      <c r="J77" s="371"/>
      <c r="O77" s="372">
        <f t="shared" ref="O77:O89" si="31">D77</f>
        <v>733</v>
      </c>
      <c r="P77" s="373"/>
      <c r="Q77" s="373"/>
      <c r="R77" s="373"/>
      <c r="S77" s="373"/>
      <c r="T77" s="373"/>
      <c r="U77" s="373"/>
      <c r="V77" s="373"/>
      <c r="W77" s="373"/>
      <c r="X77" s="373"/>
      <c r="Y77" s="373"/>
      <c r="Z77" s="373"/>
      <c r="AA77" s="373"/>
      <c r="AB77" s="373"/>
      <c r="AC77" s="373"/>
      <c r="AD77" s="373"/>
      <c r="AE77" s="374">
        <f t="shared" ref="AE77:AE88" si="32">SUM(P77:AD77)</f>
        <v>0</v>
      </c>
      <c r="AF77" s="375"/>
    </row>
    <row r="78" spans="2:33" outlineLevel="1" x14ac:dyDescent="0.25">
      <c r="B78" s="367"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367">
        <f>IF(C77&gt;0,C77+1,IF(DATE(YEAR('Basic project data'!$C$5),MONTH('Basic project data'!$C$5),1)=D78,1,0))</f>
        <v>0</v>
      </c>
      <c r="D78" s="368">
        <f t="shared" ref="D78:D88" si="33">DATE(YEAR(D77),MONTH(D77)+1,DAY(D77))</f>
        <v>764</v>
      </c>
      <c r="E78" s="369"/>
      <c r="F78" s="299">
        <f t="shared" si="29"/>
        <v>0</v>
      </c>
      <c r="G78" s="370"/>
      <c r="H78" s="369"/>
      <c r="I78" s="299">
        <f t="shared" si="30"/>
        <v>0</v>
      </c>
      <c r="J78" s="371"/>
      <c r="O78" s="372">
        <f t="shared" si="31"/>
        <v>764</v>
      </c>
      <c r="P78" s="373"/>
      <c r="Q78" s="373"/>
      <c r="R78" s="373"/>
      <c r="S78" s="373"/>
      <c r="T78" s="373"/>
      <c r="U78" s="373"/>
      <c r="V78" s="373"/>
      <c r="W78" s="373"/>
      <c r="X78" s="373"/>
      <c r="Y78" s="373"/>
      <c r="Z78" s="373"/>
      <c r="AA78" s="373"/>
      <c r="AB78" s="373"/>
      <c r="AC78" s="373"/>
      <c r="AD78" s="373"/>
      <c r="AE78" s="374">
        <f t="shared" si="32"/>
        <v>0</v>
      </c>
      <c r="AF78" s="375"/>
    </row>
    <row r="79" spans="2:33" outlineLevel="1" x14ac:dyDescent="0.25">
      <c r="B79" s="367"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367">
        <f>IF(C78&gt;0,C78+1,IF(DATE(YEAR('Basic project data'!$C$5),MONTH('Basic project data'!$C$5),1)=D79,1,0))</f>
        <v>0</v>
      </c>
      <c r="D79" s="368">
        <f t="shared" si="33"/>
        <v>792</v>
      </c>
      <c r="E79" s="369"/>
      <c r="F79" s="299">
        <f t="shared" si="29"/>
        <v>0</v>
      </c>
      <c r="G79" s="370"/>
      <c r="H79" s="369"/>
      <c r="I79" s="299">
        <f t="shared" si="30"/>
        <v>0</v>
      </c>
      <c r="J79" s="371"/>
      <c r="O79" s="372">
        <f t="shared" si="31"/>
        <v>792</v>
      </c>
      <c r="P79" s="373"/>
      <c r="Q79" s="373"/>
      <c r="R79" s="373"/>
      <c r="S79" s="373"/>
      <c r="T79" s="373"/>
      <c r="U79" s="373"/>
      <c r="V79" s="373"/>
      <c r="W79" s="373"/>
      <c r="X79" s="373"/>
      <c r="Y79" s="373"/>
      <c r="Z79" s="373"/>
      <c r="AA79" s="373"/>
      <c r="AB79" s="373"/>
      <c r="AC79" s="373"/>
      <c r="AD79" s="373"/>
      <c r="AE79" s="374">
        <f t="shared" si="32"/>
        <v>0</v>
      </c>
      <c r="AF79" s="375"/>
    </row>
    <row r="80" spans="2:33" outlineLevel="1" x14ac:dyDescent="0.25">
      <c r="B80" s="367"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367">
        <f>IF(C79&gt;0,C79+1,IF(DATE(YEAR('Basic project data'!$C$5),MONTH('Basic project data'!$C$5),1)=D80,1,0))</f>
        <v>0</v>
      </c>
      <c r="D80" s="368">
        <f t="shared" si="33"/>
        <v>823</v>
      </c>
      <c r="E80" s="369"/>
      <c r="F80" s="299">
        <f t="shared" si="29"/>
        <v>0</v>
      </c>
      <c r="G80" s="370"/>
      <c r="H80" s="369"/>
      <c r="I80" s="299">
        <f t="shared" si="30"/>
        <v>0</v>
      </c>
      <c r="J80" s="371"/>
      <c r="O80" s="372">
        <f t="shared" si="31"/>
        <v>823</v>
      </c>
      <c r="P80" s="373"/>
      <c r="Q80" s="373"/>
      <c r="R80" s="373"/>
      <c r="S80" s="373"/>
      <c r="T80" s="373"/>
      <c r="U80" s="373"/>
      <c r="V80" s="373"/>
      <c r="W80" s="373"/>
      <c r="X80" s="373"/>
      <c r="Y80" s="373"/>
      <c r="Z80" s="373"/>
      <c r="AA80" s="373"/>
      <c r="AB80" s="373"/>
      <c r="AC80" s="373"/>
      <c r="AD80" s="373"/>
      <c r="AE80" s="374">
        <f t="shared" si="32"/>
        <v>0</v>
      </c>
      <c r="AF80" s="375"/>
    </row>
    <row r="81" spans="2:33" outlineLevel="1" x14ac:dyDescent="0.25">
      <c r="B81" s="367"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367">
        <f>IF(C80&gt;0,C80+1,IF(DATE(YEAR('Basic project data'!$C$5),MONTH('Basic project data'!$C$5),1)=D81,1,0))</f>
        <v>0</v>
      </c>
      <c r="D81" s="368">
        <f t="shared" si="33"/>
        <v>853</v>
      </c>
      <c r="E81" s="369"/>
      <c r="F81" s="299">
        <f t="shared" si="29"/>
        <v>0</v>
      </c>
      <c r="G81" s="370"/>
      <c r="H81" s="369"/>
      <c r="I81" s="299">
        <f t="shared" si="30"/>
        <v>0</v>
      </c>
      <c r="J81" s="371"/>
      <c r="O81" s="372">
        <f t="shared" si="31"/>
        <v>853</v>
      </c>
      <c r="P81" s="373"/>
      <c r="Q81" s="373"/>
      <c r="R81" s="373"/>
      <c r="S81" s="373"/>
      <c r="T81" s="373"/>
      <c r="U81" s="373"/>
      <c r="V81" s="373"/>
      <c r="W81" s="373"/>
      <c r="X81" s="373"/>
      <c r="Y81" s="373"/>
      <c r="Z81" s="373"/>
      <c r="AA81" s="373"/>
      <c r="AB81" s="373"/>
      <c r="AC81" s="373"/>
      <c r="AD81" s="373"/>
      <c r="AE81" s="374">
        <f t="shared" si="32"/>
        <v>0</v>
      </c>
      <c r="AF81" s="375"/>
    </row>
    <row r="82" spans="2:33" outlineLevel="1" x14ac:dyDescent="0.25">
      <c r="B82" s="367"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367">
        <f>IF(C81&gt;0,C81+1,IF(DATE(YEAR('Basic project data'!$C$5),MONTH('Basic project data'!$C$5),1)=D82,1,0))</f>
        <v>0</v>
      </c>
      <c r="D82" s="368">
        <f t="shared" si="33"/>
        <v>884</v>
      </c>
      <c r="E82" s="369"/>
      <c r="F82" s="299">
        <f t="shared" si="29"/>
        <v>0</v>
      </c>
      <c r="G82" s="370"/>
      <c r="H82" s="369"/>
      <c r="I82" s="299">
        <f t="shared" si="30"/>
        <v>0</v>
      </c>
      <c r="J82" s="371"/>
      <c r="O82" s="372">
        <f t="shared" si="31"/>
        <v>884</v>
      </c>
      <c r="P82" s="373"/>
      <c r="Q82" s="373"/>
      <c r="R82" s="373"/>
      <c r="S82" s="373"/>
      <c r="T82" s="373"/>
      <c r="U82" s="373"/>
      <c r="V82" s="373"/>
      <c r="W82" s="373"/>
      <c r="X82" s="373"/>
      <c r="Y82" s="373"/>
      <c r="Z82" s="373"/>
      <c r="AA82" s="373"/>
      <c r="AB82" s="373"/>
      <c r="AC82" s="373"/>
      <c r="AD82" s="373"/>
      <c r="AE82" s="374">
        <f t="shared" si="32"/>
        <v>0</v>
      </c>
      <c r="AF82" s="375"/>
    </row>
    <row r="83" spans="2:33" outlineLevel="1" x14ac:dyDescent="0.25">
      <c r="B83" s="367"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367">
        <f>IF(C82&gt;0,C82+1,IF(DATE(YEAR('Basic project data'!$C$5),MONTH('Basic project data'!$C$5),1)=D83,1,0))</f>
        <v>0</v>
      </c>
      <c r="D83" s="368">
        <f t="shared" si="33"/>
        <v>914</v>
      </c>
      <c r="E83" s="369"/>
      <c r="F83" s="299">
        <f t="shared" si="29"/>
        <v>0</v>
      </c>
      <c r="G83" s="370"/>
      <c r="H83" s="369"/>
      <c r="I83" s="299">
        <f t="shared" si="30"/>
        <v>0</v>
      </c>
      <c r="J83" s="371"/>
      <c r="O83" s="372">
        <f t="shared" si="31"/>
        <v>914</v>
      </c>
      <c r="P83" s="373"/>
      <c r="Q83" s="373"/>
      <c r="R83" s="373"/>
      <c r="S83" s="373"/>
      <c r="T83" s="373"/>
      <c r="U83" s="373"/>
      <c r="V83" s="373"/>
      <c r="W83" s="373"/>
      <c r="X83" s="373"/>
      <c r="Y83" s="373"/>
      <c r="Z83" s="373"/>
      <c r="AA83" s="373"/>
      <c r="AB83" s="373"/>
      <c r="AC83" s="373"/>
      <c r="AD83" s="373"/>
      <c r="AE83" s="374">
        <f t="shared" si="32"/>
        <v>0</v>
      </c>
      <c r="AF83" s="375"/>
    </row>
    <row r="84" spans="2:33" outlineLevel="1" x14ac:dyDescent="0.25">
      <c r="B84" s="367"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367">
        <f>IF(C83&gt;0,C83+1,IF(DATE(YEAR('Basic project data'!$C$5),MONTH('Basic project data'!$C$5),1)=D84,1,0))</f>
        <v>0</v>
      </c>
      <c r="D84" s="368">
        <f t="shared" si="33"/>
        <v>945</v>
      </c>
      <c r="E84" s="369"/>
      <c r="F84" s="299">
        <f t="shared" si="29"/>
        <v>0</v>
      </c>
      <c r="G84" s="370"/>
      <c r="H84" s="369"/>
      <c r="I84" s="299">
        <f t="shared" si="30"/>
        <v>0</v>
      </c>
      <c r="J84" s="371"/>
      <c r="O84" s="372">
        <f t="shared" si="31"/>
        <v>945</v>
      </c>
      <c r="P84" s="373"/>
      <c r="Q84" s="373"/>
      <c r="R84" s="373"/>
      <c r="S84" s="373"/>
      <c r="T84" s="373"/>
      <c r="U84" s="373"/>
      <c r="V84" s="373"/>
      <c r="W84" s="373"/>
      <c r="X84" s="373"/>
      <c r="Y84" s="373"/>
      <c r="Z84" s="373"/>
      <c r="AA84" s="373"/>
      <c r="AB84" s="373"/>
      <c r="AC84" s="373"/>
      <c r="AD84" s="373"/>
      <c r="AE84" s="374">
        <f t="shared" si="32"/>
        <v>0</v>
      </c>
      <c r="AF84" s="375"/>
    </row>
    <row r="85" spans="2:33" outlineLevel="1" x14ac:dyDescent="0.25">
      <c r="B85" s="367"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367">
        <f>IF(C84&gt;0,C84+1,IF(DATE(YEAR('Basic project data'!$C$5),MONTH('Basic project data'!$C$5),1)=D85,1,0))</f>
        <v>0</v>
      </c>
      <c r="D85" s="368">
        <f t="shared" si="33"/>
        <v>976</v>
      </c>
      <c r="E85" s="369"/>
      <c r="F85" s="299">
        <f t="shared" si="29"/>
        <v>0</v>
      </c>
      <c r="G85" s="370"/>
      <c r="H85" s="369"/>
      <c r="I85" s="299">
        <f t="shared" si="30"/>
        <v>0</v>
      </c>
      <c r="J85" s="371"/>
      <c r="O85" s="372">
        <f t="shared" si="31"/>
        <v>976</v>
      </c>
      <c r="P85" s="373"/>
      <c r="Q85" s="373"/>
      <c r="R85" s="373"/>
      <c r="S85" s="373"/>
      <c r="T85" s="373"/>
      <c r="U85" s="373"/>
      <c r="V85" s="373"/>
      <c r="W85" s="373"/>
      <c r="X85" s="373"/>
      <c r="Y85" s="373"/>
      <c r="Z85" s="373"/>
      <c r="AA85" s="373"/>
      <c r="AB85" s="373"/>
      <c r="AC85" s="373"/>
      <c r="AD85" s="373"/>
      <c r="AE85" s="374">
        <f t="shared" si="32"/>
        <v>0</v>
      </c>
      <c r="AF85" s="375"/>
    </row>
    <row r="86" spans="2:33" outlineLevel="1" x14ac:dyDescent="0.25">
      <c r="B86" s="367"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367">
        <f>IF(C85&gt;0,C85+1,IF(DATE(YEAR('Basic project data'!$C$5),MONTH('Basic project data'!$C$5),1)=D86,1,0))</f>
        <v>0</v>
      </c>
      <c r="D86" s="368">
        <f t="shared" si="33"/>
        <v>1006</v>
      </c>
      <c r="E86" s="369"/>
      <c r="F86" s="299">
        <f t="shared" si="29"/>
        <v>0</v>
      </c>
      <c r="G86" s="370"/>
      <c r="H86" s="369"/>
      <c r="I86" s="299">
        <f t="shared" si="30"/>
        <v>0</v>
      </c>
      <c r="J86" s="371"/>
      <c r="O86" s="372">
        <f t="shared" si="31"/>
        <v>1006</v>
      </c>
      <c r="P86" s="373"/>
      <c r="Q86" s="373"/>
      <c r="R86" s="373"/>
      <c r="S86" s="373"/>
      <c r="T86" s="373"/>
      <c r="U86" s="373"/>
      <c r="V86" s="373"/>
      <c r="W86" s="373"/>
      <c r="X86" s="373"/>
      <c r="Y86" s="373"/>
      <c r="Z86" s="373"/>
      <c r="AA86" s="373"/>
      <c r="AB86" s="373"/>
      <c r="AC86" s="373"/>
      <c r="AD86" s="373"/>
      <c r="AE86" s="374">
        <f t="shared" si="32"/>
        <v>0</v>
      </c>
      <c r="AF86" s="375"/>
    </row>
    <row r="87" spans="2:33" outlineLevel="1" x14ac:dyDescent="0.25">
      <c r="B87" s="367"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367">
        <f>IF(C86&gt;0,C86+1,IF(DATE(YEAR('Basic project data'!$C$5),MONTH('Basic project data'!$C$5),1)=D87,1,0))</f>
        <v>0</v>
      </c>
      <c r="D87" s="368">
        <f t="shared" si="33"/>
        <v>1037</v>
      </c>
      <c r="E87" s="369"/>
      <c r="F87" s="299">
        <f t="shared" si="29"/>
        <v>0</v>
      </c>
      <c r="G87" s="370"/>
      <c r="H87" s="369"/>
      <c r="I87" s="299">
        <f t="shared" si="30"/>
        <v>0</v>
      </c>
      <c r="J87" s="371"/>
      <c r="O87" s="372">
        <f t="shared" si="31"/>
        <v>1037</v>
      </c>
      <c r="P87" s="373"/>
      <c r="Q87" s="373"/>
      <c r="R87" s="373"/>
      <c r="S87" s="373"/>
      <c r="T87" s="373"/>
      <c r="U87" s="373"/>
      <c r="V87" s="373"/>
      <c r="W87" s="373"/>
      <c r="X87" s="373"/>
      <c r="Y87" s="373"/>
      <c r="Z87" s="373"/>
      <c r="AA87" s="373"/>
      <c r="AB87" s="373"/>
      <c r="AC87" s="373"/>
      <c r="AD87" s="373"/>
      <c r="AE87" s="374">
        <f t="shared" si="32"/>
        <v>0</v>
      </c>
      <c r="AF87" s="375"/>
    </row>
    <row r="88" spans="2:33" outlineLevel="1" x14ac:dyDescent="0.25">
      <c r="B88" s="367"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367">
        <f>IF(C87&gt;0,C87+1,IF(DATE(YEAR('Basic project data'!$C$5),MONTH('Basic project data'!$C$5),1)=D88,1,0))</f>
        <v>0</v>
      </c>
      <c r="D88" s="368">
        <f t="shared" si="33"/>
        <v>1067</v>
      </c>
      <c r="E88" s="369"/>
      <c r="F88" s="299">
        <f t="shared" si="29"/>
        <v>0</v>
      </c>
      <c r="G88" s="370"/>
      <c r="H88" s="369"/>
      <c r="I88" s="299">
        <f t="shared" si="30"/>
        <v>0</v>
      </c>
      <c r="J88" s="371"/>
      <c r="O88" s="372">
        <f t="shared" si="31"/>
        <v>1067</v>
      </c>
      <c r="P88" s="373"/>
      <c r="Q88" s="373"/>
      <c r="R88" s="373"/>
      <c r="S88" s="373"/>
      <c r="T88" s="373"/>
      <c r="U88" s="373"/>
      <c r="V88" s="373"/>
      <c r="W88" s="373"/>
      <c r="X88" s="373"/>
      <c r="Y88" s="373"/>
      <c r="Z88" s="373"/>
      <c r="AA88" s="373"/>
      <c r="AB88" s="373"/>
      <c r="AC88" s="373"/>
      <c r="AD88" s="373"/>
      <c r="AE88" s="374">
        <f t="shared" si="32"/>
        <v>0</v>
      </c>
      <c r="AF88" s="375"/>
    </row>
    <row r="89" spans="2:33" ht="15.75" outlineLevel="1" thickBot="1" x14ac:dyDescent="0.3">
      <c r="B89" s="377"/>
      <c r="C89" s="378"/>
      <c r="D89" s="379">
        <f>D88</f>
        <v>1067</v>
      </c>
      <c r="E89" s="380"/>
      <c r="F89" s="381">
        <f>SUM(F77:F88)</f>
        <v>0</v>
      </c>
      <c r="G89" s="382">
        <f>SUM(G77:G88)</f>
        <v>0</v>
      </c>
      <c r="H89" s="383"/>
      <c r="I89" s="381">
        <f>SUM(I77:I88)</f>
        <v>0</v>
      </c>
      <c r="J89" s="382">
        <f>SUM(J77:J88)</f>
        <v>0</v>
      </c>
      <c r="O89" s="388">
        <f t="shared" si="31"/>
        <v>1067</v>
      </c>
      <c r="P89" s="384">
        <f t="shared" ref="P89:S89" si="34">SUM(P77:P88)</f>
        <v>0</v>
      </c>
      <c r="Q89" s="384">
        <f t="shared" si="34"/>
        <v>0</v>
      </c>
      <c r="R89" s="384">
        <f t="shared" si="34"/>
        <v>0</v>
      </c>
      <c r="S89" s="384">
        <f t="shared" si="34"/>
        <v>0</v>
      </c>
      <c r="T89" s="384">
        <f>SUM(T77:T88)</f>
        <v>0</v>
      </c>
      <c r="U89" s="384">
        <f t="shared" ref="U89:AE89" si="35">SUM(U77:U88)</f>
        <v>0</v>
      </c>
      <c r="V89" s="384">
        <f t="shared" si="35"/>
        <v>0</v>
      </c>
      <c r="W89" s="384">
        <f t="shared" si="35"/>
        <v>0</v>
      </c>
      <c r="X89" s="384">
        <f t="shared" si="35"/>
        <v>0</v>
      </c>
      <c r="Y89" s="384">
        <f t="shared" si="35"/>
        <v>0</v>
      </c>
      <c r="Z89" s="384">
        <f t="shared" si="35"/>
        <v>0</v>
      </c>
      <c r="AA89" s="384">
        <f t="shared" si="35"/>
        <v>0</v>
      </c>
      <c r="AB89" s="384">
        <f t="shared" si="35"/>
        <v>0</v>
      </c>
      <c r="AC89" s="384">
        <f t="shared" si="35"/>
        <v>0</v>
      </c>
      <c r="AD89" s="384">
        <f t="shared" si="35"/>
        <v>0</v>
      </c>
      <c r="AE89" s="384">
        <f t="shared" si="35"/>
        <v>0</v>
      </c>
      <c r="AF89" s="375"/>
    </row>
    <row r="90" spans="2:33" x14ac:dyDescent="0.25">
      <c r="B90" s="385"/>
      <c r="C90" s="385"/>
      <c r="E90" s="674" t="s">
        <v>252</v>
      </c>
      <c r="F90" s="674"/>
      <c r="G90" s="674"/>
      <c r="H90" s="674" t="s">
        <v>498</v>
      </c>
      <c r="I90" s="674"/>
      <c r="J90" s="674"/>
      <c r="O90" s="357"/>
      <c r="P90" s="384">
        <f>IFERROR(P89/$H$2,0)</f>
        <v>0</v>
      </c>
      <c r="Q90" s="384">
        <f t="shared" ref="Q90:AE90" si="36">IFERROR(Q89/$H$2,0)</f>
        <v>0</v>
      </c>
      <c r="R90" s="384">
        <f t="shared" si="36"/>
        <v>0</v>
      </c>
      <c r="S90" s="384">
        <f t="shared" si="36"/>
        <v>0</v>
      </c>
      <c r="T90" s="384">
        <f t="shared" si="36"/>
        <v>0</v>
      </c>
      <c r="U90" s="384">
        <f t="shared" si="36"/>
        <v>0</v>
      </c>
      <c r="V90" s="384">
        <f t="shared" si="36"/>
        <v>0</v>
      </c>
      <c r="W90" s="384">
        <f t="shared" si="36"/>
        <v>0</v>
      </c>
      <c r="X90" s="384">
        <f t="shared" si="36"/>
        <v>0</v>
      </c>
      <c r="Y90" s="384">
        <f t="shared" si="36"/>
        <v>0</v>
      </c>
      <c r="Z90" s="384">
        <f t="shared" si="36"/>
        <v>0</v>
      </c>
      <c r="AA90" s="384">
        <f t="shared" si="36"/>
        <v>0</v>
      </c>
      <c r="AB90" s="384">
        <f t="shared" si="36"/>
        <v>0</v>
      </c>
      <c r="AC90" s="384">
        <f t="shared" si="36"/>
        <v>0</v>
      </c>
      <c r="AD90" s="384">
        <f t="shared" si="36"/>
        <v>0</v>
      </c>
      <c r="AE90" s="384">
        <f t="shared" si="36"/>
        <v>0</v>
      </c>
      <c r="AF90" s="626" t="s">
        <v>270</v>
      </c>
      <c r="AG90" s="627"/>
    </row>
    <row r="91" spans="2:33" ht="30" outlineLevel="1" x14ac:dyDescent="0.25">
      <c r="B91" s="385"/>
      <c r="C91" s="385"/>
      <c r="E91" s="360" t="s">
        <v>267</v>
      </c>
      <c r="F91" s="361" t="s">
        <v>268</v>
      </c>
      <c r="G91" s="362" t="s">
        <v>269</v>
      </c>
      <c r="H91" s="363" t="s">
        <v>267</v>
      </c>
      <c r="I91" s="361" t="s">
        <v>268</v>
      </c>
      <c r="J91" s="362" t="s">
        <v>530</v>
      </c>
      <c r="O91" s="364" t="s">
        <v>266</v>
      </c>
      <c r="P91" s="365" t="s">
        <v>389</v>
      </c>
      <c r="Q91" s="365" t="s">
        <v>39</v>
      </c>
      <c r="R91" s="365" t="s">
        <v>40</v>
      </c>
      <c r="S91" s="365" t="s">
        <v>41</v>
      </c>
      <c r="T91" s="365" t="s">
        <v>42</v>
      </c>
      <c r="U91" s="365" t="s">
        <v>43</v>
      </c>
      <c r="V91" s="365" t="s">
        <v>44</v>
      </c>
      <c r="W91" s="365" t="s">
        <v>45</v>
      </c>
      <c r="X91" s="365" t="s">
        <v>46</v>
      </c>
      <c r="Y91" s="365" t="s">
        <v>47</v>
      </c>
      <c r="Z91" s="365" t="s">
        <v>48</v>
      </c>
      <c r="AA91" s="365" t="s">
        <v>49</v>
      </c>
      <c r="AB91" s="365" t="s">
        <v>50</v>
      </c>
      <c r="AC91" s="365" t="s">
        <v>51</v>
      </c>
      <c r="AD91" s="365" t="s">
        <v>52</v>
      </c>
      <c r="AE91" s="386"/>
      <c r="AF91" s="387"/>
    </row>
    <row r="92" spans="2:33" outlineLevel="1" x14ac:dyDescent="0.25">
      <c r="B92" s="367"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367">
        <f>IF(C88&gt;0,C88+1,IF(DATE(YEAR('Basic project data'!$C$5),MONTH('Basic project data'!$C$5),1)=D92,1,0))</f>
        <v>0</v>
      </c>
      <c r="D92" s="368">
        <f>DATE(YEAR(D88),MONTH(D88)+1,DAY(D88))</f>
        <v>1098</v>
      </c>
      <c r="E92" s="369"/>
      <c r="F92" s="299">
        <f t="shared" ref="F92:F103" si="37">215/12*E92</f>
        <v>0</v>
      </c>
      <c r="G92" s="370"/>
      <c r="H92" s="369"/>
      <c r="I92" s="299">
        <f t="shared" ref="I92:I103" si="38">215/12*H92</f>
        <v>0</v>
      </c>
      <c r="J92" s="371"/>
      <c r="O92" s="372">
        <f t="shared" ref="O92:O104" si="39">D92</f>
        <v>1098</v>
      </c>
      <c r="P92" s="373"/>
      <c r="Q92" s="373"/>
      <c r="R92" s="373"/>
      <c r="S92" s="373"/>
      <c r="T92" s="373"/>
      <c r="U92" s="373"/>
      <c r="V92" s="373"/>
      <c r="W92" s="373"/>
      <c r="X92" s="373"/>
      <c r="Y92" s="373"/>
      <c r="Z92" s="373"/>
      <c r="AA92" s="373"/>
      <c r="AB92" s="373"/>
      <c r="AC92" s="373"/>
      <c r="AD92" s="373"/>
      <c r="AE92" s="374">
        <f t="shared" ref="AE92:AE103" si="40">SUM(P92:AD92)</f>
        <v>0</v>
      </c>
      <c r="AF92" s="375"/>
    </row>
    <row r="93" spans="2:33" outlineLevel="1" x14ac:dyDescent="0.25">
      <c r="B93" s="367"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367">
        <f>IF(C92&gt;0,C92+1,IF(DATE(YEAR('Basic project data'!$C$5),MONTH('Basic project data'!$C$5),1)=D93,1,0))</f>
        <v>0</v>
      </c>
      <c r="D93" s="368">
        <f t="shared" ref="D93:D103" si="41">DATE(YEAR(D92),MONTH(D92)+1,DAY(D92))</f>
        <v>1129</v>
      </c>
      <c r="E93" s="369"/>
      <c r="F93" s="299">
        <f t="shared" si="37"/>
        <v>0</v>
      </c>
      <c r="G93" s="370"/>
      <c r="H93" s="369"/>
      <c r="I93" s="299">
        <f t="shared" si="38"/>
        <v>0</v>
      </c>
      <c r="J93" s="371"/>
      <c r="O93" s="372">
        <f t="shared" si="39"/>
        <v>1129</v>
      </c>
      <c r="P93" s="373"/>
      <c r="Q93" s="373"/>
      <c r="R93" s="373"/>
      <c r="S93" s="373"/>
      <c r="T93" s="373"/>
      <c r="U93" s="373"/>
      <c r="V93" s="373"/>
      <c r="W93" s="373"/>
      <c r="X93" s="373"/>
      <c r="Y93" s="373"/>
      <c r="Z93" s="373"/>
      <c r="AA93" s="373"/>
      <c r="AB93" s="373"/>
      <c r="AC93" s="373"/>
      <c r="AD93" s="373"/>
      <c r="AE93" s="374">
        <f t="shared" si="40"/>
        <v>0</v>
      </c>
      <c r="AF93" s="375"/>
    </row>
    <row r="94" spans="2:33" outlineLevel="1" x14ac:dyDescent="0.25">
      <c r="B94" s="367"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367">
        <f>IF(C93&gt;0,C93+1,IF(DATE(YEAR('Basic project data'!$C$5),MONTH('Basic project data'!$C$5),1)=D94,1,0))</f>
        <v>0</v>
      </c>
      <c r="D94" s="368">
        <f t="shared" si="41"/>
        <v>1157</v>
      </c>
      <c r="E94" s="369"/>
      <c r="F94" s="299">
        <f t="shared" si="37"/>
        <v>0</v>
      </c>
      <c r="G94" s="370"/>
      <c r="H94" s="369"/>
      <c r="I94" s="299">
        <f t="shared" si="38"/>
        <v>0</v>
      </c>
      <c r="J94" s="371"/>
      <c r="O94" s="372">
        <f t="shared" si="39"/>
        <v>1157</v>
      </c>
      <c r="P94" s="373"/>
      <c r="Q94" s="373"/>
      <c r="R94" s="373"/>
      <c r="S94" s="373"/>
      <c r="T94" s="373"/>
      <c r="U94" s="373"/>
      <c r="V94" s="373"/>
      <c r="W94" s="373"/>
      <c r="X94" s="373"/>
      <c r="Y94" s="373"/>
      <c r="Z94" s="373"/>
      <c r="AA94" s="373"/>
      <c r="AB94" s="373"/>
      <c r="AC94" s="373"/>
      <c r="AD94" s="373"/>
      <c r="AE94" s="374">
        <f t="shared" si="40"/>
        <v>0</v>
      </c>
      <c r="AF94" s="375"/>
    </row>
    <row r="95" spans="2:33" outlineLevel="1" x14ac:dyDescent="0.25">
      <c r="B95" s="367"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367">
        <f>IF(C94&gt;0,C94+1,IF(DATE(YEAR('Basic project data'!$C$5),MONTH('Basic project data'!$C$5),1)=D95,1,0))</f>
        <v>0</v>
      </c>
      <c r="D95" s="368">
        <f t="shared" si="41"/>
        <v>1188</v>
      </c>
      <c r="E95" s="369"/>
      <c r="F95" s="299">
        <f t="shared" si="37"/>
        <v>0</v>
      </c>
      <c r="G95" s="370"/>
      <c r="H95" s="369"/>
      <c r="I95" s="299">
        <f t="shared" si="38"/>
        <v>0</v>
      </c>
      <c r="J95" s="371"/>
      <c r="O95" s="372">
        <f t="shared" si="39"/>
        <v>1188</v>
      </c>
      <c r="P95" s="373"/>
      <c r="Q95" s="373"/>
      <c r="R95" s="373"/>
      <c r="S95" s="373"/>
      <c r="T95" s="373"/>
      <c r="U95" s="373"/>
      <c r="V95" s="373"/>
      <c r="W95" s="373"/>
      <c r="X95" s="373"/>
      <c r="Y95" s="373"/>
      <c r="Z95" s="373"/>
      <c r="AA95" s="373"/>
      <c r="AB95" s="373"/>
      <c r="AC95" s="373"/>
      <c r="AD95" s="373"/>
      <c r="AE95" s="374">
        <f t="shared" si="40"/>
        <v>0</v>
      </c>
      <c r="AF95" s="375"/>
    </row>
    <row r="96" spans="2:33" outlineLevel="1" x14ac:dyDescent="0.25">
      <c r="B96" s="367"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367">
        <f>IF(C95&gt;0,C95+1,IF(DATE(YEAR('Basic project data'!$C$5),MONTH('Basic project data'!$C$5),1)=D96,1,0))</f>
        <v>0</v>
      </c>
      <c r="D96" s="368">
        <f t="shared" si="41"/>
        <v>1218</v>
      </c>
      <c r="E96" s="369"/>
      <c r="F96" s="299">
        <f t="shared" si="37"/>
        <v>0</v>
      </c>
      <c r="G96" s="370"/>
      <c r="H96" s="369"/>
      <c r="I96" s="299">
        <f t="shared" si="38"/>
        <v>0</v>
      </c>
      <c r="J96" s="371"/>
      <c r="O96" s="372">
        <f t="shared" si="39"/>
        <v>1218</v>
      </c>
      <c r="P96" s="373"/>
      <c r="Q96" s="373"/>
      <c r="R96" s="373"/>
      <c r="S96" s="373"/>
      <c r="T96" s="373"/>
      <c r="U96" s="373"/>
      <c r="V96" s="373"/>
      <c r="W96" s="373"/>
      <c r="X96" s="373"/>
      <c r="Y96" s="373"/>
      <c r="Z96" s="373"/>
      <c r="AA96" s="373"/>
      <c r="AB96" s="373"/>
      <c r="AC96" s="373"/>
      <c r="AD96" s="373"/>
      <c r="AE96" s="374">
        <f t="shared" si="40"/>
        <v>0</v>
      </c>
      <c r="AF96" s="375"/>
    </row>
    <row r="97" spans="2:33" outlineLevel="1" x14ac:dyDescent="0.25">
      <c r="B97" s="367"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367">
        <f>IF(C96&gt;0,C96+1,IF(DATE(YEAR('Basic project data'!$C$5),MONTH('Basic project data'!$C$5),1)=D97,1,0))</f>
        <v>0</v>
      </c>
      <c r="D97" s="368">
        <f t="shared" si="41"/>
        <v>1249</v>
      </c>
      <c r="E97" s="369"/>
      <c r="F97" s="299">
        <f t="shared" si="37"/>
        <v>0</v>
      </c>
      <c r="G97" s="370"/>
      <c r="H97" s="369"/>
      <c r="I97" s="299">
        <f t="shared" si="38"/>
        <v>0</v>
      </c>
      <c r="J97" s="371"/>
      <c r="O97" s="372">
        <f t="shared" si="39"/>
        <v>1249</v>
      </c>
      <c r="P97" s="373"/>
      <c r="Q97" s="373"/>
      <c r="R97" s="373"/>
      <c r="S97" s="373"/>
      <c r="T97" s="373"/>
      <c r="U97" s="373"/>
      <c r="V97" s="373"/>
      <c r="W97" s="373"/>
      <c r="X97" s="373"/>
      <c r="Y97" s="373"/>
      <c r="Z97" s="373"/>
      <c r="AA97" s="373"/>
      <c r="AB97" s="373"/>
      <c r="AC97" s="373"/>
      <c r="AD97" s="373"/>
      <c r="AE97" s="374">
        <f t="shared" si="40"/>
        <v>0</v>
      </c>
      <c r="AF97" s="375"/>
    </row>
    <row r="98" spans="2:33" outlineLevel="1" x14ac:dyDescent="0.25">
      <c r="B98" s="367"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367">
        <f>IF(C97&gt;0,C97+1,IF(DATE(YEAR('Basic project data'!$C$5),MONTH('Basic project data'!$C$5),1)=D98,1,0))</f>
        <v>0</v>
      </c>
      <c r="D98" s="368">
        <f t="shared" si="41"/>
        <v>1279</v>
      </c>
      <c r="E98" s="369"/>
      <c r="F98" s="299">
        <f t="shared" si="37"/>
        <v>0</v>
      </c>
      <c r="G98" s="370"/>
      <c r="H98" s="369"/>
      <c r="I98" s="299">
        <f t="shared" si="38"/>
        <v>0</v>
      </c>
      <c r="J98" s="371"/>
      <c r="O98" s="372">
        <f t="shared" si="39"/>
        <v>1279</v>
      </c>
      <c r="P98" s="373"/>
      <c r="Q98" s="373"/>
      <c r="R98" s="373"/>
      <c r="S98" s="373"/>
      <c r="T98" s="373"/>
      <c r="U98" s="373"/>
      <c r="V98" s="373"/>
      <c r="W98" s="373"/>
      <c r="X98" s="373"/>
      <c r="Y98" s="373"/>
      <c r="Z98" s="373"/>
      <c r="AA98" s="373"/>
      <c r="AB98" s="373"/>
      <c r="AC98" s="373"/>
      <c r="AD98" s="373"/>
      <c r="AE98" s="374">
        <f t="shared" si="40"/>
        <v>0</v>
      </c>
      <c r="AF98" s="375"/>
    </row>
    <row r="99" spans="2:33" outlineLevel="1" x14ac:dyDescent="0.25">
      <c r="B99" s="367"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367">
        <f>IF(C98&gt;0,C98+1,IF(DATE(YEAR('Basic project data'!$C$5),MONTH('Basic project data'!$C$5),1)=D99,1,0))</f>
        <v>0</v>
      </c>
      <c r="D99" s="368">
        <f t="shared" si="41"/>
        <v>1310</v>
      </c>
      <c r="E99" s="369"/>
      <c r="F99" s="299">
        <f t="shared" si="37"/>
        <v>0</v>
      </c>
      <c r="G99" s="370"/>
      <c r="H99" s="369"/>
      <c r="I99" s="299">
        <f t="shared" si="38"/>
        <v>0</v>
      </c>
      <c r="J99" s="371"/>
      <c r="O99" s="372">
        <f t="shared" si="39"/>
        <v>1310</v>
      </c>
      <c r="P99" s="373"/>
      <c r="Q99" s="373"/>
      <c r="R99" s="373"/>
      <c r="S99" s="373"/>
      <c r="T99" s="373"/>
      <c r="U99" s="373"/>
      <c r="V99" s="373"/>
      <c r="W99" s="373"/>
      <c r="X99" s="373"/>
      <c r="Y99" s="373"/>
      <c r="Z99" s="373"/>
      <c r="AA99" s="373"/>
      <c r="AB99" s="373"/>
      <c r="AC99" s="373"/>
      <c r="AD99" s="373"/>
      <c r="AE99" s="374">
        <f t="shared" si="40"/>
        <v>0</v>
      </c>
      <c r="AF99" s="375"/>
    </row>
    <row r="100" spans="2:33" outlineLevel="1" x14ac:dyDescent="0.25">
      <c r="B100" s="367"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367">
        <f>IF(C99&gt;0,C99+1,IF(DATE(YEAR('Basic project data'!$C$5),MONTH('Basic project data'!$C$5),1)=D100,1,0))</f>
        <v>0</v>
      </c>
      <c r="D100" s="368">
        <f t="shared" si="41"/>
        <v>1341</v>
      </c>
      <c r="E100" s="369"/>
      <c r="F100" s="299">
        <f t="shared" si="37"/>
        <v>0</v>
      </c>
      <c r="G100" s="370"/>
      <c r="H100" s="369"/>
      <c r="I100" s="299">
        <f t="shared" si="38"/>
        <v>0</v>
      </c>
      <c r="J100" s="371"/>
      <c r="O100" s="372">
        <f t="shared" si="39"/>
        <v>1341</v>
      </c>
      <c r="P100" s="373"/>
      <c r="Q100" s="373"/>
      <c r="R100" s="373"/>
      <c r="S100" s="373"/>
      <c r="T100" s="373"/>
      <c r="U100" s="373"/>
      <c r="V100" s="373"/>
      <c r="W100" s="373"/>
      <c r="X100" s="373"/>
      <c r="Y100" s="373"/>
      <c r="Z100" s="373"/>
      <c r="AA100" s="373"/>
      <c r="AB100" s="373"/>
      <c r="AC100" s="373"/>
      <c r="AD100" s="373"/>
      <c r="AE100" s="374">
        <f t="shared" si="40"/>
        <v>0</v>
      </c>
      <c r="AF100" s="375"/>
    </row>
    <row r="101" spans="2:33" outlineLevel="1" x14ac:dyDescent="0.25">
      <c r="B101" s="367"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367">
        <f>IF(C100&gt;0,C100+1,IF(DATE(YEAR('Basic project data'!$C$5),MONTH('Basic project data'!$C$5),1)=D101,1,0))</f>
        <v>0</v>
      </c>
      <c r="D101" s="368">
        <f t="shared" si="41"/>
        <v>1371</v>
      </c>
      <c r="E101" s="369"/>
      <c r="F101" s="299">
        <f t="shared" si="37"/>
        <v>0</v>
      </c>
      <c r="G101" s="370"/>
      <c r="H101" s="369"/>
      <c r="I101" s="299">
        <f t="shared" si="38"/>
        <v>0</v>
      </c>
      <c r="J101" s="371"/>
      <c r="O101" s="372">
        <f t="shared" si="39"/>
        <v>1371</v>
      </c>
      <c r="P101" s="373"/>
      <c r="Q101" s="373"/>
      <c r="R101" s="373"/>
      <c r="S101" s="373"/>
      <c r="T101" s="373"/>
      <c r="U101" s="373"/>
      <c r="V101" s="373"/>
      <c r="W101" s="373"/>
      <c r="X101" s="373"/>
      <c r="Y101" s="373"/>
      <c r="Z101" s="373"/>
      <c r="AA101" s="373"/>
      <c r="AB101" s="373"/>
      <c r="AC101" s="373"/>
      <c r="AD101" s="373"/>
      <c r="AE101" s="374">
        <f t="shared" si="40"/>
        <v>0</v>
      </c>
      <c r="AF101" s="375"/>
    </row>
    <row r="102" spans="2:33" outlineLevel="1" x14ac:dyDescent="0.25">
      <c r="B102" s="367"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367">
        <f>IF(C101&gt;0,C101+1,IF(DATE(YEAR('Basic project data'!$C$5),MONTH('Basic project data'!$C$5),1)=D102,1,0))</f>
        <v>0</v>
      </c>
      <c r="D102" s="368">
        <f t="shared" si="41"/>
        <v>1402</v>
      </c>
      <c r="E102" s="369"/>
      <c r="F102" s="299">
        <f t="shared" si="37"/>
        <v>0</v>
      </c>
      <c r="G102" s="370"/>
      <c r="H102" s="369"/>
      <c r="I102" s="299">
        <f t="shared" si="38"/>
        <v>0</v>
      </c>
      <c r="J102" s="371"/>
      <c r="O102" s="372">
        <f t="shared" si="39"/>
        <v>1402</v>
      </c>
      <c r="P102" s="373"/>
      <c r="Q102" s="373"/>
      <c r="R102" s="373"/>
      <c r="S102" s="373"/>
      <c r="T102" s="373"/>
      <c r="U102" s="373"/>
      <c r="V102" s="373"/>
      <c r="W102" s="373"/>
      <c r="X102" s="373"/>
      <c r="Y102" s="373"/>
      <c r="Z102" s="373"/>
      <c r="AA102" s="373"/>
      <c r="AB102" s="373"/>
      <c r="AC102" s="373"/>
      <c r="AD102" s="373"/>
      <c r="AE102" s="374">
        <f t="shared" si="40"/>
        <v>0</v>
      </c>
      <c r="AF102" s="375"/>
    </row>
    <row r="103" spans="2:33" outlineLevel="1" x14ac:dyDescent="0.25">
      <c r="B103" s="367"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367">
        <f>IF(C102&gt;0,C102+1,IF(DATE(YEAR('Basic project data'!$C$5),MONTH('Basic project data'!$C$5),1)=D103,1,0))</f>
        <v>0</v>
      </c>
      <c r="D103" s="368">
        <f t="shared" si="41"/>
        <v>1432</v>
      </c>
      <c r="E103" s="369"/>
      <c r="F103" s="299">
        <f t="shared" si="37"/>
        <v>0</v>
      </c>
      <c r="G103" s="370"/>
      <c r="H103" s="369"/>
      <c r="I103" s="299">
        <f t="shared" si="38"/>
        <v>0</v>
      </c>
      <c r="J103" s="371"/>
      <c r="O103" s="372">
        <f t="shared" si="39"/>
        <v>1432</v>
      </c>
      <c r="P103" s="373"/>
      <c r="Q103" s="373"/>
      <c r="R103" s="373"/>
      <c r="S103" s="373"/>
      <c r="T103" s="373"/>
      <c r="U103" s="373"/>
      <c r="V103" s="373"/>
      <c r="W103" s="373"/>
      <c r="X103" s="373"/>
      <c r="Y103" s="373"/>
      <c r="Z103" s="373"/>
      <c r="AA103" s="373"/>
      <c r="AB103" s="373"/>
      <c r="AC103" s="373"/>
      <c r="AD103" s="373"/>
      <c r="AE103" s="374">
        <f t="shared" si="40"/>
        <v>0</v>
      </c>
      <c r="AF103" s="375"/>
    </row>
    <row r="104" spans="2:33" ht="15.75" outlineLevel="1" thickBot="1" x14ac:dyDescent="0.3">
      <c r="B104" s="377"/>
      <c r="C104" s="378"/>
      <c r="D104" s="379">
        <f>D103</f>
        <v>1432</v>
      </c>
      <c r="E104" s="380"/>
      <c r="F104" s="381">
        <f>SUM(F92:F103)</f>
        <v>0</v>
      </c>
      <c r="G104" s="382">
        <f>SUM(G92:G103)</f>
        <v>0</v>
      </c>
      <c r="H104" s="383"/>
      <c r="I104" s="381">
        <f>SUM(I92:I103)</f>
        <v>0</v>
      </c>
      <c r="J104" s="382">
        <f>SUM(J92:J103)</f>
        <v>0</v>
      </c>
      <c r="O104" s="388">
        <f t="shared" si="39"/>
        <v>1432</v>
      </c>
      <c r="P104" s="384">
        <f t="shared" ref="P104:S104" si="42">SUM(P92:P103)</f>
        <v>0</v>
      </c>
      <c r="Q104" s="384">
        <f t="shared" si="42"/>
        <v>0</v>
      </c>
      <c r="R104" s="384">
        <f t="shared" si="42"/>
        <v>0</v>
      </c>
      <c r="S104" s="384">
        <f t="shared" si="42"/>
        <v>0</v>
      </c>
      <c r="T104" s="384">
        <f>SUM(T92:T103)</f>
        <v>0</v>
      </c>
      <c r="U104" s="384">
        <f t="shared" ref="U104:AE104" si="43">SUM(U92:U103)</f>
        <v>0</v>
      </c>
      <c r="V104" s="384">
        <f t="shared" si="43"/>
        <v>0</v>
      </c>
      <c r="W104" s="384">
        <f t="shared" si="43"/>
        <v>0</v>
      </c>
      <c r="X104" s="384">
        <f t="shared" si="43"/>
        <v>0</v>
      </c>
      <c r="Y104" s="384">
        <f t="shared" si="43"/>
        <v>0</v>
      </c>
      <c r="Z104" s="384">
        <f t="shared" si="43"/>
        <v>0</v>
      </c>
      <c r="AA104" s="384">
        <f t="shared" si="43"/>
        <v>0</v>
      </c>
      <c r="AB104" s="384">
        <f t="shared" si="43"/>
        <v>0</v>
      </c>
      <c r="AC104" s="384">
        <f t="shared" si="43"/>
        <v>0</v>
      </c>
      <c r="AD104" s="384">
        <f t="shared" si="43"/>
        <v>0</v>
      </c>
      <c r="AE104" s="384">
        <f t="shared" si="43"/>
        <v>0</v>
      </c>
      <c r="AF104" s="375"/>
    </row>
    <row r="105" spans="2:33" x14ac:dyDescent="0.25">
      <c r="B105" s="385"/>
      <c r="C105" s="385"/>
      <c r="E105" s="674" t="s">
        <v>252</v>
      </c>
      <c r="F105" s="674"/>
      <c r="G105" s="674"/>
      <c r="H105" s="674" t="s">
        <v>498</v>
      </c>
      <c r="I105" s="674"/>
      <c r="J105" s="674"/>
      <c r="O105" s="357"/>
      <c r="P105" s="384">
        <f>IFERROR(P104/$H$2,0)</f>
        <v>0</v>
      </c>
      <c r="Q105" s="384">
        <f t="shared" ref="Q105:AE105" si="44">IFERROR(Q104/$H$2,0)</f>
        <v>0</v>
      </c>
      <c r="R105" s="384">
        <f t="shared" si="44"/>
        <v>0</v>
      </c>
      <c r="S105" s="384">
        <f t="shared" si="44"/>
        <v>0</v>
      </c>
      <c r="T105" s="384">
        <f t="shared" si="44"/>
        <v>0</v>
      </c>
      <c r="U105" s="384">
        <f t="shared" si="44"/>
        <v>0</v>
      </c>
      <c r="V105" s="384">
        <f t="shared" si="44"/>
        <v>0</v>
      </c>
      <c r="W105" s="384">
        <f t="shared" si="44"/>
        <v>0</v>
      </c>
      <c r="X105" s="384">
        <f t="shared" si="44"/>
        <v>0</v>
      </c>
      <c r="Y105" s="384">
        <f t="shared" si="44"/>
        <v>0</v>
      </c>
      <c r="Z105" s="384">
        <f t="shared" si="44"/>
        <v>0</v>
      </c>
      <c r="AA105" s="384">
        <f t="shared" si="44"/>
        <v>0</v>
      </c>
      <c r="AB105" s="384">
        <f t="shared" si="44"/>
        <v>0</v>
      </c>
      <c r="AC105" s="384">
        <f t="shared" si="44"/>
        <v>0</v>
      </c>
      <c r="AD105" s="384">
        <f t="shared" si="44"/>
        <v>0</v>
      </c>
      <c r="AE105" s="384">
        <f t="shared" si="44"/>
        <v>0</v>
      </c>
      <c r="AF105" s="626" t="s">
        <v>270</v>
      </c>
      <c r="AG105" s="627"/>
    </row>
    <row r="106" spans="2:33" ht="30" outlineLevel="1" x14ac:dyDescent="0.25">
      <c r="B106" s="385"/>
      <c r="C106" s="385"/>
      <c r="E106" s="360" t="s">
        <v>267</v>
      </c>
      <c r="F106" s="361" t="s">
        <v>268</v>
      </c>
      <c r="G106" s="362" t="s">
        <v>269</v>
      </c>
      <c r="H106" s="363" t="s">
        <v>267</v>
      </c>
      <c r="I106" s="361" t="s">
        <v>268</v>
      </c>
      <c r="J106" s="362" t="s">
        <v>530</v>
      </c>
      <c r="O106" s="364" t="s">
        <v>266</v>
      </c>
      <c r="P106" s="365" t="s">
        <v>389</v>
      </c>
      <c r="Q106" s="365" t="s">
        <v>39</v>
      </c>
      <c r="R106" s="365" t="s">
        <v>40</v>
      </c>
      <c r="S106" s="365" t="s">
        <v>41</v>
      </c>
      <c r="T106" s="365" t="s">
        <v>42</v>
      </c>
      <c r="U106" s="365" t="s">
        <v>43</v>
      </c>
      <c r="V106" s="365" t="s">
        <v>44</v>
      </c>
      <c r="W106" s="365" t="s">
        <v>45</v>
      </c>
      <c r="X106" s="365" t="s">
        <v>46</v>
      </c>
      <c r="Y106" s="365" t="s">
        <v>47</v>
      </c>
      <c r="Z106" s="365" t="s">
        <v>48</v>
      </c>
      <c r="AA106" s="365" t="s">
        <v>49</v>
      </c>
      <c r="AB106" s="365" t="s">
        <v>50</v>
      </c>
      <c r="AC106" s="365" t="s">
        <v>51</v>
      </c>
      <c r="AD106" s="365" t="s">
        <v>52</v>
      </c>
      <c r="AE106" s="386"/>
      <c r="AF106" s="387"/>
    </row>
    <row r="107" spans="2:33" outlineLevel="1" x14ac:dyDescent="0.25">
      <c r="B107" s="367"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367">
        <f>IF(C103&gt;0,C103+1,IF(DATE(YEAR('Basic project data'!$C$5),MONTH('Basic project data'!$C$5),1)=D107,1,0))</f>
        <v>0</v>
      </c>
      <c r="D107" s="368">
        <f>DATE(YEAR(D103),MONTH(D103)+1,DAY(D103))</f>
        <v>1463</v>
      </c>
      <c r="E107" s="369"/>
      <c r="F107" s="299">
        <f t="shared" ref="F107:F118" si="45">215/12*E107</f>
        <v>0</v>
      </c>
      <c r="G107" s="370"/>
      <c r="H107" s="369"/>
      <c r="I107" s="299">
        <f t="shared" ref="I107:I118" si="46">215/12*H107</f>
        <v>0</v>
      </c>
      <c r="J107" s="371"/>
      <c r="O107" s="372">
        <f t="shared" ref="O107:O119" si="47">D107</f>
        <v>1463</v>
      </c>
      <c r="P107" s="373"/>
      <c r="Q107" s="373"/>
      <c r="R107" s="373"/>
      <c r="S107" s="373"/>
      <c r="T107" s="373"/>
      <c r="U107" s="373"/>
      <c r="V107" s="373"/>
      <c r="W107" s="373"/>
      <c r="X107" s="373"/>
      <c r="Y107" s="373"/>
      <c r="Z107" s="373"/>
      <c r="AA107" s="373"/>
      <c r="AB107" s="373"/>
      <c r="AC107" s="373"/>
      <c r="AD107" s="373"/>
      <c r="AE107" s="374">
        <f t="shared" ref="AE107:AE118" si="48">SUM(P107:AD107)</f>
        <v>0</v>
      </c>
      <c r="AF107" s="375"/>
    </row>
    <row r="108" spans="2:33" outlineLevel="1" x14ac:dyDescent="0.25">
      <c r="B108" s="367"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367">
        <f>IF(C107&gt;0,C107+1,IF(DATE(YEAR('Basic project data'!$C$5),MONTH('Basic project data'!$C$5),1)=D108,1,0))</f>
        <v>0</v>
      </c>
      <c r="D108" s="368">
        <f t="shared" ref="D108:D118" si="49">DATE(YEAR(D107),MONTH(D107)+1,DAY(D107))</f>
        <v>1494</v>
      </c>
      <c r="E108" s="369"/>
      <c r="F108" s="299">
        <f t="shared" si="45"/>
        <v>0</v>
      </c>
      <c r="G108" s="370"/>
      <c r="H108" s="369"/>
      <c r="I108" s="299">
        <f t="shared" si="46"/>
        <v>0</v>
      </c>
      <c r="J108" s="371"/>
      <c r="O108" s="372">
        <f t="shared" si="47"/>
        <v>1494</v>
      </c>
      <c r="P108" s="373"/>
      <c r="Q108" s="373"/>
      <c r="R108" s="373"/>
      <c r="S108" s="373"/>
      <c r="T108" s="373"/>
      <c r="U108" s="373"/>
      <c r="V108" s="373"/>
      <c r="W108" s="373"/>
      <c r="X108" s="373"/>
      <c r="Y108" s="373"/>
      <c r="Z108" s="373"/>
      <c r="AA108" s="373"/>
      <c r="AB108" s="373"/>
      <c r="AC108" s="373"/>
      <c r="AD108" s="373"/>
      <c r="AE108" s="374">
        <f t="shared" si="48"/>
        <v>0</v>
      </c>
      <c r="AF108" s="375"/>
    </row>
    <row r="109" spans="2:33" outlineLevel="1" x14ac:dyDescent="0.25">
      <c r="B109" s="367"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367">
        <f>IF(C108&gt;0,C108+1,IF(DATE(YEAR('Basic project data'!$C$5),MONTH('Basic project data'!$C$5),1)=D109,1,0))</f>
        <v>0</v>
      </c>
      <c r="D109" s="368">
        <f t="shared" si="49"/>
        <v>1523</v>
      </c>
      <c r="E109" s="369"/>
      <c r="F109" s="299">
        <f t="shared" si="45"/>
        <v>0</v>
      </c>
      <c r="G109" s="370"/>
      <c r="H109" s="369"/>
      <c r="I109" s="299">
        <f t="shared" si="46"/>
        <v>0</v>
      </c>
      <c r="J109" s="371"/>
      <c r="O109" s="372">
        <f t="shared" si="47"/>
        <v>1523</v>
      </c>
      <c r="P109" s="373"/>
      <c r="Q109" s="373"/>
      <c r="R109" s="373"/>
      <c r="S109" s="373"/>
      <c r="T109" s="373"/>
      <c r="U109" s="373"/>
      <c r="V109" s="373"/>
      <c r="W109" s="373"/>
      <c r="X109" s="373"/>
      <c r="Y109" s="373"/>
      <c r="Z109" s="373"/>
      <c r="AA109" s="373"/>
      <c r="AB109" s="373"/>
      <c r="AC109" s="373"/>
      <c r="AD109" s="373"/>
      <c r="AE109" s="374">
        <f t="shared" si="48"/>
        <v>0</v>
      </c>
      <c r="AF109" s="375"/>
    </row>
    <row r="110" spans="2:33" outlineLevel="1" x14ac:dyDescent="0.25">
      <c r="B110" s="367"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367">
        <f>IF(C109&gt;0,C109+1,IF(DATE(YEAR('Basic project data'!$C$5),MONTH('Basic project data'!$C$5),1)=D110,1,0))</f>
        <v>0</v>
      </c>
      <c r="D110" s="368">
        <f t="shared" si="49"/>
        <v>1554</v>
      </c>
      <c r="E110" s="369"/>
      <c r="F110" s="299">
        <f t="shared" si="45"/>
        <v>0</v>
      </c>
      <c r="G110" s="370"/>
      <c r="H110" s="369"/>
      <c r="I110" s="299">
        <f t="shared" si="46"/>
        <v>0</v>
      </c>
      <c r="J110" s="371"/>
      <c r="O110" s="372">
        <f t="shared" si="47"/>
        <v>1554</v>
      </c>
      <c r="P110" s="373"/>
      <c r="Q110" s="373"/>
      <c r="R110" s="373"/>
      <c r="S110" s="373"/>
      <c r="T110" s="373"/>
      <c r="U110" s="373"/>
      <c r="V110" s="373"/>
      <c r="W110" s="373"/>
      <c r="X110" s="373"/>
      <c r="Y110" s="373"/>
      <c r="Z110" s="373"/>
      <c r="AA110" s="373"/>
      <c r="AB110" s="373"/>
      <c r="AC110" s="373"/>
      <c r="AD110" s="373"/>
      <c r="AE110" s="374">
        <f t="shared" si="48"/>
        <v>0</v>
      </c>
      <c r="AF110" s="375"/>
    </row>
    <row r="111" spans="2:33" outlineLevel="1" x14ac:dyDescent="0.25">
      <c r="B111" s="367"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367">
        <f>IF(C110&gt;0,C110+1,IF(DATE(YEAR('Basic project data'!$C$5),MONTH('Basic project data'!$C$5),1)=D111,1,0))</f>
        <v>0</v>
      </c>
      <c r="D111" s="368">
        <f t="shared" si="49"/>
        <v>1584</v>
      </c>
      <c r="E111" s="369"/>
      <c r="F111" s="299">
        <f t="shared" si="45"/>
        <v>0</v>
      </c>
      <c r="G111" s="370"/>
      <c r="H111" s="369"/>
      <c r="I111" s="299">
        <f t="shared" si="46"/>
        <v>0</v>
      </c>
      <c r="J111" s="371"/>
      <c r="O111" s="372">
        <f t="shared" si="47"/>
        <v>1584</v>
      </c>
      <c r="P111" s="373"/>
      <c r="Q111" s="373"/>
      <c r="R111" s="373"/>
      <c r="S111" s="373"/>
      <c r="T111" s="373"/>
      <c r="U111" s="373"/>
      <c r="V111" s="373"/>
      <c r="W111" s="373"/>
      <c r="X111" s="373"/>
      <c r="Y111" s="373"/>
      <c r="Z111" s="373"/>
      <c r="AA111" s="373"/>
      <c r="AB111" s="373"/>
      <c r="AC111" s="373"/>
      <c r="AD111" s="373"/>
      <c r="AE111" s="374">
        <f t="shared" si="48"/>
        <v>0</v>
      </c>
      <c r="AF111" s="375"/>
    </row>
    <row r="112" spans="2:33" outlineLevel="1" x14ac:dyDescent="0.25">
      <c r="B112" s="367"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367">
        <f>IF(C111&gt;0,C111+1,IF(DATE(YEAR('Basic project data'!$C$5),MONTH('Basic project data'!$C$5),1)=D112,1,0))</f>
        <v>0</v>
      </c>
      <c r="D112" s="368">
        <f t="shared" si="49"/>
        <v>1615</v>
      </c>
      <c r="E112" s="369"/>
      <c r="F112" s="299">
        <f t="shared" si="45"/>
        <v>0</v>
      </c>
      <c r="G112" s="370"/>
      <c r="H112" s="369"/>
      <c r="I112" s="299">
        <f t="shared" si="46"/>
        <v>0</v>
      </c>
      <c r="J112" s="371"/>
      <c r="O112" s="372">
        <f t="shared" si="47"/>
        <v>1615</v>
      </c>
      <c r="P112" s="373"/>
      <c r="Q112" s="373"/>
      <c r="R112" s="373"/>
      <c r="S112" s="373"/>
      <c r="T112" s="373"/>
      <c r="U112" s="373"/>
      <c r="V112" s="373"/>
      <c r="W112" s="373"/>
      <c r="X112" s="373"/>
      <c r="Y112" s="373"/>
      <c r="Z112" s="373"/>
      <c r="AA112" s="373"/>
      <c r="AB112" s="373"/>
      <c r="AC112" s="373"/>
      <c r="AD112" s="373"/>
      <c r="AE112" s="374">
        <f t="shared" si="48"/>
        <v>0</v>
      </c>
      <c r="AF112" s="375"/>
    </row>
    <row r="113" spans="2:33" outlineLevel="1" x14ac:dyDescent="0.25">
      <c r="B113" s="367"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367">
        <f>IF(C112&gt;0,C112+1,IF(DATE(YEAR('Basic project data'!$C$5),MONTH('Basic project data'!$C$5),1)=D113,1,0))</f>
        <v>0</v>
      </c>
      <c r="D113" s="368">
        <f t="shared" si="49"/>
        <v>1645</v>
      </c>
      <c r="E113" s="369"/>
      <c r="F113" s="299">
        <f t="shared" si="45"/>
        <v>0</v>
      </c>
      <c r="G113" s="370"/>
      <c r="H113" s="369"/>
      <c r="I113" s="299">
        <f t="shared" si="46"/>
        <v>0</v>
      </c>
      <c r="J113" s="371"/>
      <c r="O113" s="372">
        <f t="shared" si="47"/>
        <v>1645</v>
      </c>
      <c r="P113" s="373"/>
      <c r="Q113" s="373"/>
      <c r="R113" s="373"/>
      <c r="S113" s="373"/>
      <c r="T113" s="373"/>
      <c r="U113" s="373"/>
      <c r="V113" s="373"/>
      <c r="W113" s="373"/>
      <c r="X113" s="373"/>
      <c r="Y113" s="373"/>
      <c r="Z113" s="373"/>
      <c r="AA113" s="373"/>
      <c r="AB113" s="373"/>
      <c r="AC113" s="373"/>
      <c r="AD113" s="373"/>
      <c r="AE113" s="374">
        <f t="shared" si="48"/>
        <v>0</v>
      </c>
      <c r="AF113" s="375"/>
    </row>
    <row r="114" spans="2:33" outlineLevel="1" x14ac:dyDescent="0.25">
      <c r="B114" s="367"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367">
        <f>IF(C113&gt;0,C113+1,IF(DATE(YEAR('Basic project data'!$C$5),MONTH('Basic project data'!$C$5),1)=D114,1,0))</f>
        <v>0</v>
      </c>
      <c r="D114" s="368">
        <f t="shared" si="49"/>
        <v>1676</v>
      </c>
      <c r="E114" s="369"/>
      <c r="F114" s="299">
        <f t="shared" si="45"/>
        <v>0</v>
      </c>
      <c r="G114" s="370"/>
      <c r="H114" s="369"/>
      <c r="I114" s="299">
        <f t="shared" si="46"/>
        <v>0</v>
      </c>
      <c r="J114" s="371"/>
      <c r="O114" s="372">
        <f t="shared" si="47"/>
        <v>1676</v>
      </c>
      <c r="P114" s="373"/>
      <c r="Q114" s="373"/>
      <c r="R114" s="373"/>
      <c r="S114" s="373"/>
      <c r="T114" s="373"/>
      <c r="U114" s="373"/>
      <c r="V114" s="373"/>
      <c r="W114" s="373"/>
      <c r="X114" s="373"/>
      <c r="Y114" s="373"/>
      <c r="Z114" s="373"/>
      <c r="AA114" s="373"/>
      <c r="AB114" s="373"/>
      <c r="AC114" s="373"/>
      <c r="AD114" s="373"/>
      <c r="AE114" s="374">
        <f t="shared" si="48"/>
        <v>0</v>
      </c>
      <c r="AF114" s="375"/>
    </row>
    <row r="115" spans="2:33" outlineLevel="1" x14ac:dyDescent="0.25">
      <c r="B115" s="367"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367">
        <f>IF(C114&gt;0,C114+1,IF(DATE(YEAR('Basic project data'!$C$5),MONTH('Basic project data'!$C$5),1)=D115,1,0))</f>
        <v>0</v>
      </c>
      <c r="D115" s="368">
        <f t="shared" si="49"/>
        <v>1707</v>
      </c>
      <c r="E115" s="369"/>
      <c r="F115" s="299">
        <f t="shared" si="45"/>
        <v>0</v>
      </c>
      <c r="G115" s="370"/>
      <c r="H115" s="369"/>
      <c r="I115" s="299">
        <f t="shared" si="46"/>
        <v>0</v>
      </c>
      <c r="J115" s="371"/>
      <c r="O115" s="372">
        <f t="shared" si="47"/>
        <v>1707</v>
      </c>
      <c r="P115" s="373"/>
      <c r="Q115" s="373"/>
      <c r="R115" s="373"/>
      <c r="S115" s="373"/>
      <c r="T115" s="373"/>
      <c r="U115" s="373"/>
      <c r="V115" s="373"/>
      <c r="W115" s="373"/>
      <c r="X115" s="373"/>
      <c r="Y115" s="373"/>
      <c r="Z115" s="373"/>
      <c r="AA115" s="373"/>
      <c r="AB115" s="373"/>
      <c r="AC115" s="373"/>
      <c r="AD115" s="373"/>
      <c r="AE115" s="374">
        <f t="shared" si="48"/>
        <v>0</v>
      </c>
      <c r="AF115" s="375"/>
    </row>
    <row r="116" spans="2:33" outlineLevel="1" x14ac:dyDescent="0.25">
      <c r="B116" s="367"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367">
        <f>IF(C115&gt;0,C115+1,IF(DATE(YEAR('Basic project data'!$C$5),MONTH('Basic project data'!$C$5),1)=D116,1,0))</f>
        <v>0</v>
      </c>
      <c r="D116" s="368">
        <f t="shared" si="49"/>
        <v>1737</v>
      </c>
      <c r="E116" s="369"/>
      <c r="F116" s="299">
        <f t="shared" si="45"/>
        <v>0</v>
      </c>
      <c r="G116" s="370"/>
      <c r="H116" s="369"/>
      <c r="I116" s="299">
        <f t="shared" si="46"/>
        <v>0</v>
      </c>
      <c r="J116" s="371"/>
      <c r="O116" s="372">
        <f t="shared" si="47"/>
        <v>1737</v>
      </c>
      <c r="P116" s="373"/>
      <c r="Q116" s="373"/>
      <c r="R116" s="373"/>
      <c r="S116" s="373"/>
      <c r="T116" s="373"/>
      <c r="U116" s="373"/>
      <c r="V116" s="373"/>
      <c r="W116" s="373"/>
      <c r="X116" s="373"/>
      <c r="Y116" s="373"/>
      <c r="Z116" s="373"/>
      <c r="AA116" s="373"/>
      <c r="AB116" s="373"/>
      <c r="AC116" s="373"/>
      <c r="AD116" s="373"/>
      <c r="AE116" s="374">
        <f t="shared" si="48"/>
        <v>0</v>
      </c>
      <c r="AF116" s="375"/>
    </row>
    <row r="117" spans="2:33" outlineLevel="1" x14ac:dyDescent="0.25">
      <c r="B117" s="367"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367">
        <f>IF(C116&gt;0,C116+1,IF(DATE(YEAR('Basic project data'!$C$5),MONTH('Basic project data'!$C$5),1)=D117,1,0))</f>
        <v>0</v>
      </c>
      <c r="D117" s="368">
        <f t="shared" si="49"/>
        <v>1768</v>
      </c>
      <c r="E117" s="369"/>
      <c r="F117" s="299">
        <f t="shared" si="45"/>
        <v>0</v>
      </c>
      <c r="G117" s="370"/>
      <c r="H117" s="369"/>
      <c r="I117" s="299">
        <f t="shared" si="46"/>
        <v>0</v>
      </c>
      <c r="J117" s="371"/>
      <c r="O117" s="372">
        <f t="shared" si="47"/>
        <v>1768</v>
      </c>
      <c r="P117" s="373"/>
      <c r="Q117" s="373"/>
      <c r="R117" s="373"/>
      <c r="S117" s="373"/>
      <c r="T117" s="373"/>
      <c r="U117" s="373"/>
      <c r="V117" s="373"/>
      <c r="W117" s="373"/>
      <c r="X117" s="373"/>
      <c r="Y117" s="373"/>
      <c r="Z117" s="373"/>
      <c r="AA117" s="373"/>
      <c r="AB117" s="373"/>
      <c r="AC117" s="373"/>
      <c r="AD117" s="373"/>
      <c r="AE117" s="374">
        <f t="shared" si="48"/>
        <v>0</v>
      </c>
      <c r="AF117" s="375"/>
    </row>
    <row r="118" spans="2:33" outlineLevel="1" x14ac:dyDescent="0.25">
      <c r="B118" s="367"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367">
        <f>IF(C117&gt;0,C117+1,IF(DATE(YEAR('Basic project data'!$C$5),MONTH('Basic project data'!$C$5),1)=D118,1,0))</f>
        <v>0</v>
      </c>
      <c r="D118" s="368">
        <f t="shared" si="49"/>
        <v>1798</v>
      </c>
      <c r="E118" s="369"/>
      <c r="F118" s="299">
        <f t="shared" si="45"/>
        <v>0</v>
      </c>
      <c r="G118" s="370"/>
      <c r="H118" s="369"/>
      <c r="I118" s="299">
        <f t="shared" si="46"/>
        <v>0</v>
      </c>
      <c r="J118" s="371"/>
      <c r="O118" s="372">
        <f t="shared" si="47"/>
        <v>1798</v>
      </c>
      <c r="P118" s="373"/>
      <c r="Q118" s="373"/>
      <c r="R118" s="373"/>
      <c r="S118" s="373"/>
      <c r="T118" s="373"/>
      <c r="U118" s="373"/>
      <c r="V118" s="373"/>
      <c r="W118" s="373"/>
      <c r="X118" s="373"/>
      <c r="Y118" s="373"/>
      <c r="Z118" s="373"/>
      <c r="AA118" s="373"/>
      <c r="AB118" s="373"/>
      <c r="AC118" s="373"/>
      <c r="AD118" s="373"/>
      <c r="AE118" s="374">
        <f t="shared" si="48"/>
        <v>0</v>
      </c>
      <c r="AF118" s="375"/>
    </row>
    <row r="119" spans="2:33" ht="15.75" outlineLevel="1" thickBot="1" x14ac:dyDescent="0.3">
      <c r="B119" s="377"/>
      <c r="C119" s="378"/>
      <c r="D119" s="379">
        <f>D118</f>
        <v>1798</v>
      </c>
      <c r="E119" s="380"/>
      <c r="F119" s="381">
        <f>SUM(F107:F118)</f>
        <v>0</v>
      </c>
      <c r="G119" s="382">
        <f>SUM(G107:G118)</f>
        <v>0</v>
      </c>
      <c r="H119" s="383"/>
      <c r="I119" s="381">
        <f>SUM(I107:I118)</f>
        <v>0</v>
      </c>
      <c r="J119" s="382">
        <f>SUM(J107:J118)</f>
        <v>0</v>
      </c>
      <c r="O119" s="388">
        <f t="shared" si="47"/>
        <v>1798</v>
      </c>
      <c r="P119" s="384">
        <f t="shared" ref="P119:S119" si="50">SUM(P107:P118)</f>
        <v>0</v>
      </c>
      <c r="Q119" s="384">
        <f t="shared" si="50"/>
        <v>0</v>
      </c>
      <c r="R119" s="384">
        <f t="shared" si="50"/>
        <v>0</v>
      </c>
      <c r="S119" s="384">
        <f t="shared" si="50"/>
        <v>0</v>
      </c>
      <c r="T119" s="384">
        <f>SUM(T107:T118)</f>
        <v>0</v>
      </c>
      <c r="U119" s="384">
        <f t="shared" ref="U119:AE119" si="51">SUM(U107:U118)</f>
        <v>0</v>
      </c>
      <c r="V119" s="384">
        <f t="shared" si="51"/>
        <v>0</v>
      </c>
      <c r="W119" s="384">
        <f t="shared" si="51"/>
        <v>0</v>
      </c>
      <c r="X119" s="384">
        <f t="shared" si="51"/>
        <v>0</v>
      </c>
      <c r="Y119" s="384">
        <f t="shared" si="51"/>
        <v>0</v>
      </c>
      <c r="Z119" s="384">
        <f t="shared" si="51"/>
        <v>0</v>
      </c>
      <c r="AA119" s="384">
        <f t="shared" si="51"/>
        <v>0</v>
      </c>
      <c r="AB119" s="384">
        <f t="shared" si="51"/>
        <v>0</v>
      </c>
      <c r="AC119" s="384">
        <f t="shared" si="51"/>
        <v>0</v>
      </c>
      <c r="AD119" s="384">
        <f t="shared" si="51"/>
        <v>0</v>
      </c>
      <c r="AE119" s="384">
        <f t="shared" si="51"/>
        <v>0</v>
      </c>
      <c r="AF119" s="375"/>
    </row>
    <row r="120" spans="2:33" x14ac:dyDescent="0.25">
      <c r="B120" s="385"/>
      <c r="C120" s="385"/>
      <c r="E120" s="674" t="s">
        <v>252</v>
      </c>
      <c r="F120" s="674"/>
      <c r="G120" s="674"/>
      <c r="H120" s="674" t="s">
        <v>498</v>
      </c>
      <c r="I120" s="674"/>
      <c r="J120" s="674"/>
      <c r="O120" s="357"/>
      <c r="P120" s="384">
        <f>IFERROR(P119/$H$2,0)</f>
        <v>0</v>
      </c>
      <c r="Q120" s="384">
        <f t="shared" ref="Q120:AE120" si="52">IFERROR(Q119/$H$2,0)</f>
        <v>0</v>
      </c>
      <c r="R120" s="384">
        <f t="shared" si="52"/>
        <v>0</v>
      </c>
      <c r="S120" s="384">
        <f t="shared" si="52"/>
        <v>0</v>
      </c>
      <c r="T120" s="384">
        <f t="shared" si="52"/>
        <v>0</v>
      </c>
      <c r="U120" s="384">
        <f t="shared" si="52"/>
        <v>0</v>
      </c>
      <c r="V120" s="384">
        <f t="shared" si="52"/>
        <v>0</v>
      </c>
      <c r="W120" s="384">
        <f t="shared" si="52"/>
        <v>0</v>
      </c>
      <c r="X120" s="384">
        <f t="shared" si="52"/>
        <v>0</v>
      </c>
      <c r="Y120" s="384">
        <f t="shared" si="52"/>
        <v>0</v>
      </c>
      <c r="Z120" s="384">
        <f t="shared" si="52"/>
        <v>0</v>
      </c>
      <c r="AA120" s="384">
        <f t="shared" si="52"/>
        <v>0</v>
      </c>
      <c r="AB120" s="384">
        <f t="shared" si="52"/>
        <v>0</v>
      </c>
      <c r="AC120" s="384">
        <f t="shared" si="52"/>
        <v>0</v>
      </c>
      <c r="AD120" s="384">
        <f t="shared" si="52"/>
        <v>0</v>
      </c>
      <c r="AE120" s="384">
        <f t="shared" si="52"/>
        <v>0</v>
      </c>
      <c r="AF120" s="626" t="s">
        <v>270</v>
      </c>
      <c r="AG120" s="627"/>
    </row>
    <row r="121" spans="2:33" ht="30" outlineLevel="1" x14ac:dyDescent="0.25">
      <c r="B121" s="385"/>
      <c r="C121" s="385"/>
      <c r="E121" s="360" t="s">
        <v>267</v>
      </c>
      <c r="F121" s="361" t="s">
        <v>268</v>
      </c>
      <c r="G121" s="362" t="s">
        <v>269</v>
      </c>
      <c r="H121" s="363" t="s">
        <v>267</v>
      </c>
      <c r="I121" s="361" t="s">
        <v>268</v>
      </c>
      <c r="J121" s="362" t="s">
        <v>530</v>
      </c>
      <c r="O121" s="364" t="s">
        <v>266</v>
      </c>
      <c r="P121" s="365" t="s">
        <v>389</v>
      </c>
      <c r="Q121" s="365" t="s">
        <v>39</v>
      </c>
      <c r="R121" s="365" t="s">
        <v>40</v>
      </c>
      <c r="S121" s="365" t="s">
        <v>41</v>
      </c>
      <c r="T121" s="365" t="s">
        <v>42</v>
      </c>
      <c r="U121" s="365" t="s">
        <v>43</v>
      </c>
      <c r="V121" s="365" t="s">
        <v>44</v>
      </c>
      <c r="W121" s="365" t="s">
        <v>45</v>
      </c>
      <c r="X121" s="365" t="s">
        <v>46</v>
      </c>
      <c r="Y121" s="365" t="s">
        <v>47</v>
      </c>
      <c r="Z121" s="365" t="s">
        <v>48</v>
      </c>
      <c r="AA121" s="365" t="s">
        <v>49</v>
      </c>
      <c r="AB121" s="365" t="s">
        <v>50</v>
      </c>
      <c r="AC121" s="365" t="s">
        <v>51</v>
      </c>
      <c r="AD121" s="365" t="s">
        <v>52</v>
      </c>
      <c r="AE121" s="386"/>
      <c r="AF121" s="389"/>
    </row>
    <row r="122" spans="2:33" outlineLevel="1" x14ac:dyDescent="0.25">
      <c r="B122" s="367"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367">
        <f>IF(C118&gt;0,C118+1,IF(DATE(YEAR('Basic project data'!$C$5),MONTH('Basic project data'!$C$5),1)=D122,1,0))</f>
        <v>0</v>
      </c>
      <c r="D122" s="368">
        <f>DATE(YEAR(D118),MONTH(D118)+1,DAY(D118))</f>
        <v>1829</v>
      </c>
      <c r="E122" s="369"/>
      <c r="F122" s="299">
        <f t="shared" ref="F122:F133" si="53">215/12*E122</f>
        <v>0</v>
      </c>
      <c r="G122" s="370"/>
      <c r="H122" s="369"/>
      <c r="I122" s="299">
        <f t="shared" ref="I122:I133" si="54">215/12*H122</f>
        <v>0</v>
      </c>
      <c r="J122" s="371"/>
      <c r="O122" s="372">
        <f t="shared" ref="O122:O134" si="55">D122</f>
        <v>1829</v>
      </c>
      <c r="P122" s="373"/>
      <c r="Q122" s="373"/>
      <c r="R122" s="373"/>
      <c r="S122" s="373"/>
      <c r="T122" s="373"/>
      <c r="U122" s="373"/>
      <c r="V122" s="373"/>
      <c r="W122" s="373"/>
      <c r="X122" s="373"/>
      <c r="Y122" s="373"/>
      <c r="Z122" s="373"/>
      <c r="AA122" s="373"/>
      <c r="AB122" s="373"/>
      <c r="AC122" s="373"/>
      <c r="AD122" s="373"/>
      <c r="AE122" s="374">
        <f t="shared" ref="AE122:AE133" si="56">SUM(P122:AD122)</f>
        <v>0</v>
      </c>
      <c r="AF122" s="375"/>
    </row>
    <row r="123" spans="2:33" outlineLevel="1" x14ac:dyDescent="0.25">
      <c r="B123" s="367"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367">
        <f>IF(C122&gt;0,C122+1,IF(DATE(YEAR('Basic project data'!$C$5),MONTH('Basic project data'!$C$5),1)=D123,1,0))</f>
        <v>0</v>
      </c>
      <c r="D123" s="368">
        <f t="shared" ref="D123:D133" si="57">DATE(YEAR(D122),MONTH(D122)+1,DAY(D122))</f>
        <v>1860</v>
      </c>
      <c r="E123" s="369"/>
      <c r="F123" s="299">
        <f t="shared" si="53"/>
        <v>0</v>
      </c>
      <c r="G123" s="370"/>
      <c r="H123" s="369"/>
      <c r="I123" s="299">
        <f t="shared" si="54"/>
        <v>0</v>
      </c>
      <c r="J123" s="371"/>
      <c r="O123" s="372">
        <f t="shared" si="55"/>
        <v>1860</v>
      </c>
      <c r="P123" s="373"/>
      <c r="Q123" s="373"/>
      <c r="R123" s="373"/>
      <c r="S123" s="373"/>
      <c r="T123" s="373"/>
      <c r="U123" s="373"/>
      <c r="V123" s="373"/>
      <c r="W123" s="373"/>
      <c r="X123" s="373"/>
      <c r="Y123" s="373"/>
      <c r="Z123" s="373"/>
      <c r="AA123" s="373"/>
      <c r="AB123" s="373"/>
      <c r="AC123" s="373"/>
      <c r="AD123" s="373"/>
      <c r="AE123" s="374">
        <f t="shared" si="56"/>
        <v>0</v>
      </c>
      <c r="AF123" s="375"/>
    </row>
    <row r="124" spans="2:33" outlineLevel="1" x14ac:dyDescent="0.25">
      <c r="B124" s="367"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367">
        <f>IF(C123&gt;0,C123+1,IF(DATE(YEAR('Basic project data'!$C$5),MONTH('Basic project data'!$C$5),1)=D124,1,0))</f>
        <v>0</v>
      </c>
      <c r="D124" s="368">
        <f t="shared" si="57"/>
        <v>1888</v>
      </c>
      <c r="E124" s="369"/>
      <c r="F124" s="299">
        <f t="shared" si="53"/>
        <v>0</v>
      </c>
      <c r="G124" s="370"/>
      <c r="H124" s="369"/>
      <c r="I124" s="299">
        <f t="shared" si="54"/>
        <v>0</v>
      </c>
      <c r="J124" s="371"/>
      <c r="O124" s="372">
        <f t="shared" si="55"/>
        <v>1888</v>
      </c>
      <c r="P124" s="373"/>
      <c r="Q124" s="373"/>
      <c r="R124" s="373"/>
      <c r="S124" s="373"/>
      <c r="T124" s="373"/>
      <c r="U124" s="373"/>
      <c r="V124" s="373"/>
      <c r="W124" s="373"/>
      <c r="X124" s="373"/>
      <c r="Y124" s="373"/>
      <c r="Z124" s="373"/>
      <c r="AA124" s="373"/>
      <c r="AB124" s="373"/>
      <c r="AC124" s="373"/>
      <c r="AD124" s="373"/>
      <c r="AE124" s="374">
        <f t="shared" si="56"/>
        <v>0</v>
      </c>
      <c r="AF124" s="375"/>
    </row>
    <row r="125" spans="2:33" outlineLevel="1" x14ac:dyDescent="0.25">
      <c r="B125" s="367"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367">
        <f>IF(C124&gt;0,C124+1,IF(DATE(YEAR('Basic project data'!$C$5),MONTH('Basic project data'!$C$5),1)=D125,1,0))</f>
        <v>0</v>
      </c>
      <c r="D125" s="368">
        <f t="shared" si="57"/>
        <v>1919</v>
      </c>
      <c r="E125" s="369"/>
      <c r="F125" s="299">
        <f t="shared" si="53"/>
        <v>0</v>
      </c>
      <c r="G125" s="370"/>
      <c r="H125" s="369"/>
      <c r="I125" s="299">
        <f t="shared" si="54"/>
        <v>0</v>
      </c>
      <c r="J125" s="371"/>
      <c r="O125" s="372">
        <f t="shared" si="55"/>
        <v>1919</v>
      </c>
      <c r="P125" s="373"/>
      <c r="Q125" s="373"/>
      <c r="R125" s="373"/>
      <c r="S125" s="373"/>
      <c r="T125" s="373"/>
      <c r="U125" s="373"/>
      <c r="V125" s="373"/>
      <c r="W125" s="373"/>
      <c r="X125" s="373"/>
      <c r="Y125" s="373"/>
      <c r="Z125" s="373"/>
      <c r="AA125" s="373"/>
      <c r="AB125" s="373"/>
      <c r="AC125" s="373"/>
      <c r="AD125" s="373"/>
      <c r="AE125" s="374">
        <f t="shared" si="56"/>
        <v>0</v>
      </c>
      <c r="AF125" s="375"/>
    </row>
    <row r="126" spans="2:33" outlineLevel="1" x14ac:dyDescent="0.25">
      <c r="B126" s="367"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367">
        <f>IF(C125&gt;0,C125+1,IF(DATE(YEAR('Basic project data'!$C$5),MONTH('Basic project data'!$C$5),1)=D126,1,0))</f>
        <v>0</v>
      </c>
      <c r="D126" s="368">
        <f t="shared" si="57"/>
        <v>1949</v>
      </c>
      <c r="E126" s="369"/>
      <c r="F126" s="299">
        <f t="shared" si="53"/>
        <v>0</v>
      </c>
      <c r="G126" s="370"/>
      <c r="H126" s="369"/>
      <c r="I126" s="299">
        <f t="shared" si="54"/>
        <v>0</v>
      </c>
      <c r="J126" s="371"/>
      <c r="O126" s="372">
        <f t="shared" si="55"/>
        <v>1949</v>
      </c>
      <c r="P126" s="373"/>
      <c r="Q126" s="373"/>
      <c r="R126" s="373"/>
      <c r="S126" s="373"/>
      <c r="T126" s="373"/>
      <c r="U126" s="373"/>
      <c r="V126" s="373"/>
      <c r="W126" s="373"/>
      <c r="X126" s="373"/>
      <c r="Y126" s="373"/>
      <c r="Z126" s="373"/>
      <c r="AA126" s="373"/>
      <c r="AB126" s="373"/>
      <c r="AC126" s="373"/>
      <c r="AD126" s="373"/>
      <c r="AE126" s="374">
        <f t="shared" si="56"/>
        <v>0</v>
      </c>
      <c r="AF126" s="375"/>
    </row>
    <row r="127" spans="2:33" outlineLevel="1" x14ac:dyDescent="0.25">
      <c r="B127" s="367"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367">
        <f>IF(C126&gt;0,C126+1,IF(DATE(YEAR('Basic project data'!$C$5),MONTH('Basic project data'!$C$5),1)=D127,1,0))</f>
        <v>0</v>
      </c>
      <c r="D127" s="368">
        <f t="shared" si="57"/>
        <v>1980</v>
      </c>
      <c r="E127" s="369"/>
      <c r="F127" s="299">
        <f t="shared" si="53"/>
        <v>0</v>
      </c>
      <c r="G127" s="370"/>
      <c r="H127" s="369"/>
      <c r="I127" s="299">
        <f t="shared" si="54"/>
        <v>0</v>
      </c>
      <c r="J127" s="371"/>
      <c r="O127" s="372">
        <f t="shared" si="55"/>
        <v>1980</v>
      </c>
      <c r="P127" s="373"/>
      <c r="Q127" s="373"/>
      <c r="R127" s="373"/>
      <c r="S127" s="373"/>
      <c r="T127" s="373"/>
      <c r="U127" s="373"/>
      <c r="V127" s="373"/>
      <c r="W127" s="373"/>
      <c r="X127" s="373"/>
      <c r="Y127" s="373"/>
      <c r="Z127" s="373"/>
      <c r="AA127" s="373"/>
      <c r="AB127" s="373"/>
      <c r="AC127" s="373"/>
      <c r="AD127" s="373"/>
      <c r="AE127" s="374">
        <f t="shared" si="56"/>
        <v>0</v>
      </c>
      <c r="AF127" s="375"/>
    </row>
    <row r="128" spans="2:33" outlineLevel="1" x14ac:dyDescent="0.25">
      <c r="B128" s="367"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367">
        <f>IF(C127&gt;0,C127+1,IF(DATE(YEAR('Basic project data'!$C$5),MONTH('Basic project data'!$C$5),1)=D128,1,0))</f>
        <v>0</v>
      </c>
      <c r="D128" s="368">
        <f t="shared" si="57"/>
        <v>2010</v>
      </c>
      <c r="E128" s="369"/>
      <c r="F128" s="299">
        <f t="shared" si="53"/>
        <v>0</v>
      </c>
      <c r="G128" s="370"/>
      <c r="H128" s="369"/>
      <c r="I128" s="299">
        <f t="shared" si="54"/>
        <v>0</v>
      </c>
      <c r="J128" s="371"/>
      <c r="O128" s="372">
        <f t="shared" si="55"/>
        <v>2010</v>
      </c>
      <c r="P128" s="373"/>
      <c r="Q128" s="373"/>
      <c r="R128" s="373"/>
      <c r="S128" s="373"/>
      <c r="T128" s="373"/>
      <c r="U128" s="373"/>
      <c r="V128" s="373"/>
      <c r="W128" s="373"/>
      <c r="X128" s="373"/>
      <c r="Y128" s="373"/>
      <c r="Z128" s="373"/>
      <c r="AA128" s="373"/>
      <c r="AB128" s="373"/>
      <c r="AC128" s="373"/>
      <c r="AD128" s="373"/>
      <c r="AE128" s="374">
        <f t="shared" si="56"/>
        <v>0</v>
      </c>
      <c r="AF128" s="375"/>
    </row>
    <row r="129" spans="2:33" outlineLevel="1" x14ac:dyDescent="0.25">
      <c r="B129" s="367"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367">
        <f>IF(C128&gt;0,C128+1,IF(DATE(YEAR('Basic project data'!$C$5),MONTH('Basic project data'!$C$5),1)=D129,1,0))</f>
        <v>0</v>
      </c>
      <c r="D129" s="368">
        <f t="shared" si="57"/>
        <v>2041</v>
      </c>
      <c r="E129" s="369"/>
      <c r="F129" s="299">
        <f t="shared" si="53"/>
        <v>0</v>
      </c>
      <c r="G129" s="370"/>
      <c r="H129" s="369"/>
      <c r="I129" s="299">
        <f t="shared" si="54"/>
        <v>0</v>
      </c>
      <c r="J129" s="371"/>
      <c r="O129" s="372">
        <f t="shared" si="55"/>
        <v>2041</v>
      </c>
      <c r="P129" s="373"/>
      <c r="Q129" s="373"/>
      <c r="R129" s="373"/>
      <c r="S129" s="373"/>
      <c r="T129" s="373"/>
      <c r="U129" s="373"/>
      <c r="V129" s="373"/>
      <c r="W129" s="373"/>
      <c r="X129" s="373"/>
      <c r="Y129" s="373"/>
      <c r="Z129" s="373"/>
      <c r="AA129" s="373"/>
      <c r="AB129" s="373"/>
      <c r="AC129" s="373"/>
      <c r="AD129" s="373"/>
      <c r="AE129" s="374">
        <f t="shared" si="56"/>
        <v>0</v>
      </c>
      <c r="AF129" s="375"/>
    </row>
    <row r="130" spans="2:33" outlineLevel="1" x14ac:dyDescent="0.25">
      <c r="B130" s="367"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367">
        <f>IF(C129&gt;0,C129+1,IF(DATE(YEAR('Basic project data'!$C$5),MONTH('Basic project data'!$C$5),1)=D130,1,0))</f>
        <v>0</v>
      </c>
      <c r="D130" s="368">
        <f t="shared" si="57"/>
        <v>2072</v>
      </c>
      <c r="E130" s="369"/>
      <c r="F130" s="299">
        <f t="shared" si="53"/>
        <v>0</v>
      </c>
      <c r="G130" s="370"/>
      <c r="H130" s="369"/>
      <c r="I130" s="299">
        <f t="shared" si="54"/>
        <v>0</v>
      </c>
      <c r="J130" s="371"/>
      <c r="O130" s="372">
        <f t="shared" si="55"/>
        <v>2072</v>
      </c>
      <c r="P130" s="373"/>
      <c r="Q130" s="373"/>
      <c r="R130" s="373"/>
      <c r="S130" s="373"/>
      <c r="T130" s="373"/>
      <c r="U130" s="373"/>
      <c r="V130" s="373"/>
      <c r="W130" s="373"/>
      <c r="X130" s="373"/>
      <c r="Y130" s="373"/>
      <c r="Z130" s="373"/>
      <c r="AA130" s="373"/>
      <c r="AB130" s="373"/>
      <c r="AC130" s="373"/>
      <c r="AD130" s="373"/>
      <c r="AE130" s="374">
        <f t="shared" si="56"/>
        <v>0</v>
      </c>
      <c r="AF130" s="375"/>
    </row>
    <row r="131" spans="2:33" outlineLevel="1" x14ac:dyDescent="0.25">
      <c r="B131" s="367"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367">
        <f>IF(C130&gt;0,C130+1,IF(DATE(YEAR('Basic project data'!$C$5),MONTH('Basic project data'!$C$5),1)=D131,1,0))</f>
        <v>0</v>
      </c>
      <c r="D131" s="368">
        <f t="shared" si="57"/>
        <v>2102</v>
      </c>
      <c r="E131" s="369"/>
      <c r="F131" s="299">
        <f t="shared" si="53"/>
        <v>0</v>
      </c>
      <c r="G131" s="370"/>
      <c r="H131" s="369"/>
      <c r="I131" s="299">
        <f t="shared" si="54"/>
        <v>0</v>
      </c>
      <c r="J131" s="371"/>
      <c r="O131" s="372">
        <f t="shared" si="55"/>
        <v>2102</v>
      </c>
      <c r="P131" s="373"/>
      <c r="Q131" s="373"/>
      <c r="R131" s="373"/>
      <c r="S131" s="373"/>
      <c r="T131" s="373"/>
      <c r="U131" s="373"/>
      <c r="V131" s="373"/>
      <c r="W131" s="373"/>
      <c r="X131" s="373"/>
      <c r="Y131" s="373"/>
      <c r="Z131" s="373"/>
      <c r="AA131" s="373"/>
      <c r="AB131" s="373"/>
      <c r="AC131" s="373"/>
      <c r="AD131" s="373"/>
      <c r="AE131" s="374">
        <f t="shared" si="56"/>
        <v>0</v>
      </c>
      <c r="AF131" s="375"/>
    </row>
    <row r="132" spans="2:33" outlineLevel="1" x14ac:dyDescent="0.25">
      <c r="B132" s="367"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367">
        <f>IF(C131&gt;0,C131+1,IF(DATE(YEAR('Basic project data'!$C$5),MONTH('Basic project data'!$C$5),1)=D132,1,0))</f>
        <v>0</v>
      </c>
      <c r="D132" s="368">
        <f t="shared" si="57"/>
        <v>2133</v>
      </c>
      <c r="E132" s="369"/>
      <c r="F132" s="299">
        <f t="shared" si="53"/>
        <v>0</v>
      </c>
      <c r="G132" s="370"/>
      <c r="H132" s="369"/>
      <c r="I132" s="299">
        <f t="shared" si="54"/>
        <v>0</v>
      </c>
      <c r="J132" s="371"/>
      <c r="O132" s="372">
        <f t="shared" si="55"/>
        <v>2133</v>
      </c>
      <c r="P132" s="373"/>
      <c r="Q132" s="373"/>
      <c r="R132" s="373"/>
      <c r="S132" s="373"/>
      <c r="T132" s="373"/>
      <c r="U132" s="373"/>
      <c r="V132" s="373"/>
      <c r="W132" s="373"/>
      <c r="X132" s="373"/>
      <c r="Y132" s="373"/>
      <c r="Z132" s="373"/>
      <c r="AA132" s="373"/>
      <c r="AB132" s="373"/>
      <c r="AC132" s="373"/>
      <c r="AD132" s="373"/>
      <c r="AE132" s="374">
        <f t="shared" si="56"/>
        <v>0</v>
      </c>
      <c r="AF132" s="375"/>
    </row>
    <row r="133" spans="2:33" outlineLevel="1" x14ac:dyDescent="0.25">
      <c r="B133" s="367"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367">
        <f>IF(C132&gt;0,C132+1,IF(DATE(YEAR('Basic project data'!$C$5),MONTH('Basic project data'!$C$5),1)=D133,1,0))</f>
        <v>0</v>
      </c>
      <c r="D133" s="368">
        <f t="shared" si="57"/>
        <v>2163</v>
      </c>
      <c r="E133" s="369"/>
      <c r="F133" s="299">
        <f t="shared" si="53"/>
        <v>0</v>
      </c>
      <c r="G133" s="370"/>
      <c r="H133" s="369"/>
      <c r="I133" s="299">
        <f t="shared" si="54"/>
        <v>0</v>
      </c>
      <c r="J133" s="371"/>
      <c r="O133" s="372">
        <f t="shared" si="55"/>
        <v>2163</v>
      </c>
      <c r="P133" s="373"/>
      <c r="Q133" s="373"/>
      <c r="R133" s="373"/>
      <c r="S133" s="373"/>
      <c r="T133" s="373"/>
      <c r="U133" s="373"/>
      <c r="V133" s="373"/>
      <c r="W133" s="373"/>
      <c r="X133" s="373"/>
      <c r="Y133" s="373"/>
      <c r="Z133" s="373"/>
      <c r="AA133" s="373"/>
      <c r="AB133" s="373"/>
      <c r="AC133" s="373"/>
      <c r="AD133" s="373"/>
      <c r="AE133" s="374">
        <f t="shared" si="56"/>
        <v>0</v>
      </c>
      <c r="AF133" s="375"/>
    </row>
    <row r="134" spans="2:33" ht="15.75" outlineLevel="1" thickBot="1" x14ac:dyDescent="0.3">
      <c r="B134" s="377"/>
      <c r="C134" s="378"/>
      <c r="D134" s="379">
        <f>D133</f>
        <v>2163</v>
      </c>
      <c r="E134" s="380"/>
      <c r="F134" s="381">
        <f>SUM(F122:F133)</f>
        <v>0</v>
      </c>
      <c r="G134" s="382">
        <f>SUM(G122:G133)</f>
        <v>0</v>
      </c>
      <c r="H134" s="383"/>
      <c r="I134" s="381">
        <f>SUM(I122:I133)</f>
        <v>0</v>
      </c>
      <c r="J134" s="382">
        <f>SUM(J122:J133)</f>
        <v>0</v>
      </c>
      <c r="O134" s="388">
        <f t="shared" si="55"/>
        <v>2163</v>
      </c>
      <c r="P134" s="384">
        <f t="shared" ref="P134:S134" si="58">SUM(P122:P133)</f>
        <v>0</v>
      </c>
      <c r="Q134" s="384">
        <f t="shared" si="58"/>
        <v>0</v>
      </c>
      <c r="R134" s="384">
        <f t="shared" si="58"/>
        <v>0</v>
      </c>
      <c r="S134" s="384">
        <f t="shared" si="58"/>
        <v>0</v>
      </c>
      <c r="T134" s="384">
        <f>SUM(T122:T133)</f>
        <v>0</v>
      </c>
      <c r="U134" s="384">
        <f t="shared" ref="U134:AE134" si="59">SUM(U122:U133)</f>
        <v>0</v>
      </c>
      <c r="V134" s="384">
        <f t="shared" si="59"/>
        <v>0</v>
      </c>
      <c r="W134" s="384">
        <f t="shared" si="59"/>
        <v>0</v>
      </c>
      <c r="X134" s="384">
        <f t="shared" si="59"/>
        <v>0</v>
      </c>
      <c r="Y134" s="384">
        <f t="shared" si="59"/>
        <v>0</v>
      </c>
      <c r="Z134" s="384">
        <f t="shared" si="59"/>
        <v>0</v>
      </c>
      <c r="AA134" s="384">
        <f t="shared" si="59"/>
        <v>0</v>
      </c>
      <c r="AB134" s="384">
        <f t="shared" si="59"/>
        <v>0</v>
      </c>
      <c r="AC134" s="384">
        <f t="shared" si="59"/>
        <v>0</v>
      </c>
      <c r="AD134" s="384">
        <f t="shared" si="59"/>
        <v>0</v>
      </c>
      <c r="AE134" s="384">
        <f t="shared" si="59"/>
        <v>0</v>
      </c>
      <c r="AF134" s="375"/>
    </row>
    <row r="135" spans="2:33" x14ac:dyDescent="0.25">
      <c r="B135" s="385"/>
      <c r="C135" s="385"/>
      <c r="E135" s="674" t="s">
        <v>252</v>
      </c>
      <c r="F135" s="674"/>
      <c r="G135" s="674"/>
      <c r="H135" s="674" t="s">
        <v>498</v>
      </c>
      <c r="I135" s="674"/>
      <c r="J135" s="674"/>
      <c r="O135" s="357"/>
      <c r="P135" s="384">
        <f>IFERROR(P134/$H$2,0)</f>
        <v>0</v>
      </c>
      <c r="Q135" s="384">
        <f t="shared" ref="Q135:AE135" si="60">IFERROR(Q134/$H$2,0)</f>
        <v>0</v>
      </c>
      <c r="R135" s="384">
        <f t="shared" si="60"/>
        <v>0</v>
      </c>
      <c r="S135" s="384">
        <f t="shared" si="60"/>
        <v>0</v>
      </c>
      <c r="T135" s="384">
        <f t="shared" si="60"/>
        <v>0</v>
      </c>
      <c r="U135" s="384">
        <f t="shared" si="60"/>
        <v>0</v>
      </c>
      <c r="V135" s="384">
        <f t="shared" si="60"/>
        <v>0</v>
      </c>
      <c r="W135" s="384">
        <f t="shared" si="60"/>
        <v>0</v>
      </c>
      <c r="X135" s="384">
        <f t="shared" si="60"/>
        <v>0</v>
      </c>
      <c r="Y135" s="384">
        <f t="shared" si="60"/>
        <v>0</v>
      </c>
      <c r="Z135" s="384">
        <f t="shared" si="60"/>
        <v>0</v>
      </c>
      <c r="AA135" s="384">
        <f t="shared" si="60"/>
        <v>0</v>
      </c>
      <c r="AB135" s="384">
        <f t="shared" si="60"/>
        <v>0</v>
      </c>
      <c r="AC135" s="384">
        <f t="shared" si="60"/>
        <v>0</v>
      </c>
      <c r="AD135" s="384">
        <f t="shared" si="60"/>
        <v>0</v>
      </c>
      <c r="AE135" s="384">
        <f t="shared" si="60"/>
        <v>0</v>
      </c>
      <c r="AF135" s="626" t="s">
        <v>270</v>
      </c>
      <c r="AG135" s="627"/>
    </row>
    <row r="136" spans="2:33" ht="30" outlineLevel="1" x14ac:dyDescent="0.25">
      <c r="B136" s="385"/>
      <c r="C136" s="385"/>
      <c r="E136" s="360" t="s">
        <v>267</v>
      </c>
      <c r="F136" s="361" t="s">
        <v>268</v>
      </c>
      <c r="G136" s="362" t="s">
        <v>269</v>
      </c>
      <c r="H136" s="363" t="s">
        <v>267</v>
      </c>
      <c r="I136" s="361" t="s">
        <v>268</v>
      </c>
      <c r="J136" s="362" t="s">
        <v>530</v>
      </c>
      <c r="O136" s="364" t="s">
        <v>266</v>
      </c>
      <c r="P136" s="365" t="s">
        <v>389</v>
      </c>
      <c r="Q136" s="365" t="s">
        <v>39</v>
      </c>
      <c r="R136" s="365" t="s">
        <v>40</v>
      </c>
      <c r="S136" s="365" t="s">
        <v>41</v>
      </c>
      <c r="T136" s="365" t="s">
        <v>42</v>
      </c>
      <c r="U136" s="365" t="s">
        <v>43</v>
      </c>
      <c r="V136" s="365" t="s">
        <v>44</v>
      </c>
      <c r="W136" s="365" t="s">
        <v>45</v>
      </c>
      <c r="X136" s="365" t="s">
        <v>46</v>
      </c>
      <c r="Y136" s="365" t="s">
        <v>47</v>
      </c>
      <c r="Z136" s="365" t="s">
        <v>48</v>
      </c>
      <c r="AA136" s="365" t="s">
        <v>49</v>
      </c>
      <c r="AB136" s="365" t="s">
        <v>50</v>
      </c>
      <c r="AC136" s="365" t="s">
        <v>51</v>
      </c>
      <c r="AD136" s="365" t="s">
        <v>52</v>
      </c>
      <c r="AE136" s="386"/>
      <c r="AF136" s="389"/>
    </row>
    <row r="137" spans="2:33" outlineLevel="1" x14ac:dyDescent="0.25">
      <c r="B137" s="367"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367">
        <f>IF(C133&gt;0,C133+1,IF(DATE(YEAR('Basic project data'!$C$5),MONTH('Basic project data'!$C$5),1)=D137,1,0))</f>
        <v>0</v>
      </c>
      <c r="D137" s="368">
        <f>DATE(YEAR(D133),MONTH(D133)+1,DAY(D133))</f>
        <v>2194</v>
      </c>
      <c r="E137" s="369"/>
      <c r="F137" s="299">
        <f t="shared" ref="F137:F148" si="61">215/12*E137</f>
        <v>0</v>
      </c>
      <c r="G137" s="370"/>
      <c r="H137" s="369"/>
      <c r="I137" s="299">
        <f t="shared" ref="I137:I148" si="62">215/12*H137</f>
        <v>0</v>
      </c>
      <c r="J137" s="371"/>
      <c r="O137" s="372">
        <f t="shared" ref="O137:O149" si="63">D137</f>
        <v>2194</v>
      </c>
      <c r="P137" s="373"/>
      <c r="Q137" s="373"/>
      <c r="R137" s="373"/>
      <c r="S137" s="373"/>
      <c r="T137" s="373"/>
      <c r="U137" s="373"/>
      <c r="V137" s="373"/>
      <c r="W137" s="373"/>
      <c r="X137" s="373"/>
      <c r="Y137" s="373"/>
      <c r="Z137" s="373"/>
      <c r="AA137" s="373"/>
      <c r="AB137" s="373"/>
      <c r="AC137" s="373"/>
      <c r="AD137" s="373"/>
      <c r="AE137" s="374">
        <f t="shared" ref="AE137:AE148" si="64">SUM(P137:AD137)</f>
        <v>0</v>
      </c>
      <c r="AF137" s="375"/>
    </row>
    <row r="138" spans="2:33" outlineLevel="1" x14ac:dyDescent="0.25">
      <c r="B138" s="367"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367">
        <f>IF(C137&gt;0,C137+1,IF(DATE(YEAR('Basic project data'!$C$5),MONTH('Basic project data'!$C$5),1)=D138,1,0))</f>
        <v>0</v>
      </c>
      <c r="D138" s="368">
        <f t="shared" ref="D138:D148" si="65">DATE(YEAR(D137),MONTH(D137)+1,DAY(D137))</f>
        <v>2225</v>
      </c>
      <c r="E138" s="369"/>
      <c r="F138" s="299">
        <f t="shared" si="61"/>
        <v>0</v>
      </c>
      <c r="G138" s="370"/>
      <c r="H138" s="369"/>
      <c r="I138" s="299">
        <f t="shared" si="62"/>
        <v>0</v>
      </c>
      <c r="J138" s="371"/>
      <c r="O138" s="372">
        <f t="shared" si="63"/>
        <v>2225</v>
      </c>
      <c r="P138" s="373"/>
      <c r="Q138" s="373"/>
      <c r="R138" s="373"/>
      <c r="S138" s="373"/>
      <c r="T138" s="373"/>
      <c r="U138" s="373"/>
      <c r="V138" s="373"/>
      <c r="W138" s="373"/>
      <c r="X138" s="373"/>
      <c r="Y138" s="373"/>
      <c r="Z138" s="373"/>
      <c r="AA138" s="373"/>
      <c r="AB138" s="373"/>
      <c r="AC138" s="373"/>
      <c r="AD138" s="373"/>
      <c r="AE138" s="374">
        <f t="shared" si="64"/>
        <v>0</v>
      </c>
      <c r="AF138" s="375"/>
    </row>
    <row r="139" spans="2:33" outlineLevel="1" x14ac:dyDescent="0.25">
      <c r="B139" s="367"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367">
        <f>IF(C138&gt;0,C138+1,IF(DATE(YEAR('Basic project data'!$C$5),MONTH('Basic project data'!$C$5),1)=D139,1,0))</f>
        <v>0</v>
      </c>
      <c r="D139" s="368">
        <f t="shared" si="65"/>
        <v>2253</v>
      </c>
      <c r="E139" s="369"/>
      <c r="F139" s="299">
        <f t="shared" si="61"/>
        <v>0</v>
      </c>
      <c r="G139" s="370"/>
      <c r="H139" s="369"/>
      <c r="I139" s="299">
        <f t="shared" si="62"/>
        <v>0</v>
      </c>
      <c r="J139" s="371"/>
      <c r="O139" s="372">
        <f t="shared" si="63"/>
        <v>2253</v>
      </c>
      <c r="P139" s="373"/>
      <c r="Q139" s="373"/>
      <c r="R139" s="373"/>
      <c r="S139" s="373"/>
      <c r="T139" s="373"/>
      <c r="U139" s="373"/>
      <c r="V139" s="373"/>
      <c r="W139" s="373"/>
      <c r="X139" s="373"/>
      <c r="Y139" s="373"/>
      <c r="Z139" s="373"/>
      <c r="AA139" s="373"/>
      <c r="AB139" s="373"/>
      <c r="AC139" s="373"/>
      <c r="AD139" s="373"/>
      <c r="AE139" s="374">
        <f t="shared" si="64"/>
        <v>0</v>
      </c>
      <c r="AF139" s="375"/>
    </row>
    <row r="140" spans="2:33" outlineLevel="1" x14ac:dyDescent="0.25">
      <c r="B140" s="367"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367">
        <f>IF(C139&gt;0,C139+1,IF(DATE(YEAR('Basic project data'!$C$5),MONTH('Basic project data'!$C$5),1)=D140,1,0))</f>
        <v>0</v>
      </c>
      <c r="D140" s="368">
        <f t="shared" si="65"/>
        <v>2284</v>
      </c>
      <c r="E140" s="369"/>
      <c r="F140" s="299">
        <f t="shared" si="61"/>
        <v>0</v>
      </c>
      <c r="G140" s="370"/>
      <c r="H140" s="369"/>
      <c r="I140" s="299">
        <f t="shared" si="62"/>
        <v>0</v>
      </c>
      <c r="J140" s="371"/>
      <c r="O140" s="372">
        <f t="shared" si="63"/>
        <v>2284</v>
      </c>
      <c r="P140" s="373"/>
      <c r="Q140" s="373"/>
      <c r="R140" s="373"/>
      <c r="S140" s="373"/>
      <c r="T140" s="373"/>
      <c r="U140" s="373"/>
      <c r="V140" s="373"/>
      <c r="W140" s="373"/>
      <c r="X140" s="373"/>
      <c r="Y140" s="373"/>
      <c r="Z140" s="373"/>
      <c r="AA140" s="373"/>
      <c r="AB140" s="373"/>
      <c r="AC140" s="373"/>
      <c r="AD140" s="373"/>
      <c r="AE140" s="374">
        <f t="shared" si="64"/>
        <v>0</v>
      </c>
      <c r="AF140" s="375"/>
    </row>
    <row r="141" spans="2:33" outlineLevel="1" x14ac:dyDescent="0.25">
      <c r="B141" s="367"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367">
        <f>IF(C140&gt;0,C140+1,IF(DATE(YEAR('Basic project data'!$C$5),MONTH('Basic project data'!$C$5),1)=D141,1,0))</f>
        <v>0</v>
      </c>
      <c r="D141" s="368">
        <f t="shared" si="65"/>
        <v>2314</v>
      </c>
      <c r="E141" s="369"/>
      <c r="F141" s="299">
        <f t="shared" si="61"/>
        <v>0</v>
      </c>
      <c r="G141" s="370"/>
      <c r="H141" s="369"/>
      <c r="I141" s="299">
        <f t="shared" si="62"/>
        <v>0</v>
      </c>
      <c r="J141" s="371"/>
      <c r="O141" s="372">
        <f t="shared" si="63"/>
        <v>2314</v>
      </c>
      <c r="P141" s="373"/>
      <c r="Q141" s="373"/>
      <c r="R141" s="373"/>
      <c r="S141" s="373"/>
      <c r="T141" s="373"/>
      <c r="U141" s="373"/>
      <c r="V141" s="373"/>
      <c r="W141" s="373"/>
      <c r="X141" s="373"/>
      <c r="Y141" s="373"/>
      <c r="Z141" s="373"/>
      <c r="AA141" s="373"/>
      <c r="AB141" s="373"/>
      <c r="AC141" s="373"/>
      <c r="AD141" s="373"/>
      <c r="AE141" s="374">
        <f t="shared" si="64"/>
        <v>0</v>
      </c>
      <c r="AF141" s="375"/>
    </row>
    <row r="142" spans="2:33" outlineLevel="1" x14ac:dyDescent="0.25">
      <c r="B142" s="367"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367">
        <f>IF(C141&gt;0,C141+1,IF(DATE(YEAR('Basic project data'!$C$5),MONTH('Basic project data'!$C$5),1)=D142,1,0))</f>
        <v>0</v>
      </c>
      <c r="D142" s="368">
        <f t="shared" si="65"/>
        <v>2345</v>
      </c>
      <c r="E142" s="369"/>
      <c r="F142" s="299">
        <f t="shared" si="61"/>
        <v>0</v>
      </c>
      <c r="G142" s="370"/>
      <c r="H142" s="369"/>
      <c r="I142" s="299">
        <f t="shared" si="62"/>
        <v>0</v>
      </c>
      <c r="J142" s="371"/>
      <c r="O142" s="372">
        <f t="shared" si="63"/>
        <v>2345</v>
      </c>
      <c r="P142" s="373"/>
      <c r="Q142" s="373"/>
      <c r="R142" s="373"/>
      <c r="S142" s="373"/>
      <c r="T142" s="373"/>
      <c r="U142" s="373"/>
      <c r="V142" s="373"/>
      <c r="W142" s="373"/>
      <c r="X142" s="373"/>
      <c r="Y142" s="373"/>
      <c r="Z142" s="373"/>
      <c r="AA142" s="373"/>
      <c r="AB142" s="373"/>
      <c r="AC142" s="373"/>
      <c r="AD142" s="373"/>
      <c r="AE142" s="374">
        <f t="shared" si="64"/>
        <v>0</v>
      </c>
      <c r="AF142" s="375"/>
    </row>
    <row r="143" spans="2:33" outlineLevel="1" x14ac:dyDescent="0.25">
      <c r="B143" s="367"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367">
        <f>IF(C142&gt;0,C142+1,IF(DATE(YEAR('Basic project data'!$C$5),MONTH('Basic project data'!$C$5),1)=D143,1,0))</f>
        <v>0</v>
      </c>
      <c r="D143" s="368">
        <f t="shared" si="65"/>
        <v>2375</v>
      </c>
      <c r="E143" s="369"/>
      <c r="F143" s="299">
        <f t="shared" si="61"/>
        <v>0</v>
      </c>
      <c r="G143" s="370"/>
      <c r="H143" s="369"/>
      <c r="I143" s="299">
        <f t="shared" si="62"/>
        <v>0</v>
      </c>
      <c r="J143" s="371"/>
      <c r="O143" s="372">
        <f t="shared" si="63"/>
        <v>2375</v>
      </c>
      <c r="P143" s="373"/>
      <c r="Q143" s="373"/>
      <c r="R143" s="373"/>
      <c r="S143" s="373"/>
      <c r="T143" s="373"/>
      <c r="U143" s="373"/>
      <c r="V143" s="373"/>
      <c r="W143" s="373"/>
      <c r="X143" s="373"/>
      <c r="Y143" s="373"/>
      <c r="Z143" s="373"/>
      <c r="AA143" s="373"/>
      <c r="AB143" s="373"/>
      <c r="AC143" s="373"/>
      <c r="AD143" s="373"/>
      <c r="AE143" s="374">
        <f t="shared" si="64"/>
        <v>0</v>
      </c>
      <c r="AF143" s="375"/>
    </row>
    <row r="144" spans="2:33" outlineLevel="1" x14ac:dyDescent="0.25">
      <c r="B144" s="367"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367">
        <f>IF(C143&gt;0,C143+1,IF(DATE(YEAR('Basic project data'!$C$5),MONTH('Basic project data'!$C$5),1)=D144,1,0))</f>
        <v>0</v>
      </c>
      <c r="D144" s="368">
        <f t="shared" si="65"/>
        <v>2406</v>
      </c>
      <c r="E144" s="369"/>
      <c r="F144" s="299">
        <f t="shared" si="61"/>
        <v>0</v>
      </c>
      <c r="G144" s="370"/>
      <c r="H144" s="369"/>
      <c r="I144" s="299">
        <f t="shared" si="62"/>
        <v>0</v>
      </c>
      <c r="J144" s="371"/>
      <c r="O144" s="372">
        <f t="shared" si="63"/>
        <v>2406</v>
      </c>
      <c r="P144" s="373"/>
      <c r="Q144" s="373"/>
      <c r="R144" s="373"/>
      <c r="S144" s="373"/>
      <c r="T144" s="373"/>
      <c r="U144" s="373"/>
      <c r="V144" s="373"/>
      <c r="W144" s="373"/>
      <c r="X144" s="373"/>
      <c r="Y144" s="373"/>
      <c r="Z144" s="373"/>
      <c r="AA144" s="373"/>
      <c r="AB144" s="373"/>
      <c r="AC144" s="373"/>
      <c r="AD144" s="373"/>
      <c r="AE144" s="374">
        <f t="shared" si="64"/>
        <v>0</v>
      </c>
      <c r="AF144" s="375"/>
    </row>
    <row r="145" spans="1:33" outlineLevel="1" x14ac:dyDescent="0.25">
      <c r="B145" s="367"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367">
        <f>IF(C144&gt;0,C144+1,IF(DATE(YEAR('Basic project data'!$C$5),MONTH('Basic project data'!$C$5),1)=D145,1,0))</f>
        <v>0</v>
      </c>
      <c r="D145" s="368">
        <f t="shared" si="65"/>
        <v>2437</v>
      </c>
      <c r="E145" s="369"/>
      <c r="F145" s="299">
        <f t="shared" si="61"/>
        <v>0</v>
      </c>
      <c r="G145" s="370"/>
      <c r="H145" s="369"/>
      <c r="I145" s="299">
        <f t="shared" si="62"/>
        <v>0</v>
      </c>
      <c r="J145" s="371"/>
      <c r="O145" s="372">
        <f t="shared" si="63"/>
        <v>2437</v>
      </c>
      <c r="P145" s="373"/>
      <c r="Q145" s="373"/>
      <c r="R145" s="373"/>
      <c r="S145" s="373"/>
      <c r="T145" s="373"/>
      <c r="U145" s="373"/>
      <c r="V145" s="373"/>
      <c r="W145" s="373"/>
      <c r="X145" s="373"/>
      <c r="Y145" s="373"/>
      <c r="Z145" s="373"/>
      <c r="AA145" s="373"/>
      <c r="AB145" s="373"/>
      <c r="AC145" s="373"/>
      <c r="AD145" s="373"/>
      <c r="AE145" s="374">
        <f t="shared" si="64"/>
        <v>0</v>
      </c>
      <c r="AF145" s="375"/>
    </row>
    <row r="146" spans="1:33" outlineLevel="1" x14ac:dyDescent="0.25">
      <c r="B146" s="367"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367">
        <f>IF(C145&gt;0,C145+1,IF(DATE(YEAR('Basic project data'!$C$5),MONTH('Basic project data'!$C$5),1)=D146,1,0))</f>
        <v>0</v>
      </c>
      <c r="D146" s="368">
        <f t="shared" si="65"/>
        <v>2467</v>
      </c>
      <c r="E146" s="369"/>
      <c r="F146" s="299">
        <f t="shared" si="61"/>
        <v>0</v>
      </c>
      <c r="G146" s="370"/>
      <c r="H146" s="369"/>
      <c r="I146" s="299">
        <f t="shared" si="62"/>
        <v>0</v>
      </c>
      <c r="J146" s="371"/>
      <c r="O146" s="372">
        <f t="shared" si="63"/>
        <v>2467</v>
      </c>
      <c r="P146" s="373"/>
      <c r="Q146" s="373"/>
      <c r="R146" s="373"/>
      <c r="S146" s="373"/>
      <c r="T146" s="373"/>
      <c r="U146" s="373"/>
      <c r="V146" s="373"/>
      <c r="W146" s="373"/>
      <c r="X146" s="373"/>
      <c r="Y146" s="373"/>
      <c r="Z146" s="373"/>
      <c r="AA146" s="373"/>
      <c r="AB146" s="373"/>
      <c r="AC146" s="373"/>
      <c r="AD146" s="373"/>
      <c r="AE146" s="374">
        <f t="shared" si="64"/>
        <v>0</v>
      </c>
      <c r="AF146" s="375"/>
    </row>
    <row r="147" spans="1:33" outlineLevel="1" x14ac:dyDescent="0.25">
      <c r="B147" s="367"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367">
        <f>IF(C146&gt;0,C146+1,IF(DATE(YEAR('Basic project data'!$C$5),MONTH('Basic project data'!$C$5),1)=D147,1,0))</f>
        <v>0</v>
      </c>
      <c r="D147" s="368">
        <f t="shared" si="65"/>
        <v>2498</v>
      </c>
      <c r="E147" s="369"/>
      <c r="F147" s="299">
        <f t="shared" si="61"/>
        <v>0</v>
      </c>
      <c r="G147" s="370"/>
      <c r="H147" s="369"/>
      <c r="I147" s="299">
        <f t="shared" si="62"/>
        <v>0</v>
      </c>
      <c r="J147" s="371"/>
      <c r="O147" s="372">
        <f t="shared" si="63"/>
        <v>2498</v>
      </c>
      <c r="P147" s="373"/>
      <c r="Q147" s="373"/>
      <c r="R147" s="373"/>
      <c r="S147" s="373"/>
      <c r="T147" s="373"/>
      <c r="U147" s="373"/>
      <c r="V147" s="373"/>
      <c r="W147" s="373"/>
      <c r="X147" s="373"/>
      <c r="Y147" s="373"/>
      <c r="Z147" s="373"/>
      <c r="AA147" s="373"/>
      <c r="AB147" s="373"/>
      <c r="AC147" s="373"/>
      <c r="AD147" s="373"/>
      <c r="AE147" s="374">
        <f t="shared" si="64"/>
        <v>0</v>
      </c>
      <c r="AF147" s="375"/>
    </row>
    <row r="148" spans="1:33" outlineLevel="1" x14ac:dyDescent="0.25">
      <c r="B148" s="367"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367">
        <f>IF(C147&gt;0,C147+1,IF(DATE(YEAR('Basic project data'!$C$5),MONTH('Basic project data'!$C$5),1)=D148,1,0))</f>
        <v>0</v>
      </c>
      <c r="D148" s="368">
        <f t="shared" si="65"/>
        <v>2528</v>
      </c>
      <c r="E148" s="369"/>
      <c r="F148" s="299">
        <f t="shared" si="61"/>
        <v>0</v>
      </c>
      <c r="G148" s="370"/>
      <c r="H148" s="369"/>
      <c r="I148" s="299">
        <f t="shared" si="62"/>
        <v>0</v>
      </c>
      <c r="J148" s="371"/>
      <c r="O148" s="372">
        <f t="shared" si="63"/>
        <v>2528</v>
      </c>
      <c r="P148" s="373"/>
      <c r="Q148" s="373"/>
      <c r="R148" s="373"/>
      <c r="S148" s="373"/>
      <c r="T148" s="373"/>
      <c r="U148" s="373"/>
      <c r="V148" s="373"/>
      <c r="W148" s="373"/>
      <c r="X148" s="373"/>
      <c r="Y148" s="373"/>
      <c r="Z148" s="373"/>
      <c r="AA148" s="373"/>
      <c r="AB148" s="373"/>
      <c r="AC148" s="373"/>
      <c r="AD148" s="373"/>
      <c r="AE148" s="374">
        <f t="shared" si="64"/>
        <v>0</v>
      </c>
      <c r="AF148" s="375"/>
    </row>
    <row r="149" spans="1:33" ht="15.75" outlineLevel="1" thickBot="1" x14ac:dyDescent="0.3">
      <c r="B149" s="377"/>
      <c r="C149" s="378"/>
      <c r="D149" s="379">
        <f>D148</f>
        <v>2528</v>
      </c>
      <c r="E149" s="380"/>
      <c r="F149" s="381">
        <f>SUM(F137:F148)</f>
        <v>0</v>
      </c>
      <c r="G149" s="382">
        <f>SUM(G137:G148)</f>
        <v>0</v>
      </c>
      <c r="H149" s="383"/>
      <c r="I149" s="381">
        <f>SUM(I137:I148)</f>
        <v>0</v>
      </c>
      <c r="J149" s="382">
        <f>SUM(J137:J148)</f>
        <v>0</v>
      </c>
      <c r="O149" s="388">
        <f t="shared" si="63"/>
        <v>2528</v>
      </c>
      <c r="P149" s="384">
        <f t="shared" ref="P149:S149" si="66">SUM(P137:P148)</f>
        <v>0</v>
      </c>
      <c r="Q149" s="384">
        <f t="shared" si="66"/>
        <v>0</v>
      </c>
      <c r="R149" s="384">
        <f t="shared" si="66"/>
        <v>0</v>
      </c>
      <c r="S149" s="384">
        <f t="shared" si="66"/>
        <v>0</v>
      </c>
      <c r="T149" s="384">
        <f>SUM(T137:T148)</f>
        <v>0</v>
      </c>
      <c r="U149" s="384">
        <f t="shared" ref="U149:AE149" si="67">SUM(U137:U148)</f>
        <v>0</v>
      </c>
      <c r="V149" s="384">
        <f t="shared" si="67"/>
        <v>0</v>
      </c>
      <c r="W149" s="384">
        <f t="shared" si="67"/>
        <v>0</v>
      </c>
      <c r="X149" s="384">
        <f t="shared" si="67"/>
        <v>0</v>
      </c>
      <c r="Y149" s="384">
        <f t="shared" si="67"/>
        <v>0</v>
      </c>
      <c r="Z149" s="384">
        <f t="shared" si="67"/>
        <v>0</v>
      </c>
      <c r="AA149" s="384">
        <f t="shared" si="67"/>
        <v>0</v>
      </c>
      <c r="AB149" s="384">
        <f t="shared" si="67"/>
        <v>0</v>
      </c>
      <c r="AC149" s="384">
        <f t="shared" si="67"/>
        <v>0</v>
      </c>
      <c r="AD149" s="384">
        <f t="shared" si="67"/>
        <v>0</v>
      </c>
      <c r="AE149" s="384">
        <f t="shared" si="67"/>
        <v>0</v>
      </c>
      <c r="AF149" s="375"/>
    </row>
    <row r="150" spans="1:33" x14ac:dyDescent="0.25">
      <c r="A150" s="385"/>
      <c r="B150" s="385"/>
      <c r="C150" s="385"/>
      <c r="D150" s="385"/>
      <c r="F150" s="376"/>
      <c r="I150" s="376"/>
      <c r="O150" s="357"/>
      <c r="P150" s="384">
        <f>IFERROR(P149/$H$2,0)</f>
        <v>0</v>
      </c>
      <c r="Q150" s="384">
        <f t="shared" ref="Q150:AE150" si="68">IFERROR(Q149/$H$2,0)</f>
        <v>0</v>
      </c>
      <c r="R150" s="384">
        <f t="shared" si="68"/>
        <v>0</v>
      </c>
      <c r="S150" s="384">
        <f t="shared" si="68"/>
        <v>0</v>
      </c>
      <c r="T150" s="384">
        <f t="shared" si="68"/>
        <v>0</v>
      </c>
      <c r="U150" s="384">
        <f t="shared" si="68"/>
        <v>0</v>
      </c>
      <c r="V150" s="384">
        <f t="shared" si="68"/>
        <v>0</v>
      </c>
      <c r="W150" s="384">
        <f t="shared" si="68"/>
        <v>0</v>
      </c>
      <c r="X150" s="384">
        <f t="shared" si="68"/>
        <v>0</v>
      </c>
      <c r="Y150" s="384">
        <f t="shared" si="68"/>
        <v>0</v>
      </c>
      <c r="Z150" s="384">
        <f t="shared" si="68"/>
        <v>0</v>
      </c>
      <c r="AA150" s="384">
        <f t="shared" si="68"/>
        <v>0</v>
      </c>
      <c r="AB150" s="384">
        <f t="shared" si="68"/>
        <v>0</v>
      </c>
      <c r="AC150" s="384">
        <f t="shared" si="68"/>
        <v>0</v>
      </c>
      <c r="AD150" s="384">
        <f t="shared" si="68"/>
        <v>0</v>
      </c>
      <c r="AE150" s="384">
        <f t="shared" si="68"/>
        <v>0</v>
      </c>
      <c r="AF150" s="627" t="s">
        <v>270</v>
      </c>
      <c r="AG150" s="627"/>
    </row>
    <row r="151" spans="1:33" x14ac:dyDescent="0.25">
      <c r="A151" s="385"/>
      <c r="B151" s="385"/>
      <c r="C151" s="385"/>
      <c r="D151" s="385"/>
      <c r="F151" s="376"/>
      <c r="P151" s="390"/>
      <c r="Q151" s="390"/>
      <c r="R151" s="390"/>
      <c r="S151" s="390"/>
      <c r="T151" s="390"/>
      <c r="U151" s="390"/>
      <c r="V151" s="391"/>
      <c r="W151" s="390"/>
      <c r="X151" s="390"/>
      <c r="Y151" s="390"/>
      <c r="Z151" s="390"/>
      <c r="AA151" s="390"/>
      <c r="AB151" s="390"/>
      <c r="AC151" s="390"/>
      <c r="AD151" s="390"/>
      <c r="AE151" s="390"/>
      <c r="AF151" s="506"/>
    </row>
    <row r="152" spans="1:33" x14ac:dyDescent="0.25">
      <c r="F152" s="376"/>
      <c r="L152" s="376"/>
      <c r="M152" s="376"/>
      <c r="N152" s="376"/>
      <c r="P152" s="376"/>
      <c r="Q152" s="376"/>
      <c r="R152" s="376"/>
      <c r="S152" s="376"/>
      <c r="T152" s="376"/>
      <c r="U152" s="376"/>
      <c r="V152" s="376"/>
      <c r="W152" s="376"/>
      <c r="X152" s="376"/>
      <c r="Y152" s="376"/>
      <c r="Z152" s="376"/>
      <c r="AA152" s="376"/>
      <c r="AB152" s="376"/>
      <c r="AC152" s="376"/>
      <c r="AD152" s="376"/>
      <c r="AE152" s="376"/>
    </row>
    <row r="153" spans="1:33" x14ac:dyDescent="0.25">
      <c r="F153" s="376"/>
      <c r="L153" s="376"/>
      <c r="M153" s="376"/>
      <c r="N153" s="376"/>
      <c r="P153" s="376"/>
      <c r="Q153" s="376"/>
      <c r="R153" s="376"/>
      <c r="S153" s="376"/>
      <c r="T153" s="376"/>
      <c r="U153" s="376"/>
      <c r="V153" s="376"/>
      <c r="W153" s="376"/>
      <c r="X153" s="376"/>
      <c r="Y153" s="376"/>
      <c r="Z153" s="376"/>
      <c r="AA153" s="376"/>
      <c r="AB153" s="376"/>
      <c r="AC153" s="376"/>
      <c r="AD153" s="376"/>
      <c r="AE153" s="376"/>
    </row>
    <row r="154" spans="1:33" x14ac:dyDescent="0.25">
      <c r="F154" s="376"/>
      <c r="P154" s="376"/>
      <c r="Q154" s="376"/>
      <c r="R154" s="376"/>
      <c r="S154" s="376"/>
      <c r="T154" s="376"/>
      <c r="U154" s="376"/>
      <c r="V154" s="376"/>
      <c r="W154" s="376"/>
      <c r="X154" s="376"/>
      <c r="Y154" s="376"/>
      <c r="Z154" s="376"/>
      <c r="AA154" s="376"/>
      <c r="AB154" s="376"/>
      <c r="AC154" s="376"/>
      <c r="AD154" s="376"/>
      <c r="AE154" s="376"/>
    </row>
    <row r="155" spans="1:33" x14ac:dyDescent="0.25">
      <c r="F155" s="376"/>
      <c r="P155" s="376"/>
      <c r="Q155" s="376"/>
      <c r="R155" s="376"/>
      <c r="S155" s="376"/>
      <c r="T155" s="376"/>
      <c r="U155" s="376"/>
      <c r="V155" s="376"/>
      <c r="W155" s="376"/>
      <c r="X155" s="376"/>
      <c r="Y155" s="376"/>
      <c r="Z155" s="376"/>
      <c r="AA155" s="376"/>
      <c r="AB155" s="376"/>
      <c r="AC155" s="376"/>
      <c r="AD155" s="376"/>
      <c r="AE155" s="376"/>
    </row>
    <row r="156" spans="1:33" x14ac:dyDescent="0.25">
      <c r="F156" s="376"/>
      <c r="P156" s="376"/>
      <c r="Q156" s="376"/>
      <c r="R156" s="376"/>
      <c r="S156" s="376"/>
      <c r="T156" s="376"/>
      <c r="U156" s="376"/>
      <c r="V156" s="376"/>
      <c r="W156" s="376"/>
      <c r="X156" s="376"/>
      <c r="Y156" s="376"/>
      <c r="Z156" s="376"/>
      <c r="AA156" s="376"/>
      <c r="AB156" s="376"/>
      <c r="AC156" s="376"/>
      <c r="AD156" s="376"/>
      <c r="AE156" s="376"/>
    </row>
    <row r="157" spans="1:33" x14ac:dyDescent="0.25">
      <c r="F157" s="376"/>
      <c r="P157" s="376"/>
      <c r="Q157" s="376"/>
      <c r="R157" s="376"/>
      <c r="S157" s="376"/>
      <c r="T157" s="376"/>
      <c r="U157" s="376"/>
      <c r="V157" s="376"/>
      <c r="W157" s="376"/>
      <c r="X157" s="376"/>
      <c r="Y157" s="376"/>
      <c r="Z157" s="376"/>
      <c r="AA157" s="376"/>
      <c r="AB157" s="376"/>
      <c r="AC157" s="376"/>
      <c r="AD157" s="376"/>
      <c r="AE157" s="376"/>
    </row>
    <row r="158" spans="1:33" x14ac:dyDescent="0.25">
      <c r="F158" s="376"/>
      <c r="P158" s="376"/>
      <c r="Q158" s="376"/>
      <c r="R158" s="376"/>
      <c r="S158" s="376"/>
      <c r="T158" s="376"/>
      <c r="U158" s="376"/>
      <c r="V158" s="376"/>
      <c r="W158" s="376"/>
      <c r="X158" s="376"/>
      <c r="Y158" s="376"/>
      <c r="Z158" s="376"/>
      <c r="AA158" s="376"/>
      <c r="AB158" s="376"/>
      <c r="AC158" s="376"/>
      <c r="AD158" s="376"/>
      <c r="AE158" s="376"/>
    </row>
    <row r="159" spans="1:33" x14ac:dyDescent="0.25">
      <c r="F159" s="376"/>
      <c r="P159" s="376"/>
      <c r="Q159" s="376"/>
      <c r="R159" s="376"/>
      <c r="S159" s="376"/>
      <c r="T159" s="376"/>
      <c r="U159" s="376"/>
      <c r="V159" s="376"/>
      <c r="W159" s="376"/>
      <c r="X159" s="376"/>
      <c r="Y159" s="376"/>
      <c r="Z159" s="376"/>
      <c r="AA159" s="376"/>
      <c r="AB159" s="376"/>
      <c r="AC159" s="376"/>
      <c r="AD159" s="376"/>
      <c r="AE159" s="376"/>
    </row>
    <row r="160" spans="1:33" x14ac:dyDescent="0.25">
      <c r="F160" s="376"/>
      <c r="P160" s="376"/>
      <c r="Q160" s="376"/>
      <c r="R160" s="376"/>
      <c r="S160" s="376"/>
      <c r="T160" s="376"/>
      <c r="U160" s="376"/>
      <c r="V160" s="376"/>
      <c r="W160" s="376"/>
      <c r="X160" s="376"/>
      <c r="Y160" s="376"/>
      <c r="Z160" s="376"/>
      <c r="AA160" s="376"/>
      <c r="AB160" s="376"/>
      <c r="AC160" s="376"/>
      <c r="AD160" s="376"/>
      <c r="AE160" s="376"/>
    </row>
    <row r="161" spans="6:31" x14ac:dyDescent="0.25">
      <c r="F161" s="376"/>
      <c r="P161" s="376"/>
      <c r="Q161" s="376"/>
      <c r="R161" s="376"/>
      <c r="S161" s="376"/>
      <c r="T161" s="376"/>
      <c r="U161" s="376"/>
      <c r="V161" s="376"/>
      <c r="W161" s="376"/>
      <c r="X161" s="376"/>
      <c r="Y161" s="376"/>
      <c r="Z161" s="376"/>
      <c r="AA161" s="376"/>
      <c r="AB161" s="376"/>
      <c r="AC161" s="376"/>
      <c r="AD161" s="376"/>
      <c r="AE161" s="376"/>
    </row>
    <row r="162" spans="6:31" x14ac:dyDescent="0.25">
      <c r="F162" s="376"/>
      <c r="P162" s="376"/>
      <c r="Q162" s="376"/>
      <c r="R162" s="376"/>
      <c r="S162" s="376"/>
      <c r="T162" s="376"/>
      <c r="U162" s="376"/>
      <c r="V162" s="376"/>
      <c r="W162" s="376"/>
      <c r="X162" s="376"/>
      <c r="Y162" s="376"/>
      <c r="Z162" s="376"/>
      <c r="AA162" s="376"/>
      <c r="AB162" s="376"/>
      <c r="AC162" s="376"/>
      <c r="AD162" s="376"/>
      <c r="AE162" s="376"/>
    </row>
    <row r="163" spans="6:31" x14ac:dyDescent="0.25">
      <c r="F163" s="376"/>
      <c r="P163" s="376"/>
      <c r="Q163" s="376"/>
      <c r="R163" s="376"/>
      <c r="S163" s="376"/>
      <c r="T163" s="376"/>
      <c r="U163" s="376"/>
      <c r="V163" s="376"/>
      <c r="W163" s="376"/>
      <c r="X163" s="376"/>
      <c r="Y163" s="376"/>
      <c r="Z163" s="376"/>
      <c r="AA163" s="376"/>
      <c r="AB163" s="376"/>
      <c r="AC163" s="376"/>
      <c r="AD163" s="376"/>
      <c r="AE163" s="376"/>
    </row>
    <row r="164" spans="6:31" x14ac:dyDescent="0.25">
      <c r="F164" s="376"/>
      <c r="P164" s="376"/>
      <c r="Q164" s="376"/>
      <c r="R164" s="376"/>
      <c r="S164" s="376"/>
      <c r="T164" s="376"/>
      <c r="U164" s="376"/>
      <c r="V164" s="376"/>
      <c r="W164" s="376"/>
      <c r="X164" s="376"/>
      <c r="Y164" s="376"/>
      <c r="Z164" s="376"/>
      <c r="AA164" s="376"/>
      <c r="AB164" s="376"/>
      <c r="AC164" s="376"/>
      <c r="AD164" s="376"/>
      <c r="AE164" s="376"/>
    </row>
    <row r="165" spans="6:31" x14ac:dyDescent="0.25">
      <c r="F165" s="376"/>
      <c r="P165" s="376"/>
      <c r="Q165" s="376"/>
      <c r="R165" s="376"/>
      <c r="S165" s="376"/>
      <c r="T165" s="376"/>
      <c r="U165" s="376"/>
      <c r="V165" s="376"/>
      <c r="W165" s="376"/>
      <c r="X165" s="376"/>
      <c r="Y165" s="376"/>
      <c r="Z165" s="376"/>
      <c r="AA165" s="376"/>
      <c r="AB165" s="376"/>
      <c r="AC165" s="376"/>
      <c r="AD165" s="376"/>
      <c r="AE165" s="376"/>
    </row>
    <row r="166" spans="6:31" x14ac:dyDescent="0.25">
      <c r="F166" s="376"/>
      <c r="P166" s="376"/>
      <c r="Q166" s="376"/>
      <c r="R166" s="376"/>
      <c r="S166" s="376"/>
      <c r="T166" s="376"/>
      <c r="U166" s="376"/>
      <c r="V166" s="376"/>
      <c r="W166" s="376"/>
      <c r="X166" s="376"/>
      <c r="Y166" s="376"/>
      <c r="Z166" s="376"/>
      <c r="AA166" s="376"/>
      <c r="AB166" s="376"/>
      <c r="AC166" s="376"/>
      <c r="AD166" s="376"/>
      <c r="AE166" s="376"/>
    </row>
    <row r="167" spans="6:31" x14ac:dyDescent="0.25">
      <c r="F167" s="376"/>
      <c r="P167" s="376"/>
      <c r="Q167" s="376"/>
      <c r="R167" s="376"/>
      <c r="S167" s="376"/>
      <c r="T167" s="376"/>
      <c r="U167" s="376"/>
      <c r="V167" s="376"/>
      <c r="W167" s="376"/>
      <c r="X167" s="376"/>
      <c r="Y167" s="376"/>
      <c r="Z167" s="376"/>
      <c r="AA167" s="376"/>
      <c r="AB167" s="376"/>
      <c r="AC167" s="376"/>
      <c r="AD167" s="376"/>
      <c r="AE167" s="376"/>
    </row>
    <row r="168" spans="6:31" x14ac:dyDescent="0.25">
      <c r="F168" s="376"/>
      <c r="P168" s="376"/>
      <c r="Q168" s="376"/>
      <c r="R168" s="376"/>
      <c r="S168" s="376"/>
      <c r="T168" s="376"/>
      <c r="U168" s="376"/>
      <c r="V168" s="376"/>
      <c r="W168" s="376"/>
      <c r="X168" s="376"/>
      <c r="Y168" s="376"/>
      <c r="Z168" s="376"/>
      <c r="AA168" s="376"/>
      <c r="AB168" s="376"/>
      <c r="AC168" s="376"/>
      <c r="AD168" s="376"/>
      <c r="AE168" s="376"/>
    </row>
    <row r="169" spans="6:31" x14ac:dyDescent="0.25">
      <c r="F169" s="376"/>
      <c r="P169" s="376"/>
      <c r="Q169" s="376"/>
      <c r="R169" s="376"/>
      <c r="S169" s="376"/>
      <c r="T169" s="376"/>
      <c r="U169" s="376"/>
      <c r="V169" s="376"/>
      <c r="W169" s="376"/>
      <c r="X169" s="376"/>
      <c r="Y169" s="376"/>
      <c r="Z169" s="376"/>
      <c r="AA169" s="376"/>
      <c r="AB169" s="376"/>
      <c r="AC169" s="376"/>
      <c r="AD169" s="376"/>
      <c r="AE169" s="376"/>
    </row>
    <row r="170" spans="6:31" x14ac:dyDescent="0.25">
      <c r="F170" s="376"/>
      <c r="P170" s="376"/>
      <c r="Q170" s="376"/>
      <c r="R170" s="376"/>
      <c r="S170" s="376"/>
      <c r="T170" s="376"/>
      <c r="U170" s="376"/>
      <c r="V170" s="376"/>
      <c r="W170" s="376"/>
      <c r="X170" s="376"/>
      <c r="Y170" s="376"/>
      <c r="Z170" s="376"/>
      <c r="AA170" s="376"/>
      <c r="AB170" s="376"/>
      <c r="AC170" s="376"/>
      <c r="AD170" s="376"/>
      <c r="AE170" s="376"/>
    </row>
    <row r="171" spans="6:31" x14ac:dyDescent="0.25">
      <c r="F171" s="376"/>
      <c r="P171" s="376"/>
      <c r="Q171" s="376"/>
      <c r="R171" s="376"/>
      <c r="S171" s="376"/>
      <c r="T171" s="376"/>
      <c r="U171" s="376"/>
      <c r="V171" s="376"/>
      <c r="W171" s="376"/>
      <c r="X171" s="376"/>
      <c r="Y171" s="376"/>
      <c r="Z171" s="376"/>
      <c r="AA171" s="376"/>
      <c r="AB171" s="376"/>
      <c r="AC171" s="376"/>
      <c r="AD171" s="376"/>
      <c r="AE171" s="376"/>
    </row>
    <row r="172" spans="6:31" x14ac:dyDescent="0.25">
      <c r="F172" s="376"/>
      <c r="P172" s="376"/>
      <c r="Q172" s="376"/>
      <c r="R172" s="376"/>
      <c r="S172" s="376"/>
      <c r="T172" s="376"/>
      <c r="U172" s="376"/>
      <c r="V172" s="376"/>
      <c r="W172" s="376"/>
      <c r="X172" s="376"/>
      <c r="Y172" s="376"/>
      <c r="Z172" s="376"/>
      <c r="AA172" s="376"/>
      <c r="AB172" s="376"/>
      <c r="AC172" s="376"/>
      <c r="AD172" s="376"/>
      <c r="AE172" s="376"/>
    </row>
    <row r="173" spans="6:31" x14ac:dyDescent="0.25">
      <c r="F173" s="376"/>
      <c r="P173" s="376"/>
      <c r="Q173" s="376"/>
      <c r="R173" s="376"/>
      <c r="S173" s="376"/>
      <c r="T173" s="376"/>
      <c r="U173" s="376"/>
      <c r="V173" s="376"/>
      <c r="W173" s="376"/>
      <c r="X173" s="376"/>
      <c r="Y173" s="376"/>
      <c r="Z173" s="376"/>
      <c r="AA173" s="376"/>
      <c r="AB173" s="376"/>
      <c r="AC173" s="376"/>
      <c r="AD173" s="376"/>
      <c r="AE173" s="376"/>
    </row>
    <row r="174" spans="6:31" x14ac:dyDescent="0.25">
      <c r="F174" s="376"/>
      <c r="P174" s="277"/>
      <c r="Q174" s="277"/>
      <c r="R174" s="277"/>
      <c r="S174" s="277"/>
      <c r="T174" s="277"/>
      <c r="AE174" s="277"/>
    </row>
    <row r="175" spans="6:31" x14ac:dyDescent="0.25">
      <c r="F175" s="376"/>
      <c r="P175" s="277"/>
      <c r="Q175" s="277"/>
      <c r="R175" s="277"/>
      <c r="S175" s="277"/>
      <c r="T175" s="277"/>
      <c r="AE175" s="277"/>
    </row>
    <row r="176" spans="6:31" x14ac:dyDescent="0.25">
      <c r="P176" s="277"/>
      <c r="Q176" s="277"/>
      <c r="R176" s="277"/>
      <c r="S176" s="277"/>
      <c r="T176" s="277"/>
    </row>
    <row r="177" spans="16:20" x14ac:dyDescent="0.25">
      <c r="P177" s="277"/>
      <c r="Q177" s="277"/>
      <c r="R177" s="277"/>
      <c r="S177" s="277"/>
      <c r="T177" s="277"/>
    </row>
    <row r="178" spans="16:20" x14ac:dyDescent="0.25">
      <c r="P178" s="277"/>
      <c r="Q178" s="277"/>
      <c r="R178" s="277"/>
      <c r="S178" s="277"/>
      <c r="T178" s="277"/>
    </row>
    <row r="179" spans="16:20" x14ac:dyDescent="0.25">
      <c r="P179" s="277"/>
      <c r="Q179" s="277"/>
      <c r="R179" s="277"/>
      <c r="S179" s="277"/>
      <c r="T179" s="277"/>
    </row>
  </sheetData>
  <mergeCells count="112">
    <mergeCell ref="C11:C12"/>
    <mergeCell ref="D11:D12"/>
    <mergeCell ref="C13:C14"/>
    <mergeCell ref="D13:D14"/>
    <mergeCell ref="E13:E14"/>
    <mergeCell ref="O16:AG16"/>
    <mergeCell ref="D2:E2"/>
    <mergeCell ref="C4:C10"/>
    <mergeCell ref="J5:J6"/>
    <mergeCell ref="K5:K6"/>
    <mergeCell ref="J7:J8"/>
    <mergeCell ref="K7:K8"/>
    <mergeCell ref="J9:J10"/>
    <mergeCell ref="K9:K10"/>
    <mergeCell ref="A19:B19"/>
    <mergeCell ref="A20:A21"/>
    <mergeCell ref="B20:B21"/>
    <mergeCell ref="C20:C21"/>
    <mergeCell ref="D20:D21"/>
    <mergeCell ref="E20:E21"/>
    <mergeCell ref="L20:L21"/>
    <mergeCell ref="M20:M21"/>
    <mergeCell ref="I20:I21"/>
    <mergeCell ref="J20:J21"/>
    <mergeCell ref="K20:K21"/>
    <mergeCell ref="G22:G23"/>
    <mergeCell ref="H22:H23"/>
    <mergeCell ref="F20:F21"/>
    <mergeCell ref="G20:G21"/>
    <mergeCell ref="H20:H21"/>
    <mergeCell ref="C18:E18"/>
    <mergeCell ref="F18:G18"/>
    <mergeCell ref="H18:K18"/>
    <mergeCell ref="L18:M18"/>
    <mergeCell ref="F24:F25"/>
    <mergeCell ref="G24:G25"/>
    <mergeCell ref="H24:H25"/>
    <mergeCell ref="I22:I23"/>
    <mergeCell ref="J22:J23"/>
    <mergeCell ref="K22:K23"/>
    <mergeCell ref="L22:L23"/>
    <mergeCell ref="M22:M23"/>
    <mergeCell ref="A24:A25"/>
    <mergeCell ref="B24:B25"/>
    <mergeCell ref="C24:C25"/>
    <mergeCell ref="D24:D25"/>
    <mergeCell ref="E24:E25"/>
    <mergeCell ref="L24:L25"/>
    <mergeCell ref="M24:M25"/>
    <mergeCell ref="I24:I25"/>
    <mergeCell ref="J24:J25"/>
    <mergeCell ref="K24:K25"/>
    <mergeCell ref="A22:A23"/>
    <mergeCell ref="B22:B23"/>
    <mergeCell ref="C22:C23"/>
    <mergeCell ref="D22:D23"/>
    <mergeCell ref="E22:E23"/>
    <mergeCell ref="F22:F23"/>
    <mergeCell ref="I26:I27"/>
    <mergeCell ref="J26:J27"/>
    <mergeCell ref="K26:K27"/>
    <mergeCell ref="L26:L27"/>
    <mergeCell ref="M26:M27"/>
    <mergeCell ref="A28:A29"/>
    <mergeCell ref="B28:B29"/>
    <mergeCell ref="C28:C29"/>
    <mergeCell ref="D28:D29"/>
    <mergeCell ref="E28:E29"/>
    <mergeCell ref="L28:L29"/>
    <mergeCell ref="M28:M29"/>
    <mergeCell ref="A26:A27"/>
    <mergeCell ref="B26:B27"/>
    <mergeCell ref="C26:C27"/>
    <mergeCell ref="D26:D27"/>
    <mergeCell ref="E26:E27"/>
    <mergeCell ref="F26:F27"/>
    <mergeCell ref="G26:G27"/>
    <mergeCell ref="H26:H27"/>
    <mergeCell ref="A30:B30"/>
    <mergeCell ref="B32:I32"/>
    <mergeCell ref="P32:AF32"/>
    <mergeCell ref="P34:AF34"/>
    <mergeCell ref="F28:F29"/>
    <mergeCell ref="G28:G29"/>
    <mergeCell ref="H28:H29"/>
    <mergeCell ref="I28:I29"/>
    <mergeCell ref="J28:J29"/>
    <mergeCell ref="K28:K29"/>
    <mergeCell ref="E75:G75"/>
    <mergeCell ref="H75:J75"/>
    <mergeCell ref="AF75:AG75"/>
    <mergeCell ref="E90:G90"/>
    <mergeCell ref="H90:J90"/>
    <mergeCell ref="AF90:AG90"/>
    <mergeCell ref="B43:J43"/>
    <mergeCell ref="O43:AG43"/>
    <mergeCell ref="E45:G45"/>
    <mergeCell ref="H45:J45"/>
    <mergeCell ref="P45:AE45"/>
    <mergeCell ref="E60:G60"/>
    <mergeCell ref="H60:J60"/>
    <mergeCell ref="AF60:AG60"/>
    <mergeCell ref="E135:G135"/>
    <mergeCell ref="H135:J135"/>
    <mergeCell ref="AF135:AG135"/>
    <mergeCell ref="AF150:AG150"/>
    <mergeCell ref="E105:G105"/>
    <mergeCell ref="H105:J105"/>
    <mergeCell ref="AF105:AG105"/>
    <mergeCell ref="E120:G120"/>
    <mergeCell ref="H120:J120"/>
    <mergeCell ref="AF120:AG120"/>
  </mergeCells>
  <conditionalFormatting sqref="B35">
    <cfRule type="expression" dxfId="1686" priority="205">
      <formula>$C35&lt;&gt;0</formula>
    </cfRule>
  </conditionalFormatting>
  <conditionalFormatting sqref="B36:B41">
    <cfRule type="expression" dxfId="1685" priority="204">
      <formula>$C36&lt;&gt;""</formula>
    </cfRule>
  </conditionalFormatting>
  <conditionalFormatting sqref="B47:B58 B92:B103 B107:B118 B121:B133 B137:B148">
    <cfRule type="cellIs" dxfId="1684" priority="242" operator="equal">
      <formula>"P2"</formula>
    </cfRule>
    <cfRule type="cellIs" dxfId="1683" priority="241" operator="equal">
      <formula>"P3"</formula>
    </cfRule>
    <cfRule type="cellIs" dxfId="1682" priority="240" operator="equal">
      <formula>"P4"</formula>
    </cfRule>
    <cfRule type="cellIs" dxfId="1681" priority="243" operator="equal">
      <formula>"P1"</formula>
    </cfRule>
  </conditionalFormatting>
  <conditionalFormatting sqref="B47:B58 B92:B103 B107:B118 B122:B133 B137:B148">
    <cfRule type="cellIs" dxfId="1680" priority="239" operator="equal">
      <formula>"P5"</formula>
    </cfRule>
  </conditionalFormatting>
  <conditionalFormatting sqref="B62:B73">
    <cfRule type="cellIs" dxfId="1679" priority="225" operator="equal">
      <formula>"P4"</formula>
    </cfRule>
    <cfRule type="cellIs" dxfId="1678" priority="224" operator="equal">
      <formula>"P5"</formula>
    </cfRule>
    <cfRule type="cellIs" dxfId="1677" priority="227" operator="equal">
      <formula>"P2"</formula>
    </cfRule>
    <cfRule type="cellIs" dxfId="1676" priority="228" operator="equal">
      <formula>"P1"</formula>
    </cfRule>
    <cfRule type="cellIs" dxfId="1675" priority="226" operator="equal">
      <formula>"P3"</formula>
    </cfRule>
  </conditionalFormatting>
  <conditionalFormatting sqref="B77:B88">
    <cfRule type="cellIs" dxfId="1674" priority="229" operator="equal">
      <formula>"P5"</formula>
    </cfRule>
    <cfRule type="cellIs" dxfId="1673" priority="230" operator="equal">
      <formula>"P4"</formula>
    </cfRule>
    <cfRule type="cellIs" dxfId="1672" priority="231" operator="equal">
      <formula>"P3"</formula>
    </cfRule>
    <cfRule type="cellIs" dxfId="1671" priority="232" operator="equal">
      <formula>"P2"</formula>
    </cfRule>
    <cfRule type="cellIs" dxfId="1670" priority="233" operator="equal">
      <formula>"P1"</formula>
    </cfRule>
  </conditionalFormatting>
  <conditionalFormatting sqref="C62:C73">
    <cfRule type="cellIs" dxfId="1669" priority="235" operator="equal">
      <formula>0</formula>
    </cfRule>
  </conditionalFormatting>
  <conditionalFormatting sqref="C77:C88">
    <cfRule type="cellIs" dxfId="1668" priority="234" operator="equal">
      <formula>0</formula>
    </cfRule>
  </conditionalFormatting>
  <conditionalFormatting sqref="C35:D41">
    <cfRule type="cellIs" dxfId="1667" priority="200" operator="equal">
      <formula>0</formula>
    </cfRule>
  </conditionalFormatting>
  <conditionalFormatting sqref="D34:D41">
    <cfRule type="cellIs" dxfId="1666" priority="199" operator="equal">
      <formula>"P5"</formula>
    </cfRule>
  </conditionalFormatting>
  <conditionalFormatting sqref="D35:D41">
    <cfRule type="cellIs" dxfId="1665" priority="194" operator="equal">
      <formula>"P2"</formula>
    </cfRule>
    <cfRule type="cellIs" dxfId="1664" priority="195" operator="equal">
      <formula>"P1"</formula>
    </cfRule>
    <cfRule type="cellIs" dxfId="1663" priority="196" operator="equal">
      <formula>0</formula>
    </cfRule>
    <cfRule type="cellIs" dxfId="1662" priority="192" operator="equal">
      <formula>"P4"</formula>
    </cfRule>
    <cfRule type="cellIs" dxfId="1661" priority="193" operator="equal">
      <formula>"P3"</formula>
    </cfRule>
    <cfRule type="cellIs" dxfId="1660" priority="197" operator="equal">
      <formula>"P1"</formula>
    </cfRule>
  </conditionalFormatting>
  <conditionalFormatting sqref="D40">
    <cfRule type="cellIs" dxfId="1659" priority="198" operator="equal">
      <formula>0</formula>
    </cfRule>
  </conditionalFormatting>
  <conditionalFormatting sqref="D47:D59">
    <cfRule type="expression" dxfId="1658" priority="223">
      <formula>$D$47=0</formula>
    </cfRule>
  </conditionalFormatting>
  <conditionalFormatting sqref="D48:D58">
    <cfRule type="cellIs" dxfId="1657" priority="222" operator="equal">
      <formula>0</formula>
    </cfRule>
  </conditionalFormatting>
  <conditionalFormatting sqref="D62:D74">
    <cfRule type="expression" dxfId="1656" priority="221">
      <formula>$D$47=0</formula>
    </cfRule>
  </conditionalFormatting>
  <conditionalFormatting sqref="D63:D73">
    <cfRule type="cellIs" dxfId="1655" priority="220" operator="equal">
      <formula>0</formula>
    </cfRule>
  </conditionalFormatting>
  <conditionalFormatting sqref="D77:D89">
    <cfRule type="expression" dxfId="1654" priority="219">
      <formula>$D$47=0</formula>
    </cfRule>
  </conditionalFormatting>
  <conditionalFormatting sqref="D78:D88">
    <cfRule type="cellIs" dxfId="1653" priority="218" operator="equal">
      <formula>0</formula>
    </cfRule>
  </conditionalFormatting>
  <conditionalFormatting sqref="D92:D104">
    <cfRule type="expression" dxfId="1652" priority="217">
      <formula>$D$47=0</formula>
    </cfRule>
  </conditionalFormatting>
  <conditionalFormatting sqref="D93:D103">
    <cfRule type="cellIs" dxfId="1651" priority="216" operator="equal">
      <formula>0</formula>
    </cfRule>
  </conditionalFormatting>
  <conditionalFormatting sqref="D107:D119">
    <cfRule type="expression" dxfId="1650" priority="215">
      <formula>$D$47=0</formula>
    </cfRule>
  </conditionalFormatting>
  <conditionalFormatting sqref="D108:D118">
    <cfRule type="cellIs" dxfId="1649" priority="214" operator="equal">
      <formula>0</formula>
    </cfRule>
  </conditionalFormatting>
  <conditionalFormatting sqref="D122:D134">
    <cfRule type="expression" dxfId="1648" priority="213">
      <formula>$D$47=0</formula>
    </cfRule>
  </conditionalFormatting>
  <conditionalFormatting sqref="D123:D133">
    <cfRule type="cellIs" dxfId="1647" priority="212" operator="equal">
      <formula>0</formula>
    </cfRule>
  </conditionalFormatting>
  <conditionalFormatting sqref="D137:D149">
    <cfRule type="expression" dxfId="1646" priority="211">
      <formula>$D$47=0</formula>
    </cfRule>
  </conditionalFormatting>
  <conditionalFormatting sqref="D138:D148">
    <cfRule type="cellIs" dxfId="1645" priority="210" operator="equal">
      <formula>0</formula>
    </cfRule>
  </conditionalFormatting>
  <conditionalFormatting sqref="E31 H31 E33 H33">
    <cfRule type="cellIs" dxfId="1644" priority="208" operator="equal">
      <formula>"P5"</formula>
    </cfRule>
  </conditionalFormatting>
  <conditionalFormatting sqref="E47:E58">
    <cfRule type="expression" dxfId="1643" priority="114">
      <formula>$B47=""</formula>
    </cfRule>
  </conditionalFormatting>
  <conditionalFormatting sqref="E62:E73">
    <cfRule type="expression" dxfId="1642" priority="119">
      <formula>$B62=""</formula>
    </cfRule>
  </conditionalFormatting>
  <conditionalFormatting sqref="E77:E88">
    <cfRule type="expression" dxfId="1641" priority="124">
      <formula>$B77=""</formula>
    </cfRule>
  </conditionalFormatting>
  <conditionalFormatting sqref="E92:E103">
    <cfRule type="expression" dxfId="1640" priority="129">
      <formula>$B92=""</formula>
    </cfRule>
  </conditionalFormatting>
  <conditionalFormatting sqref="E107:E118">
    <cfRule type="expression" dxfId="1639" priority="134">
      <formula>$B107=""</formula>
    </cfRule>
  </conditionalFormatting>
  <conditionalFormatting sqref="E122:E133">
    <cfRule type="expression" dxfId="1638" priority="139">
      <formula>$B122=""</formula>
    </cfRule>
  </conditionalFormatting>
  <conditionalFormatting sqref="E137:E148">
    <cfRule type="expression" dxfId="1637" priority="144">
      <formula>$B137=""</formula>
    </cfRule>
  </conditionalFormatting>
  <conditionalFormatting sqref="E35:H42">
    <cfRule type="cellIs" dxfId="1636" priority="181" operator="equal">
      <formula>0</formula>
    </cfRule>
  </conditionalFormatting>
  <conditionalFormatting sqref="F47:F59">
    <cfRule type="cellIs" dxfId="1635" priority="115" operator="equal">
      <formula>0</formula>
    </cfRule>
  </conditionalFormatting>
  <conditionalFormatting sqref="F62:F74">
    <cfRule type="cellIs" dxfId="1634" priority="120" operator="equal">
      <formula>0</formula>
    </cfRule>
  </conditionalFormatting>
  <conditionalFormatting sqref="F77:F89">
    <cfRule type="cellIs" dxfId="1633" priority="125" operator="equal">
      <formula>0</formula>
    </cfRule>
  </conditionalFormatting>
  <conditionalFormatting sqref="F92:F104">
    <cfRule type="cellIs" dxfId="1632" priority="130" operator="equal">
      <formula>0</formula>
    </cfRule>
  </conditionalFormatting>
  <conditionalFormatting sqref="F107:F119">
    <cfRule type="cellIs" dxfId="1631" priority="135" operator="equal">
      <formula>0</formula>
    </cfRule>
  </conditionalFormatting>
  <conditionalFormatting sqref="F122:F134">
    <cfRule type="cellIs" dxfId="1630" priority="140" operator="equal">
      <formula>0</formula>
    </cfRule>
  </conditionalFormatting>
  <conditionalFormatting sqref="F137:F149">
    <cfRule type="cellIs" dxfId="1629" priority="145" operator="equal">
      <formula>0</formula>
    </cfRule>
  </conditionalFormatting>
  <conditionalFormatting sqref="G47:H58">
    <cfRule type="expression" dxfId="1628" priority="113">
      <formula>$B47=""</formula>
    </cfRule>
  </conditionalFormatting>
  <conditionalFormatting sqref="G62:H73">
    <cfRule type="expression" dxfId="1627" priority="118">
      <formula>$B62=""</formula>
    </cfRule>
  </conditionalFormatting>
  <conditionalFormatting sqref="G77:H88">
    <cfRule type="expression" dxfId="1626" priority="123">
      <formula>$B77=""</formula>
    </cfRule>
  </conditionalFormatting>
  <conditionalFormatting sqref="G92:H103">
    <cfRule type="expression" dxfId="1625" priority="128">
      <formula>$B92=""</formula>
    </cfRule>
  </conditionalFormatting>
  <conditionalFormatting sqref="G107:H118">
    <cfRule type="expression" dxfId="1624" priority="133">
      <formula>$B107=""</formula>
    </cfRule>
  </conditionalFormatting>
  <conditionalFormatting sqref="G122:H133">
    <cfRule type="expression" dxfId="1623" priority="138">
      <formula>$B122=""</formula>
    </cfRule>
  </conditionalFormatting>
  <conditionalFormatting sqref="G137:H148">
    <cfRule type="expression" dxfId="1622" priority="143">
      <formula>$B137=""</formula>
    </cfRule>
  </conditionalFormatting>
  <conditionalFormatting sqref="H35:H41">
    <cfRule type="cellIs" dxfId="1621" priority="184" operator="greaterThan">
      <formula>0</formula>
    </cfRule>
    <cfRule type="cellIs" dxfId="1620" priority="185" operator="lessThan">
      <formula>0</formula>
    </cfRule>
  </conditionalFormatting>
  <conditionalFormatting sqref="I34:I41">
    <cfRule type="cellIs" dxfId="1619" priority="186" operator="equal">
      <formula>"P5"</formula>
    </cfRule>
  </conditionalFormatting>
  <conditionalFormatting sqref="I35:I41">
    <cfRule type="cellIs" dxfId="1618" priority="189" operator="equal">
      <formula>"P2"</formula>
    </cfRule>
    <cfRule type="cellIs" dxfId="1617" priority="190" operator="equal">
      <formula>"P1"</formula>
    </cfRule>
    <cfRule type="cellIs" dxfId="1616" priority="191" operator="equal">
      <formula>0</formula>
    </cfRule>
    <cfRule type="cellIs" dxfId="1615" priority="187" operator="equal">
      <formula>"P4"</formula>
    </cfRule>
    <cfRule type="cellIs" dxfId="1614" priority="188" operator="equal">
      <formula>"P3"</formula>
    </cfRule>
  </conditionalFormatting>
  <conditionalFormatting sqref="I47:I59">
    <cfRule type="cellIs" dxfId="1613" priority="116" operator="equal">
      <formula>0</formula>
    </cfRule>
  </conditionalFormatting>
  <conditionalFormatting sqref="I62:I74">
    <cfRule type="cellIs" dxfId="1612" priority="121" operator="equal">
      <formula>0</formula>
    </cfRule>
  </conditionalFormatting>
  <conditionalFormatting sqref="I77:I89">
    <cfRule type="cellIs" dxfId="1611" priority="126" operator="equal">
      <formula>0</formula>
    </cfRule>
  </conditionalFormatting>
  <conditionalFormatting sqref="I92:I104">
    <cfRule type="cellIs" dxfId="1610" priority="131" operator="equal">
      <formula>0</formula>
    </cfRule>
  </conditionalFormatting>
  <conditionalFormatting sqref="I107:I119">
    <cfRule type="cellIs" dxfId="1609" priority="136" operator="equal">
      <formula>0</formula>
    </cfRule>
  </conditionalFormatting>
  <conditionalFormatting sqref="I122:I134">
    <cfRule type="cellIs" dxfId="1608" priority="141" operator="equal">
      <formula>0</formula>
    </cfRule>
  </conditionalFormatting>
  <conditionalFormatting sqref="I137:I149">
    <cfRule type="cellIs" dxfId="1607" priority="146" operator="equal">
      <formula>0</formula>
    </cfRule>
  </conditionalFormatting>
  <conditionalFormatting sqref="I42:J42">
    <cfRule type="cellIs" dxfId="1606" priority="245" operator="notEqual">
      <formula>0</formula>
    </cfRule>
  </conditionalFormatting>
  <conditionalFormatting sqref="J47:J58">
    <cfRule type="expression" dxfId="1605" priority="112">
      <formula>$B47=""</formula>
    </cfRule>
  </conditionalFormatting>
  <conditionalFormatting sqref="J62:J73">
    <cfRule type="expression" dxfId="1604" priority="117">
      <formula>$B62=""</formula>
    </cfRule>
  </conditionalFormatting>
  <conditionalFormatting sqref="J77:J88">
    <cfRule type="expression" dxfId="1603" priority="122">
      <formula>$B77=""</formula>
    </cfRule>
  </conditionalFormatting>
  <conditionalFormatting sqref="J92:J103">
    <cfRule type="expression" dxfId="1602" priority="127">
      <formula>$B92=""</formula>
    </cfRule>
  </conditionalFormatting>
  <conditionalFormatting sqref="J107:J118">
    <cfRule type="expression" dxfId="1601" priority="132">
      <formula>$B107=""</formula>
    </cfRule>
  </conditionalFormatting>
  <conditionalFormatting sqref="J122:J133">
    <cfRule type="expression" dxfId="1600" priority="137">
      <formula>$B122=""</formula>
    </cfRule>
  </conditionalFormatting>
  <conditionalFormatting sqref="J137:J148">
    <cfRule type="expression" dxfId="1599" priority="142">
      <formula>$B137=""</formula>
    </cfRule>
  </conditionalFormatting>
  <conditionalFormatting sqref="J35:M41">
    <cfRule type="cellIs" dxfId="1598" priority="180" operator="equal">
      <formula>0</formula>
    </cfRule>
  </conditionalFormatting>
  <conditionalFormatting sqref="K20:K29">
    <cfRule type="cellIs" dxfId="1597" priority="203" operator="lessThan">
      <formula>0</formula>
    </cfRule>
  </conditionalFormatting>
  <conditionalFormatting sqref="K30:K31">
    <cfRule type="cellIs" dxfId="1596" priority="244" operator="notEqual">
      <formula>0</formula>
    </cfRule>
  </conditionalFormatting>
  <conditionalFormatting sqref="M20:M29">
    <cfRule type="cellIs" dxfId="1595" priority="202" operator="notEqual">
      <formula>0</formula>
    </cfRule>
    <cfRule type="expression" dxfId="1594" priority="201">
      <formula>$K20&lt;0</formula>
    </cfRule>
  </conditionalFormatting>
  <conditionalFormatting sqref="M35:M41">
    <cfRule type="cellIs" dxfId="1593" priority="182" operator="greaterThan">
      <formula>0</formula>
    </cfRule>
    <cfRule type="cellIs" dxfId="1592" priority="183" operator="lessThan">
      <formula>0</formula>
    </cfRule>
  </conditionalFormatting>
  <conditionalFormatting sqref="O47:O58">
    <cfRule type="expression" dxfId="1591" priority="159">
      <formula>$D$47=0</formula>
    </cfRule>
  </conditionalFormatting>
  <conditionalFormatting sqref="O48:O58">
    <cfRule type="cellIs" dxfId="1590" priority="160" operator="equal">
      <formula>0</formula>
    </cfRule>
  </conditionalFormatting>
  <conditionalFormatting sqref="O59">
    <cfRule type="expression" dxfId="1589" priority="174">
      <formula>$D$47=0</formula>
    </cfRule>
  </conditionalFormatting>
  <conditionalFormatting sqref="O62:O74">
    <cfRule type="expression" dxfId="1588" priority="176">
      <formula>$D$47=0</formula>
    </cfRule>
  </conditionalFormatting>
  <conditionalFormatting sqref="O63:O73">
    <cfRule type="cellIs" dxfId="1587" priority="177" operator="equal">
      <formula>0</formula>
    </cfRule>
  </conditionalFormatting>
  <conditionalFormatting sqref="O77:O89">
    <cfRule type="expression" dxfId="1586" priority="178">
      <formula>$D$47=0</formula>
    </cfRule>
  </conditionalFormatting>
  <conditionalFormatting sqref="O78:O88">
    <cfRule type="cellIs" dxfId="1585" priority="179" operator="equal">
      <formula>0</formula>
    </cfRule>
  </conditionalFormatting>
  <conditionalFormatting sqref="O92:O104">
    <cfRule type="expression" dxfId="1584" priority="157">
      <formula>$D$47=0</formula>
    </cfRule>
  </conditionalFormatting>
  <conditionalFormatting sqref="O93:O103">
    <cfRule type="cellIs" dxfId="1583" priority="158" operator="equal">
      <formula>0</formula>
    </cfRule>
  </conditionalFormatting>
  <conditionalFormatting sqref="O107:O119">
    <cfRule type="expression" dxfId="1582" priority="155">
      <formula>$D$47=0</formula>
    </cfRule>
  </conditionalFormatting>
  <conditionalFormatting sqref="O108:O118">
    <cfRule type="cellIs" dxfId="1581" priority="156" operator="equal">
      <formula>0</formula>
    </cfRule>
  </conditionalFormatting>
  <conditionalFormatting sqref="O122:O134">
    <cfRule type="expression" dxfId="1580" priority="153">
      <formula>$D$47=0</formula>
    </cfRule>
  </conditionalFormatting>
  <conditionalFormatting sqref="O123:O133">
    <cfRule type="cellIs" dxfId="1579" priority="154" operator="equal">
      <formula>0</formula>
    </cfRule>
  </conditionalFormatting>
  <conditionalFormatting sqref="O137:O149">
    <cfRule type="expression" dxfId="1578" priority="151">
      <formula>$D$47=0</formula>
    </cfRule>
  </conditionalFormatting>
  <conditionalFormatting sqref="O138:O148">
    <cfRule type="cellIs" dxfId="1577" priority="152" operator="equal">
      <formula>0</formula>
    </cfRule>
  </conditionalFormatting>
  <conditionalFormatting sqref="P5">
    <cfRule type="cellIs" dxfId="1576" priority="237" operator="equal">
      <formula>0</formula>
    </cfRule>
  </conditionalFormatting>
  <conditionalFormatting sqref="P10:T13">
    <cfRule type="cellIs" dxfId="1568" priority="238" operator="equal">
      <formula>0</formula>
    </cfRule>
  </conditionalFormatting>
  <conditionalFormatting sqref="P5:AD13">
    <cfRule type="cellIs" dxfId="1567" priority="236" operator="equal">
      <formula>0</formula>
    </cfRule>
  </conditionalFormatting>
  <conditionalFormatting sqref="P20:AE28">
    <cfRule type="cellIs" dxfId="1566" priority="209" operator="equal">
      <formula>0</formula>
    </cfRule>
  </conditionalFormatting>
  <conditionalFormatting sqref="P59:AE60">
    <cfRule type="cellIs" dxfId="1565" priority="111" operator="equal">
      <formula>0</formula>
    </cfRule>
  </conditionalFormatting>
  <conditionalFormatting sqref="P74:AE75">
    <cfRule type="cellIs" dxfId="1564" priority="110" operator="equal">
      <formula>0</formula>
    </cfRule>
  </conditionalFormatting>
  <conditionalFormatting sqref="P89:AE90">
    <cfRule type="cellIs" dxfId="1563" priority="109" operator="equal">
      <formula>0</formula>
    </cfRule>
  </conditionalFormatting>
  <conditionalFormatting sqref="P104:AE105">
    <cfRule type="cellIs" dxfId="1562" priority="108" operator="equal">
      <formula>0</formula>
    </cfRule>
  </conditionalFormatting>
  <conditionalFormatting sqref="P119:AE120">
    <cfRule type="cellIs" dxfId="1561" priority="107" operator="equal">
      <formula>0</formula>
    </cfRule>
  </conditionalFormatting>
  <conditionalFormatting sqref="P134:AE135">
    <cfRule type="cellIs" dxfId="1560" priority="106" operator="equal">
      <formula>0</formula>
    </cfRule>
  </conditionalFormatting>
  <conditionalFormatting sqref="P149:AE150">
    <cfRule type="cellIs" dxfId="1559" priority="168" operator="equal">
      <formula>0</formula>
    </cfRule>
  </conditionalFormatting>
  <conditionalFormatting sqref="AE5:AE13">
    <cfRule type="cellIs" dxfId="1460" priority="246" operator="equal">
      <formula>0</formula>
    </cfRule>
  </conditionalFormatting>
  <conditionalFormatting sqref="AE15 C47:C58 C92:C103 C107:C118 C122:C133 C137:C148 G150:G185">
    <cfRule type="cellIs" dxfId="1459" priority="247" operator="equal">
      <formula>0</formula>
    </cfRule>
  </conditionalFormatting>
  <conditionalFormatting sqref="AE47:AE58">
    <cfRule type="cellIs" dxfId="1458" priority="167" operator="equal">
      <formula>0</formula>
    </cfRule>
  </conditionalFormatting>
  <conditionalFormatting sqref="AE62:AE73">
    <cfRule type="cellIs" dxfId="1457" priority="166" operator="equal">
      <formula>0</formula>
    </cfRule>
  </conditionalFormatting>
  <conditionalFormatting sqref="AE77:AE88">
    <cfRule type="cellIs" dxfId="1456" priority="165" operator="equal">
      <formula>0</formula>
    </cfRule>
  </conditionalFormatting>
  <conditionalFormatting sqref="AE92:AE103">
    <cfRule type="cellIs" dxfId="1455" priority="164" operator="equal">
      <formula>0</formula>
    </cfRule>
  </conditionalFormatting>
  <conditionalFormatting sqref="AE107:AE118">
    <cfRule type="cellIs" dxfId="1454" priority="163" operator="equal">
      <formula>0</formula>
    </cfRule>
  </conditionalFormatting>
  <conditionalFormatting sqref="AE122:AE133">
    <cfRule type="cellIs" dxfId="1453" priority="162" operator="equal">
      <formula>0</formula>
    </cfRule>
  </conditionalFormatting>
  <conditionalFormatting sqref="AE137:AE148">
    <cfRule type="cellIs" dxfId="1452" priority="161" operator="equal">
      <formula>0</formula>
    </cfRule>
  </conditionalFormatting>
  <conditionalFormatting sqref="AF20:AF21 AF23 AF25 AF27">
    <cfRule type="cellIs" dxfId="1451" priority="150" operator="equal">
      <formula>0</formula>
    </cfRule>
  </conditionalFormatting>
  <conditionalFormatting sqref="AF20:AF28">
    <cfRule type="cellIs" dxfId="1450" priority="149" operator="equal">
      <formula>0</formula>
    </cfRule>
  </conditionalFormatting>
  <conditionalFormatting sqref="AG5:AG13">
    <cfRule type="cellIs" dxfId="1449" priority="206" operator="equal">
      <formula>0</formula>
    </cfRule>
    <cfRule type="cellIs" dxfId="1448" priority="207" operator="equal">
      <formula>0</formula>
    </cfRule>
  </conditionalFormatting>
  <conditionalFormatting sqref="AG20:AG27">
    <cfRule type="cellIs" dxfId="1447" priority="148" operator="equal">
      <formula>"""adjustment needed"""</formula>
    </cfRule>
    <cfRule type="cellIs" dxfId="1446" priority="147" operator="equal">
      <formula>"adjustment needed"</formula>
    </cfRule>
  </conditionalFormatting>
  <dataValidations count="1">
    <dataValidation type="list" allowBlank="1" showInputMessage="1" showErrorMessage="1" sqref="B35:B41" xr:uid="{A248143A-42FF-4F2D-B030-2D1599CC03CF}">
      <formula1>"Yes,No"</formula1>
      <formula2>0</formula2>
    </dataValidation>
  </dataValidations>
  <pageMargins left="0.7" right="0.7" top="0.78740157500000008" bottom="0.78740157500000008" header="0.3" footer="0.3"/>
  <pageSetup paperSize="8" scale="30" orientation="portrait"/>
  <extLst>
    <ext xmlns:x14="http://schemas.microsoft.com/office/spreadsheetml/2009/9/main" uri="{78C0D931-6437-407d-A8EE-F0AAD7539E65}">
      <x14:conditionalFormattings>
        <x14:conditionalFormatting xmlns:xm="http://schemas.microsoft.com/office/excel/2006/main">
          <x14:cfRule type="expression" priority="105" id="{0348458F-7764-4674-BFCC-537214885BA2}">
            <xm:f>AND($O47&gt;='Basic project data'!$D$20,$O47&lt;='Basic project data'!$E$20,'Basic project data'!$F$20="x")</xm:f>
            <x14:dxf>
              <fill>
                <patternFill>
                  <bgColor rgb="FFFFFFCC"/>
                </patternFill>
              </fill>
            </x14:dxf>
          </x14:cfRule>
          <xm:sqref>P47:P58</xm:sqref>
        </x14:conditionalFormatting>
        <x14:conditionalFormatting xmlns:xm="http://schemas.microsoft.com/office/excel/2006/main">
          <x14:cfRule type="expression" priority="101" id="{26B1D5C9-FD75-440C-9ACB-20E3DE00D742}">
            <xm:f>AND($O62&gt;='Basic project data'!$D$20,$O62&lt;='Basic project data'!$E$20,'Basic project data'!$F$20="x")</xm:f>
            <x14:dxf>
              <fill>
                <patternFill>
                  <bgColor rgb="FFFFFFCC"/>
                </patternFill>
              </fill>
            </x14:dxf>
          </x14:cfRule>
          <xm:sqref>P62:P73</xm:sqref>
        </x14:conditionalFormatting>
        <x14:conditionalFormatting xmlns:xm="http://schemas.microsoft.com/office/excel/2006/main">
          <x14:cfRule type="expression" priority="100" id="{647EF732-C670-4A67-9E4D-C17787DC817D}">
            <xm:f>AND($O77&gt;='Basic project data'!$D$20,$O77&lt;='Basic project data'!$E$20,'Basic project data'!$F$20="x")</xm:f>
            <x14:dxf>
              <fill>
                <patternFill>
                  <bgColor rgb="FFFFFFCC"/>
                </patternFill>
              </fill>
            </x14:dxf>
          </x14:cfRule>
          <xm:sqref>P77:P88</xm:sqref>
        </x14:conditionalFormatting>
        <x14:conditionalFormatting xmlns:xm="http://schemas.microsoft.com/office/excel/2006/main">
          <x14:cfRule type="expression" priority="99" id="{8C5D1FD0-B6CA-4D24-80F8-EFE6CFEF9F8D}">
            <xm:f>AND($O92&gt;='Basic project data'!$D$20,$O92&lt;='Basic project data'!$E$20,'Basic project data'!$F$20="x")</xm:f>
            <x14:dxf>
              <fill>
                <patternFill>
                  <bgColor rgb="FFFFFFCC"/>
                </patternFill>
              </fill>
            </x14:dxf>
          </x14:cfRule>
          <xm:sqref>P92:P103</xm:sqref>
        </x14:conditionalFormatting>
        <x14:conditionalFormatting xmlns:xm="http://schemas.microsoft.com/office/excel/2006/main">
          <x14:cfRule type="expression" priority="98" id="{2049D891-66EC-4F9E-9B18-D4344B47B421}">
            <xm:f>AND($O107&gt;='Basic project data'!$D$20,$O107&lt;='Basic project data'!$E$20,'Basic project data'!$F$20="x")</xm:f>
            <x14:dxf>
              <fill>
                <patternFill>
                  <bgColor rgb="FFFFFFCC"/>
                </patternFill>
              </fill>
            </x14:dxf>
          </x14:cfRule>
          <xm:sqref>P107:P118</xm:sqref>
        </x14:conditionalFormatting>
        <x14:conditionalFormatting xmlns:xm="http://schemas.microsoft.com/office/excel/2006/main">
          <x14:cfRule type="expression" priority="97" id="{6B5B147A-6F13-440E-82BC-060B3E9F21DD}">
            <xm:f>AND($O122&gt;='Basic project data'!$D$20,$O122&lt;='Basic project data'!$E$20,'Basic project data'!$F$20="x")</xm:f>
            <x14:dxf>
              <fill>
                <patternFill>
                  <bgColor rgb="FFFFFFCC"/>
                </patternFill>
              </fill>
            </x14:dxf>
          </x14:cfRule>
          <xm:sqref>P122:P133</xm:sqref>
        </x14:conditionalFormatting>
        <x14:conditionalFormatting xmlns:xm="http://schemas.microsoft.com/office/excel/2006/main">
          <x14:cfRule type="expression" priority="96" id="{FDAE8BA1-B6F5-494D-B1A6-F390F6967953}">
            <xm:f>AND($O137&gt;='Basic project data'!$D$20,$O137&lt;='Basic project data'!$E$20,'Basic project data'!$F$20="x")</xm:f>
            <x14:dxf>
              <fill>
                <patternFill>
                  <bgColor rgb="FFFFFFCC"/>
                </patternFill>
              </fill>
            </x14:dxf>
          </x14:cfRule>
          <xm:sqref>P137:P148</xm:sqref>
        </x14:conditionalFormatting>
        <x14:conditionalFormatting xmlns:xm="http://schemas.microsoft.com/office/excel/2006/main">
          <x14:cfRule type="expression" priority="104" id="{F15793AB-9781-45CA-93EE-ECF670D49FF9}">
            <xm:f>AND($O47&gt;='Basic project data'!$D$21,$O47&lt;='Basic project data'!$E$21,'Basic project data'!$F$21="x")</xm:f>
            <x14:dxf>
              <fill>
                <patternFill>
                  <bgColor rgb="FFFFFFCC"/>
                </patternFill>
              </fill>
            </x14:dxf>
          </x14:cfRule>
          <xm:sqref>Q47:Q58</xm:sqref>
        </x14:conditionalFormatting>
        <x14:conditionalFormatting xmlns:xm="http://schemas.microsoft.com/office/excel/2006/main">
          <x14:cfRule type="expression" priority="84" id="{1D61AB0A-BBBE-4781-9334-7CE179A4F796}">
            <xm:f>AND($O62&gt;='Basic project data'!$D$21,$O62&lt;='Basic project data'!$E$21,'Basic project data'!$F$21="x")</xm:f>
            <x14:dxf>
              <fill>
                <patternFill>
                  <bgColor rgb="FFFFFFCC"/>
                </patternFill>
              </fill>
            </x14:dxf>
          </x14:cfRule>
          <xm:sqref>Q62:Q73</xm:sqref>
        </x14:conditionalFormatting>
        <x14:conditionalFormatting xmlns:xm="http://schemas.microsoft.com/office/excel/2006/main">
          <x14:cfRule type="expression" priority="70" id="{593B60B2-3812-4599-BAE8-C09FE4F18026}">
            <xm:f>AND($O77&gt;='Basic project data'!$D$21,$O77&lt;='Basic project data'!$E$21,'Basic project data'!$F$21="x")</xm:f>
            <x14:dxf>
              <fill>
                <patternFill>
                  <bgColor rgb="FFFFFFCC"/>
                </patternFill>
              </fill>
            </x14:dxf>
          </x14:cfRule>
          <xm:sqref>Q77:Q88</xm:sqref>
        </x14:conditionalFormatting>
        <x14:conditionalFormatting xmlns:xm="http://schemas.microsoft.com/office/excel/2006/main">
          <x14:cfRule type="expression" priority="56" id="{94F5B674-53EF-468D-949D-AFC06B3E2485}">
            <xm:f>AND($O92&gt;='Basic project data'!$D$21,$O92&lt;='Basic project data'!$E$21,'Basic project data'!$F$21="x")</xm:f>
            <x14:dxf>
              <fill>
                <patternFill>
                  <bgColor rgb="FFFFFFCC"/>
                </patternFill>
              </fill>
            </x14:dxf>
          </x14:cfRule>
          <xm:sqref>Q92:Q103</xm:sqref>
        </x14:conditionalFormatting>
        <x14:conditionalFormatting xmlns:xm="http://schemas.microsoft.com/office/excel/2006/main">
          <x14:cfRule type="expression" priority="42" id="{F4FF3C16-7F3F-45AE-9786-7536A28E16B5}">
            <xm:f>AND($O107&gt;='Basic project data'!$D$21,$O107&lt;='Basic project data'!$E$21,'Basic project data'!$F$21="x")</xm:f>
            <x14:dxf>
              <fill>
                <patternFill>
                  <bgColor rgb="FFFFFFCC"/>
                </patternFill>
              </fill>
            </x14:dxf>
          </x14:cfRule>
          <xm:sqref>Q107:Q118</xm:sqref>
        </x14:conditionalFormatting>
        <x14:conditionalFormatting xmlns:xm="http://schemas.microsoft.com/office/excel/2006/main">
          <x14:cfRule type="expression" priority="28" id="{A4070377-58CF-43DC-ABDC-E74586ACA9D2}">
            <xm:f>AND($O122&gt;='Basic project data'!$D$21,$O122&lt;='Basic project data'!$E$21,'Basic project data'!$F$21="x")</xm:f>
            <x14:dxf>
              <fill>
                <patternFill>
                  <bgColor rgb="FFFFFFCC"/>
                </patternFill>
              </fill>
            </x14:dxf>
          </x14:cfRule>
          <xm:sqref>Q122:Q133</xm:sqref>
        </x14:conditionalFormatting>
        <x14:conditionalFormatting xmlns:xm="http://schemas.microsoft.com/office/excel/2006/main">
          <x14:cfRule type="expression" priority="14" id="{4387519A-DD9B-42CE-994D-3166CE55AFE7}">
            <xm:f>AND($O137&gt;='Basic project data'!$D$21,$O137&lt;='Basic project data'!$E$21,'Basic project data'!$F$21="x")</xm:f>
            <x14:dxf>
              <fill>
                <patternFill>
                  <bgColor rgb="FFFFFFCC"/>
                </patternFill>
              </fill>
            </x14:dxf>
          </x14:cfRule>
          <xm:sqref>Q137:Q148</xm:sqref>
        </x14:conditionalFormatting>
        <x14:conditionalFormatting xmlns:xm="http://schemas.microsoft.com/office/excel/2006/main">
          <x14:cfRule type="expression" priority="103" id="{8D1DD6A0-3D6F-4E77-9768-68F405F92B79}">
            <xm:f>AND($O47&gt;='Basic project data'!$D$22,$O47&lt;='Basic project data'!$E$22,'Basic project data'!$F$22="x")</xm:f>
            <x14:dxf>
              <fill>
                <patternFill>
                  <bgColor rgb="FFFFFFCC"/>
                </patternFill>
              </fill>
            </x14:dxf>
          </x14:cfRule>
          <xm:sqref>R47:R58</xm:sqref>
        </x14:conditionalFormatting>
        <x14:conditionalFormatting xmlns:xm="http://schemas.microsoft.com/office/excel/2006/main">
          <x14:cfRule type="expression" priority="83" id="{DFB7822C-BBA4-4D13-91B5-9ADB0EFD9426}">
            <xm:f>AND($O62&gt;='Basic project data'!$D$22,$O62&lt;='Basic project data'!$E$22,'Basic project data'!$F$22="x")</xm:f>
            <x14:dxf>
              <fill>
                <patternFill>
                  <bgColor rgb="FFFFFFCC"/>
                </patternFill>
              </fill>
            </x14:dxf>
          </x14:cfRule>
          <xm:sqref>R62:R73</xm:sqref>
        </x14:conditionalFormatting>
        <x14:conditionalFormatting xmlns:xm="http://schemas.microsoft.com/office/excel/2006/main">
          <x14:cfRule type="expression" priority="69" id="{A1CB7408-7263-4635-B65F-3EDCE0A26246}">
            <xm:f>AND($O77&gt;='Basic project data'!$D$22,$O77&lt;='Basic project data'!$E$22,'Basic project data'!$F$22="x")</xm:f>
            <x14:dxf>
              <fill>
                <patternFill>
                  <bgColor rgb="FFFFFFCC"/>
                </patternFill>
              </fill>
            </x14:dxf>
          </x14:cfRule>
          <xm:sqref>R77:R88</xm:sqref>
        </x14:conditionalFormatting>
        <x14:conditionalFormatting xmlns:xm="http://schemas.microsoft.com/office/excel/2006/main">
          <x14:cfRule type="expression" priority="55" id="{3FA3A44B-14B3-4279-BD60-F32D10EE4839}">
            <xm:f>AND($O92&gt;='Basic project data'!$D$22,$O92&lt;='Basic project data'!$E$22,'Basic project data'!$F$22="x")</xm:f>
            <x14:dxf>
              <fill>
                <patternFill>
                  <bgColor rgb="FFFFFFCC"/>
                </patternFill>
              </fill>
            </x14:dxf>
          </x14:cfRule>
          <xm:sqref>R92:R103</xm:sqref>
        </x14:conditionalFormatting>
        <x14:conditionalFormatting xmlns:xm="http://schemas.microsoft.com/office/excel/2006/main">
          <x14:cfRule type="expression" priority="41" id="{829E2CE2-D972-4FFF-950C-CF7596A42239}">
            <xm:f>AND($O107&gt;='Basic project data'!$D$22,$O107&lt;='Basic project data'!$E$22,'Basic project data'!$F$22="x")</xm:f>
            <x14:dxf>
              <fill>
                <patternFill>
                  <bgColor rgb="FFFFFFCC"/>
                </patternFill>
              </fill>
            </x14:dxf>
          </x14:cfRule>
          <xm:sqref>R107:R118</xm:sqref>
        </x14:conditionalFormatting>
        <x14:conditionalFormatting xmlns:xm="http://schemas.microsoft.com/office/excel/2006/main">
          <x14:cfRule type="expression" priority="27" id="{C998BB2F-3E8C-4DA0-9C5B-5F5231D975E3}">
            <xm:f>AND($O122&gt;='Basic project data'!$D$22,$O122&lt;='Basic project data'!$E$22,'Basic project data'!$F$22="x")</xm:f>
            <x14:dxf>
              <fill>
                <patternFill>
                  <bgColor rgb="FFFFFFCC"/>
                </patternFill>
              </fill>
            </x14:dxf>
          </x14:cfRule>
          <xm:sqref>R122:R133</xm:sqref>
        </x14:conditionalFormatting>
        <x14:conditionalFormatting xmlns:xm="http://schemas.microsoft.com/office/excel/2006/main">
          <x14:cfRule type="expression" priority="13" id="{B53CB7BD-F119-4DFE-9725-E74CACD71911}">
            <xm:f>AND($O137&gt;='Basic project data'!$D$22,$O137&lt;='Basic project data'!$E$22,'Basic project data'!$F$22="x")</xm:f>
            <x14:dxf>
              <fill>
                <patternFill>
                  <bgColor rgb="FFFFFFCC"/>
                </patternFill>
              </fill>
            </x14:dxf>
          </x14:cfRule>
          <xm:sqref>R137:R148</xm:sqref>
        </x14:conditionalFormatting>
        <x14:conditionalFormatting xmlns:xm="http://schemas.microsoft.com/office/excel/2006/main">
          <x14:cfRule type="expression" priority="102" id="{49461C88-13F4-4363-971B-EF75403A5D3B}">
            <xm:f>AND($O47&gt;='Basic project data'!$D$23,$O47&lt;='Basic project data'!$E$23,'Basic project data'!$F$23="x")</xm:f>
            <x14:dxf>
              <fill>
                <patternFill>
                  <bgColor rgb="FFFFFFCC"/>
                </patternFill>
              </fill>
            </x14:dxf>
          </x14:cfRule>
          <xm:sqref>S47:S58</xm:sqref>
        </x14:conditionalFormatting>
        <x14:conditionalFormatting xmlns:xm="http://schemas.microsoft.com/office/excel/2006/main">
          <x14:cfRule type="expression" priority="82" id="{FC81FB2E-A36C-4591-9377-5046A70BC55C}">
            <xm:f>AND($O62&gt;='Basic project data'!$D$23,$O62&lt;='Basic project data'!$E$23,'Basic project data'!$F$23="x")</xm:f>
            <x14:dxf>
              <fill>
                <patternFill>
                  <bgColor rgb="FFFFFFCC"/>
                </patternFill>
              </fill>
            </x14:dxf>
          </x14:cfRule>
          <xm:sqref>S62:S73</xm:sqref>
        </x14:conditionalFormatting>
        <x14:conditionalFormatting xmlns:xm="http://schemas.microsoft.com/office/excel/2006/main">
          <x14:cfRule type="expression" priority="68" id="{C59FB867-1ED6-44F5-890B-AED5261253EB}">
            <xm:f>AND($O77&gt;='Basic project data'!$D$23,$O77&lt;='Basic project data'!$E$23,'Basic project data'!$F$23="x")</xm:f>
            <x14:dxf>
              <fill>
                <patternFill>
                  <bgColor rgb="FFFFFFCC"/>
                </patternFill>
              </fill>
            </x14:dxf>
          </x14:cfRule>
          <xm:sqref>S77:S88</xm:sqref>
        </x14:conditionalFormatting>
        <x14:conditionalFormatting xmlns:xm="http://schemas.microsoft.com/office/excel/2006/main">
          <x14:cfRule type="expression" priority="54" id="{A42FDE48-7B53-43B1-BD1C-A5398553FAFC}">
            <xm:f>AND($O92&gt;='Basic project data'!$D$23,$O92&lt;='Basic project data'!$E$23,'Basic project data'!$F$23="x")</xm:f>
            <x14:dxf>
              <fill>
                <patternFill>
                  <bgColor rgb="FFFFFFCC"/>
                </patternFill>
              </fill>
            </x14:dxf>
          </x14:cfRule>
          <xm:sqref>S92:S103</xm:sqref>
        </x14:conditionalFormatting>
        <x14:conditionalFormatting xmlns:xm="http://schemas.microsoft.com/office/excel/2006/main">
          <x14:cfRule type="expression" priority="40" id="{BCEBA987-8AD8-4FC7-B54B-D892CE94A25B}">
            <xm:f>AND($O107&gt;='Basic project data'!$D$23,$O107&lt;='Basic project data'!$E$23,'Basic project data'!$F$23="x")</xm:f>
            <x14:dxf>
              <fill>
                <patternFill>
                  <bgColor rgb="FFFFFFCC"/>
                </patternFill>
              </fill>
            </x14:dxf>
          </x14:cfRule>
          <xm:sqref>S107:S118</xm:sqref>
        </x14:conditionalFormatting>
        <x14:conditionalFormatting xmlns:xm="http://schemas.microsoft.com/office/excel/2006/main">
          <x14:cfRule type="expression" priority="26" id="{D8966346-F1AF-4C95-BFC2-C15B82B9E90C}">
            <xm:f>AND($O122&gt;='Basic project data'!$D$23,$O122&lt;='Basic project data'!$E$23,'Basic project data'!$F$23="x")</xm:f>
            <x14:dxf>
              <fill>
                <patternFill>
                  <bgColor rgb="FFFFFFCC"/>
                </patternFill>
              </fill>
            </x14:dxf>
          </x14:cfRule>
          <xm:sqref>S122:S133</xm:sqref>
        </x14:conditionalFormatting>
        <x14:conditionalFormatting xmlns:xm="http://schemas.microsoft.com/office/excel/2006/main">
          <x14:cfRule type="expression" priority="12" id="{E5CF6597-48F7-4EA3-9AD8-8D3F660F1E46}">
            <xm:f>AND($O137&gt;='Basic project data'!$D$23,$O137&lt;='Basic project data'!$E$23,'Basic project data'!$F$23="x")</xm:f>
            <x14:dxf>
              <fill>
                <patternFill>
                  <bgColor rgb="FFFFFFCC"/>
                </patternFill>
              </fill>
            </x14:dxf>
          </x14:cfRule>
          <xm:sqref>S137:S148</xm:sqref>
        </x14:conditionalFormatting>
        <x14:conditionalFormatting xmlns:xm="http://schemas.microsoft.com/office/excel/2006/main">
          <x14:cfRule type="expression" priority="95" id="{33AA8014-2887-4B4F-95E5-946DC98518C4}">
            <xm:f>AND($O47&gt;='Basic project data'!$D$24,$O47&lt;='Basic project data'!$E$24,'Basic project data'!$F$24="x")</xm:f>
            <x14:dxf>
              <fill>
                <patternFill>
                  <bgColor rgb="FFFFFFCC"/>
                </patternFill>
              </fill>
            </x14:dxf>
          </x14:cfRule>
          <xm:sqref>T47:T58</xm:sqref>
        </x14:conditionalFormatting>
        <x14:conditionalFormatting xmlns:xm="http://schemas.microsoft.com/office/excel/2006/main">
          <x14:cfRule type="expression" priority="81" id="{DE3F4D02-3948-4EAB-956B-796F284EA6C5}">
            <xm:f>AND($O62&gt;='Basic project data'!$D$24,$O62&lt;='Basic project data'!$E$24,'Basic project data'!$F$24="x")</xm:f>
            <x14:dxf>
              <fill>
                <patternFill>
                  <bgColor rgb="FFFFFFCC"/>
                </patternFill>
              </fill>
            </x14:dxf>
          </x14:cfRule>
          <xm:sqref>T62:T73</xm:sqref>
        </x14:conditionalFormatting>
        <x14:conditionalFormatting xmlns:xm="http://schemas.microsoft.com/office/excel/2006/main">
          <x14:cfRule type="expression" priority="67" id="{F602192A-07C5-430A-B19C-655A12E18F66}">
            <xm:f>AND($O77&gt;='Basic project data'!$D$24,$O77&lt;='Basic project data'!$E$24,'Basic project data'!$F$24="x")</xm:f>
            <x14:dxf>
              <fill>
                <patternFill>
                  <bgColor rgb="FFFFFFCC"/>
                </patternFill>
              </fill>
            </x14:dxf>
          </x14:cfRule>
          <xm:sqref>T77:T88</xm:sqref>
        </x14:conditionalFormatting>
        <x14:conditionalFormatting xmlns:xm="http://schemas.microsoft.com/office/excel/2006/main">
          <x14:cfRule type="expression" priority="53" id="{AE585BB8-A144-4961-BC3A-764E9D24B640}">
            <xm:f>AND($O92&gt;='Basic project data'!$D$24,$O92&lt;='Basic project data'!$E$24,'Basic project data'!$F$24="x")</xm:f>
            <x14:dxf>
              <fill>
                <patternFill>
                  <bgColor rgb="FFFFFFCC"/>
                </patternFill>
              </fill>
            </x14:dxf>
          </x14:cfRule>
          <xm:sqref>T92:T103</xm:sqref>
        </x14:conditionalFormatting>
        <x14:conditionalFormatting xmlns:xm="http://schemas.microsoft.com/office/excel/2006/main">
          <x14:cfRule type="expression" priority="39" id="{9A949F2C-A814-4BBC-81FD-65A9887B9972}">
            <xm:f>AND($O107&gt;='Basic project data'!$D$24,$O107&lt;='Basic project data'!$E$24,'Basic project data'!$F$24="x")</xm:f>
            <x14:dxf>
              <fill>
                <patternFill>
                  <bgColor rgb="FFFFFFCC"/>
                </patternFill>
              </fill>
            </x14:dxf>
          </x14:cfRule>
          <xm:sqref>T107:T118</xm:sqref>
        </x14:conditionalFormatting>
        <x14:conditionalFormatting xmlns:xm="http://schemas.microsoft.com/office/excel/2006/main">
          <x14:cfRule type="expression" priority="25" id="{45DB1711-B89E-4488-BC3E-4CCEF10D67BF}">
            <xm:f>AND($O122&gt;='Basic project data'!$D$24,$O122&lt;='Basic project data'!$E$24,'Basic project data'!$F$24="x")</xm:f>
            <x14:dxf>
              <fill>
                <patternFill>
                  <bgColor rgb="FFFFFFCC"/>
                </patternFill>
              </fill>
            </x14:dxf>
          </x14:cfRule>
          <xm:sqref>T122:T133</xm:sqref>
        </x14:conditionalFormatting>
        <x14:conditionalFormatting xmlns:xm="http://schemas.microsoft.com/office/excel/2006/main">
          <x14:cfRule type="expression" priority="11" id="{31294FCD-C06D-4153-8E57-2F610696674D}">
            <xm:f>AND($O137&gt;='Basic project data'!$D$24,$O137&lt;='Basic project data'!$E$24,'Basic project data'!$F$24="x")</xm:f>
            <x14:dxf>
              <fill>
                <patternFill>
                  <bgColor rgb="FFFFFFCC"/>
                </patternFill>
              </fill>
            </x14:dxf>
          </x14:cfRule>
          <xm:sqref>T137:T148</xm:sqref>
        </x14:conditionalFormatting>
        <x14:conditionalFormatting xmlns:xm="http://schemas.microsoft.com/office/excel/2006/main">
          <x14:cfRule type="expression" priority="94" id="{88EA0DEE-D027-4937-8104-F12D50053FD2}">
            <xm:f>AND($O47&gt;='Basic project data'!$D$25,$O47&lt;='Basic project data'!$E$25,'Basic project data'!$F$25="x")</xm:f>
            <x14:dxf>
              <fill>
                <patternFill>
                  <bgColor rgb="FFFFFFCC"/>
                </patternFill>
              </fill>
            </x14:dxf>
          </x14:cfRule>
          <xm:sqref>U47:U58</xm:sqref>
        </x14:conditionalFormatting>
        <x14:conditionalFormatting xmlns:xm="http://schemas.microsoft.com/office/excel/2006/main">
          <x14:cfRule type="expression" priority="80" id="{96D4FC20-95DE-4696-B6DF-90BA65D7B5CB}">
            <xm:f>AND($O62&gt;='Basic project data'!$D$25,$O62&lt;='Basic project data'!$E$25,'Basic project data'!$F$25="x")</xm:f>
            <x14:dxf>
              <fill>
                <patternFill>
                  <bgColor rgb="FFFFFFCC"/>
                </patternFill>
              </fill>
            </x14:dxf>
          </x14:cfRule>
          <xm:sqref>U62:U73</xm:sqref>
        </x14:conditionalFormatting>
        <x14:conditionalFormatting xmlns:xm="http://schemas.microsoft.com/office/excel/2006/main">
          <x14:cfRule type="expression" priority="66" id="{CA1E749F-79B8-4F82-BD29-C2C81C00D5A5}">
            <xm:f>AND($O77&gt;='Basic project data'!$D$25,$O77&lt;='Basic project data'!$E$25,'Basic project data'!$F$25="x")</xm:f>
            <x14:dxf>
              <fill>
                <patternFill>
                  <bgColor rgb="FFFFFFCC"/>
                </patternFill>
              </fill>
            </x14:dxf>
          </x14:cfRule>
          <xm:sqref>U77:U88</xm:sqref>
        </x14:conditionalFormatting>
        <x14:conditionalFormatting xmlns:xm="http://schemas.microsoft.com/office/excel/2006/main">
          <x14:cfRule type="expression" priority="52" id="{A4098B46-65F6-4005-8A83-E8924559C7D8}">
            <xm:f>AND($O92&gt;='Basic project data'!$D$25,$O92&lt;='Basic project data'!$E$25,'Basic project data'!$F$25="x")</xm:f>
            <x14:dxf>
              <fill>
                <patternFill>
                  <bgColor rgb="FFFFFFCC"/>
                </patternFill>
              </fill>
            </x14:dxf>
          </x14:cfRule>
          <xm:sqref>U92:U103</xm:sqref>
        </x14:conditionalFormatting>
        <x14:conditionalFormatting xmlns:xm="http://schemas.microsoft.com/office/excel/2006/main">
          <x14:cfRule type="expression" priority="38" id="{F8321516-9D63-44D9-A938-73551CB6FD6F}">
            <xm:f>AND($O107&gt;='Basic project data'!$D$25,$O107&lt;='Basic project data'!$E$25,'Basic project data'!$F$25="x")</xm:f>
            <x14:dxf>
              <fill>
                <patternFill>
                  <bgColor rgb="FFFFFFCC"/>
                </patternFill>
              </fill>
            </x14:dxf>
          </x14:cfRule>
          <xm:sqref>U107:U118</xm:sqref>
        </x14:conditionalFormatting>
        <x14:conditionalFormatting xmlns:xm="http://schemas.microsoft.com/office/excel/2006/main">
          <x14:cfRule type="expression" priority="24" id="{B1764009-833F-49ED-83A4-55087FCFE20A}">
            <xm:f>AND($O122&gt;='Basic project data'!$D$25,$O122&lt;='Basic project data'!$E$25,'Basic project data'!$F$25="x")</xm:f>
            <x14:dxf>
              <fill>
                <patternFill>
                  <bgColor rgb="FFFFFFCC"/>
                </patternFill>
              </fill>
            </x14:dxf>
          </x14:cfRule>
          <xm:sqref>U122:U133</xm:sqref>
        </x14:conditionalFormatting>
        <x14:conditionalFormatting xmlns:xm="http://schemas.microsoft.com/office/excel/2006/main">
          <x14:cfRule type="expression" priority="10" id="{1CB24193-1390-4188-81F8-8542BC73B17B}">
            <xm:f>AND($O137&gt;='Basic project data'!$D$25,$O137&lt;='Basic project data'!$E$25,'Basic project data'!$F$25="x")</xm:f>
            <x14:dxf>
              <fill>
                <patternFill>
                  <bgColor rgb="FFFFFFCC"/>
                </patternFill>
              </fill>
            </x14:dxf>
          </x14:cfRule>
          <xm:sqref>U137:U148</xm:sqref>
        </x14:conditionalFormatting>
        <x14:conditionalFormatting xmlns:xm="http://schemas.microsoft.com/office/excel/2006/main">
          <x14:cfRule type="expression" priority="93" id="{33BBBD13-8617-4515-96AA-A074780213C1}">
            <xm:f>AND($O47&gt;='Basic project data'!$D$26,$O47&lt;='Basic project data'!$E$26,'Basic project data'!$F$26="x")</xm:f>
            <x14:dxf>
              <fill>
                <patternFill>
                  <bgColor rgb="FFFFFFCC"/>
                </patternFill>
              </fill>
            </x14:dxf>
          </x14:cfRule>
          <xm:sqref>V47:V58</xm:sqref>
        </x14:conditionalFormatting>
        <x14:conditionalFormatting xmlns:xm="http://schemas.microsoft.com/office/excel/2006/main">
          <x14:cfRule type="expression" priority="79" id="{35E8E6DB-2D9D-4416-A273-BF8B3416A687}">
            <xm:f>AND($O62&gt;='Basic project data'!$D$26,$O62&lt;='Basic project data'!$E$26,'Basic project data'!$F$26="x")</xm:f>
            <x14:dxf>
              <fill>
                <patternFill>
                  <bgColor rgb="FFFFFFCC"/>
                </patternFill>
              </fill>
            </x14:dxf>
          </x14:cfRule>
          <xm:sqref>V62:V73</xm:sqref>
        </x14:conditionalFormatting>
        <x14:conditionalFormatting xmlns:xm="http://schemas.microsoft.com/office/excel/2006/main">
          <x14:cfRule type="expression" priority="65" id="{E019DB4F-6D07-47CA-BA5C-C80B000F7EFC}">
            <xm:f>AND($O77&gt;='Basic project data'!$D$26,$O77&lt;='Basic project data'!$E$26,'Basic project data'!$F$26="x")</xm:f>
            <x14:dxf>
              <fill>
                <patternFill>
                  <bgColor rgb="FFFFFFCC"/>
                </patternFill>
              </fill>
            </x14:dxf>
          </x14:cfRule>
          <xm:sqref>V77:V88</xm:sqref>
        </x14:conditionalFormatting>
        <x14:conditionalFormatting xmlns:xm="http://schemas.microsoft.com/office/excel/2006/main">
          <x14:cfRule type="expression" priority="51" id="{1B4BDF62-3710-4F03-9C6A-B27592F51196}">
            <xm:f>AND($O92&gt;='Basic project data'!$D$26,$O92&lt;='Basic project data'!$E$26,'Basic project data'!$F$26="x")</xm:f>
            <x14:dxf>
              <fill>
                <patternFill>
                  <bgColor rgb="FFFFFFCC"/>
                </patternFill>
              </fill>
            </x14:dxf>
          </x14:cfRule>
          <xm:sqref>V92:V103</xm:sqref>
        </x14:conditionalFormatting>
        <x14:conditionalFormatting xmlns:xm="http://schemas.microsoft.com/office/excel/2006/main">
          <x14:cfRule type="expression" priority="37" id="{1EB16380-07CE-4355-8DB6-44669A3B81C5}">
            <xm:f>AND($O107&gt;='Basic project data'!$D$26,$O107&lt;='Basic project data'!$E$26,'Basic project data'!$F$26="x")</xm:f>
            <x14:dxf>
              <fill>
                <patternFill>
                  <bgColor rgb="FFFFFFCC"/>
                </patternFill>
              </fill>
            </x14:dxf>
          </x14:cfRule>
          <xm:sqref>V107:V118</xm:sqref>
        </x14:conditionalFormatting>
        <x14:conditionalFormatting xmlns:xm="http://schemas.microsoft.com/office/excel/2006/main">
          <x14:cfRule type="expression" priority="23" id="{8D2B438A-C4D7-4878-BB71-C189BBF5A9A7}">
            <xm:f>AND($O122&gt;='Basic project data'!$D$26,$O122&lt;='Basic project data'!$E$26,'Basic project data'!$F$26="x")</xm:f>
            <x14:dxf>
              <fill>
                <patternFill>
                  <bgColor rgb="FFFFFFCC"/>
                </patternFill>
              </fill>
            </x14:dxf>
          </x14:cfRule>
          <xm:sqref>V122:V133</xm:sqref>
        </x14:conditionalFormatting>
        <x14:conditionalFormatting xmlns:xm="http://schemas.microsoft.com/office/excel/2006/main">
          <x14:cfRule type="expression" priority="9" id="{9489EDA9-9327-40BB-B9E7-712A7FDB6F62}">
            <xm:f>AND($O137&gt;='Basic project data'!$D$26,$O137&lt;='Basic project data'!$E$26,'Basic project data'!$F$26="x")</xm:f>
            <x14:dxf>
              <fill>
                <patternFill>
                  <bgColor rgb="FFFFFFCC"/>
                </patternFill>
              </fill>
            </x14:dxf>
          </x14:cfRule>
          <xm:sqref>V137:V148</xm:sqref>
        </x14:conditionalFormatting>
        <x14:conditionalFormatting xmlns:xm="http://schemas.microsoft.com/office/excel/2006/main">
          <x14:cfRule type="expression" priority="92" id="{8A9BE04E-F7CE-4481-B6C4-E344DBDB0492}">
            <xm:f>AND($O47&gt;='Basic project data'!$D$27,$O47&lt;='Basic project data'!$E$27,'Basic project data'!$F$27="x")</xm:f>
            <x14:dxf>
              <fill>
                <patternFill>
                  <bgColor rgb="FFFFFFCC"/>
                </patternFill>
              </fill>
            </x14:dxf>
          </x14:cfRule>
          <xm:sqref>W47:W58</xm:sqref>
        </x14:conditionalFormatting>
        <x14:conditionalFormatting xmlns:xm="http://schemas.microsoft.com/office/excel/2006/main">
          <x14:cfRule type="expression" priority="78" id="{26C4CC0F-F8CB-4977-8141-1912D4B39B3B}">
            <xm:f>AND($O62&gt;='Basic project data'!$D$27,$O62&lt;='Basic project data'!$E$27,'Basic project data'!$F$27="x")</xm:f>
            <x14:dxf>
              <fill>
                <patternFill>
                  <bgColor rgb="FFFFFFCC"/>
                </patternFill>
              </fill>
            </x14:dxf>
          </x14:cfRule>
          <xm:sqref>W62:W73</xm:sqref>
        </x14:conditionalFormatting>
        <x14:conditionalFormatting xmlns:xm="http://schemas.microsoft.com/office/excel/2006/main">
          <x14:cfRule type="expression" priority="64" id="{D4A54C16-6C87-4299-B4F1-C07034EC8F98}">
            <xm:f>AND($O77&gt;='Basic project data'!$D$27,$O77&lt;='Basic project data'!$E$27,'Basic project data'!$F$27="x")</xm:f>
            <x14:dxf>
              <fill>
                <patternFill>
                  <bgColor rgb="FFFFFFCC"/>
                </patternFill>
              </fill>
            </x14:dxf>
          </x14:cfRule>
          <xm:sqref>W77:W88</xm:sqref>
        </x14:conditionalFormatting>
        <x14:conditionalFormatting xmlns:xm="http://schemas.microsoft.com/office/excel/2006/main">
          <x14:cfRule type="expression" priority="50" id="{780416E8-F261-4697-8D78-812170764A9C}">
            <xm:f>AND($O92&gt;='Basic project data'!$D$27,$O92&lt;='Basic project data'!$E$27,'Basic project data'!$F$27="x")</xm:f>
            <x14:dxf>
              <fill>
                <patternFill>
                  <bgColor rgb="FFFFFFCC"/>
                </patternFill>
              </fill>
            </x14:dxf>
          </x14:cfRule>
          <xm:sqref>W92:W103</xm:sqref>
        </x14:conditionalFormatting>
        <x14:conditionalFormatting xmlns:xm="http://schemas.microsoft.com/office/excel/2006/main">
          <x14:cfRule type="expression" priority="36" id="{95595F5B-16C1-400D-8C1C-AB7595D3A4FE}">
            <xm:f>AND($O107&gt;='Basic project data'!$D$27,$O107&lt;='Basic project data'!$E$27,'Basic project data'!$F$27="x")</xm:f>
            <x14:dxf>
              <fill>
                <patternFill>
                  <bgColor rgb="FFFFFFCC"/>
                </patternFill>
              </fill>
            </x14:dxf>
          </x14:cfRule>
          <xm:sqref>W107:W118</xm:sqref>
        </x14:conditionalFormatting>
        <x14:conditionalFormatting xmlns:xm="http://schemas.microsoft.com/office/excel/2006/main">
          <x14:cfRule type="expression" priority="22" id="{E4BA5C2A-8F1D-4685-8E76-B1284A224120}">
            <xm:f>AND($O122&gt;='Basic project data'!$D$27,$O122&lt;='Basic project data'!$E$27,'Basic project data'!$F$27="x")</xm:f>
            <x14:dxf>
              <fill>
                <patternFill>
                  <bgColor rgb="FFFFFFCC"/>
                </patternFill>
              </fill>
            </x14:dxf>
          </x14:cfRule>
          <xm:sqref>W122:W133</xm:sqref>
        </x14:conditionalFormatting>
        <x14:conditionalFormatting xmlns:xm="http://schemas.microsoft.com/office/excel/2006/main">
          <x14:cfRule type="expression" priority="8" id="{781CFFD0-83F7-41B4-852F-A075C3CCA241}">
            <xm:f>AND($O137&gt;='Basic project data'!$D$27,$O137&lt;='Basic project data'!$E$27,'Basic project data'!$F$27="x")</xm:f>
            <x14:dxf>
              <fill>
                <patternFill>
                  <bgColor rgb="FFFFFFCC"/>
                </patternFill>
              </fill>
            </x14:dxf>
          </x14:cfRule>
          <xm:sqref>W137:W148</xm:sqref>
        </x14:conditionalFormatting>
        <x14:conditionalFormatting xmlns:xm="http://schemas.microsoft.com/office/excel/2006/main">
          <x14:cfRule type="expression" priority="91" id="{E2A116BF-D48D-4A56-8D8B-D9DA858739B4}">
            <xm:f>AND($O47&gt;='Basic project data'!$D$28,$O47&lt;='Basic project data'!$E$28,'Basic project data'!$F$28="x")</xm:f>
            <x14:dxf>
              <fill>
                <patternFill>
                  <bgColor rgb="FFFFFFCC"/>
                </patternFill>
              </fill>
            </x14:dxf>
          </x14:cfRule>
          <xm:sqref>X47:X58</xm:sqref>
        </x14:conditionalFormatting>
        <x14:conditionalFormatting xmlns:xm="http://schemas.microsoft.com/office/excel/2006/main">
          <x14:cfRule type="expression" priority="77" id="{A199B432-A26D-43F1-B827-9BC545EC8253}">
            <xm:f>AND($O62&gt;='Basic project data'!$D$28,$O62&lt;='Basic project data'!$E$28,'Basic project data'!$F$28="x")</xm:f>
            <x14:dxf>
              <fill>
                <patternFill>
                  <bgColor rgb="FFFFFFCC"/>
                </patternFill>
              </fill>
            </x14:dxf>
          </x14:cfRule>
          <xm:sqref>X62:X73</xm:sqref>
        </x14:conditionalFormatting>
        <x14:conditionalFormatting xmlns:xm="http://schemas.microsoft.com/office/excel/2006/main">
          <x14:cfRule type="expression" priority="63" id="{57AE4C59-4463-4DF4-88B4-89A4330546FF}">
            <xm:f>AND($O77&gt;='Basic project data'!$D$28,$O77&lt;='Basic project data'!$E$28,'Basic project data'!$F$28="x")</xm:f>
            <x14:dxf>
              <fill>
                <patternFill>
                  <bgColor rgb="FFFFFFCC"/>
                </patternFill>
              </fill>
            </x14:dxf>
          </x14:cfRule>
          <xm:sqref>X77:X88</xm:sqref>
        </x14:conditionalFormatting>
        <x14:conditionalFormatting xmlns:xm="http://schemas.microsoft.com/office/excel/2006/main">
          <x14:cfRule type="expression" priority="49" id="{F82DAE23-92DF-46FA-8B07-FC4F1A11245F}">
            <xm:f>AND($O92&gt;='Basic project data'!$D$28,$O92&lt;='Basic project data'!$E$28,'Basic project data'!$F$28="x")</xm:f>
            <x14:dxf>
              <fill>
                <patternFill>
                  <bgColor rgb="FFFFFFCC"/>
                </patternFill>
              </fill>
            </x14:dxf>
          </x14:cfRule>
          <xm:sqref>X92:X103</xm:sqref>
        </x14:conditionalFormatting>
        <x14:conditionalFormatting xmlns:xm="http://schemas.microsoft.com/office/excel/2006/main">
          <x14:cfRule type="expression" priority="35" id="{2D70AF81-88AD-42B8-B8DB-FCCF8DD2208D}">
            <xm:f>AND($O107&gt;='Basic project data'!$D$28,$O107&lt;='Basic project data'!$E$28,'Basic project data'!$F$28="x")</xm:f>
            <x14:dxf>
              <fill>
                <patternFill>
                  <bgColor rgb="FFFFFFCC"/>
                </patternFill>
              </fill>
            </x14:dxf>
          </x14:cfRule>
          <xm:sqref>X107:X118</xm:sqref>
        </x14:conditionalFormatting>
        <x14:conditionalFormatting xmlns:xm="http://schemas.microsoft.com/office/excel/2006/main">
          <x14:cfRule type="expression" priority="21" id="{B2E3AE2C-C8F7-4683-AB32-5BA6322EF496}">
            <xm:f>AND($O122&gt;='Basic project data'!$D$28,$O122&lt;='Basic project data'!$E$28,'Basic project data'!$F$28="x")</xm:f>
            <x14:dxf>
              <fill>
                <patternFill>
                  <bgColor rgb="FFFFFFCC"/>
                </patternFill>
              </fill>
            </x14:dxf>
          </x14:cfRule>
          <xm:sqref>X122:X133</xm:sqref>
        </x14:conditionalFormatting>
        <x14:conditionalFormatting xmlns:xm="http://schemas.microsoft.com/office/excel/2006/main">
          <x14:cfRule type="expression" priority="7" id="{378418A2-EECB-4CB2-82BA-A8FE37D631EC}">
            <xm:f>AND($O137&gt;='Basic project data'!$D$28,$O137&lt;='Basic project data'!$E$28,'Basic project data'!$F$28="x")</xm:f>
            <x14:dxf>
              <fill>
                <patternFill>
                  <bgColor rgb="FFFFFFCC"/>
                </patternFill>
              </fill>
            </x14:dxf>
          </x14:cfRule>
          <xm:sqref>X137:X148</xm:sqref>
        </x14:conditionalFormatting>
        <x14:conditionalFormatting xmlns:xm="http://schemas.microsoft.com/office/excel/2006/main">
          <x14:cfRule type="expression" priority="90" id="{3E9A1EED-28C9-4215-B873-57780C6553DA}">
            <xm:f>AND($O47&gt;='Basic project data'!$D$29,$O47&lt;='Basic project data'!$E$29,'Basic project data'!$F$29="x")</xm:f>
            <x14:dxf>
              <fill>
                <patternFill>
                  <bgColor rgb="FFFFFFCC"/>
                </patternFill>
              </fill>
            </x14:dxf>
          </x14:cfRule>
          <xm:sqref>Y47:Y58</xm:sqref>
        </x14:conditionalFormatting>
        <x14:conditionalFormatting xmlns:xm="http://schemas.microsoft.com/office/excel/2006/main">
          <x14:cfRule type="expression" priority="76" id="{D4AEF900-A7CE-4949-914B-A462BDA68ACE}">
            <xm:f>AND($O62&gt;='Basic project data'!$D$29,$O62&lt;='Basic project data'!$E$29,'Basic project data'!$F$29="x")</xm:f>
            <x14:dxf>
              <fill>
                <patternFill>
                  <bgColor rgb="FFFFFFCC"/>
                </patternFill>
              </fill>
            </x14:dxf>
          </x14:cfRule>
          <xm:sqref>Y62:Y73</xm:sqref>
        </x14:conditionalFormatting>
        <x14:conditionalFormatting xmlns:xm="http://schemas.microsoft.com/office/excel/2006/main">
          <x14:cfRule type="expression" priority="62" id="{58500210-6D6F-4550-A64A-903D8B984267}">
            <xm:f>AND($O77&gt;='Basic project data'!$D$29,$O77&lt;='Basic project data'!$E$29,'Basic project data'!$F$29="x")</xm:f>
            <x14:dxf>
              <fill>
                <patternFill>
                  <bgColor rgb="FFFFFFCC"/>
                </patternFill>
              </fill>
            </x14:dxf>
          </x14:cfRule>
          <xm:sqref>Y77:Y88</xm:sqref>
        </x14:conditionalFormatting>
        <x14:conditionalFormatting xmlns:xm="http://schemas.microsoft.com/office/excel/2006/main">
          <x14:cfRule type="expression" priority="48" id="{38D54E09-5D95-4660-B373-DC0C037619DB}">
            <xm:f>AND($O92&gt;='Basic project data'!$D$29,$O92&lt;='Basic project data'!$E$29,'Basic project data'!$F$29="x")</xm:f>
            <x14:dxf>
              <fill>
                <patternFill>
                  <bgColor rgb="FFFFFFCC"/>
                </patternFill>
              </fill>
            </x14:dxf>
          </x14:cfRule>
          <xm:sqref>Y92:Y103</xm:sqref>
        </x14:conditionalFormatting>
        <x14:conditionalFormatting xmlns:xm="http://schemas.microsoft.com/office/excel/2006/main">
          <x14:cfRule type="expression" priority="34" id="{53BCD348-E1E7-4F6C-AEB9-796A0DFC68FF}">
            <xm:f>AND($O107&gt;='Basic project data'!$D$29,$O107&lt;='Basic project data'!$E$29,'Basic project data'!$F$29="x")</xm:f>
            <x14:dxf>
              <fill>
                <patternFill>
                  <bgColor rgb="FFFFFFCC"/>
                </patternFill>
              </fill>
            </x14:dxf>
          </x14:cfRule>
          <xm:sqref>Y107:Y118</xm:sqref>
        </x14:conditionalFormatting>
        <x14:conditionalFormatting xmlns:xm="http://schemas.microsoft.com/office/excel/2006/main">
          <x14:cfRule type="expression" priority="20" id="{B49E23EF-8986-476D-AE1E-CBA7117A3E8A}">
            <xm:f>AND($O122&gt;='Basic project data'!$D$29,$O122&lt;='Basic project data'!$E$29,'Basic project data'!$F$29="x")</xm:f>
            <x14:dxf>
              <fill>
                <patternFill>
                  <bgColor rgb="FFFFFFCC"/>
                </patternFill>
              </fill>
            </x14:dxf>
          </x14:cfRule>
          <xm:sqref>Y122:Y133</xm:sqref>
        </x14:conditionalFormatting>
        <x14:conditionalFormatting xmlns:xm="http://schemas.microsoft.com/office/excel/2006/main">
          <x14:cfRule type="expression" priority="6" id="{51B1752C-BE4F-4628-B3C2-A6F6EDADFADB}">
            <xm:f>AND($O137&gt;='Basic project data'!$D$29,$O137&lt;='Basic project data'!$E$29,'Basic project data'!$F$29="x")</xm:f>
            <x14:dxf>
              <fill>
                <patternFill>
                  <bgColor rgb="FFFFFFCC"/>
                </patternFill>
              </fill>
            </x14:dxf>
          </x14:cfRule>
          <xm:sqref>Y137:Y148</xm:sqref>
        </x14:conditionalFormatting>
        <x14:conditionalFormatting xmlns:xm="http://schemas.microsoft.com/office/excel/2006/main">
          <x14:cfRule type="expression" priority="89" id="{B7198F15-74F6-4EB0-B425-910293343FF5}">
            <xm:f>AND($O47&gt;='Basic project data'!$D$30,$O47&lt;='Basic project data'!$E$30,'Basic project data'!$F$30="x")</xm:f>
            <x14:dxf>
              <fill>
                <patternFill>
                  <bgColor rgb="FFFFFFCC"/>
                </patternFill>
              </fill>
            </x14:dxf>
          </x14:cfRule>
          <xm:sqref>Z47:Z58</xm:sqref>
        </x14:conditionalFormatting>
        <x14:conditionalFormatting xmlns:xm="http://schemas.microsoft.com/office/excel/2006/main">
          <x14:cfRule type="expression" priority="75" id="{600DEDCC-5BAA-403F-B869-1F98FB927EEB}">
            <xm:f>AND($O62&gt;='Basic project data'!$D$30,$O62&lt;='Basic project data'!$E$30,'Basic project data'!$F$30="x")</xm:f>
            <x14:dxf>
              <fill>
                <patternFill>
                  <bgColor rgb="FFFFFFCC"/>
                </patternFill>
              </fill>
            </x14:dxf>
          </x14:cfRule>
          <xm:sqref>Z62:Z73</xm:sqref>
        </x14:conditionalFormatting>
        <x14:conditionalFormatting xmlns:xm="http://schemas.microsoft.com/office/excel/2006/main">
          <x14:cfRule type="expression" priority="61" id="{77239719-A0F0-4F72-A9CA-D39BAAFC6C3E}">
            <xm:f>AND($O77&gt;='Basic project data'!$D$30,$O77&lt;='Basic project data'!$E$30,'Basic project data'!$F$30="x")</xm:f>
            <x14:dxf>
              <fill>
                <patternFill>
                  <bgColor rgb="FFFFFFCC"/>
                </patternFill>
              </fill>
            </x14:dxf>
          </x14:cfRule>
          <xm:sqref>Z77:Z88</xm:sqref>
        </x14:conditionalFormatting>
        <x14:conditionalFormatting xmlns:xm="http://schemas.microsoft.com/office/excel/2006/main">
          <x14:cfRule type="expression" priority="47" id="{9F797533-C770-4401-B585-C045B5BA854C}">
            <xm:f>AND($O92&gt;='Basic project data'!$D$30,$O92&lt;='Basic project data'!$E$30,'Basic project data'!$F$30="x")</xm:f>
            <x14:dxf>
              <fill>
                <patternFill>
                  <bgColor rgb="FFFFFFCC"/>
                </patternFill>
              </fill>
            </x14:dxf>
          </x14:cfRule>
          <xm:sqref>Z92:Z103</xm:sqref>
        </x14:conditionalFormatting>
        <x14:conditionalFormatting xmlns:xm="http://schemas.microsoft.com/office/excel/2006/main">
          <x14:cfRule type="expression" priority="33" id="{C52EE3F7-EAF3-4AFE-9058-32816BC4601F}">
            <xm:f>AND($O107&gt;='Basic project data'!$D$30,$O107&lt;='Basic project data'!$E$30,'Basic project data'!$F$30="x")</xm:f>
            <x14:dxf>
              <fill>
                <patternFill>
                  <bgColor rgb="FFFFFFCC"/>
                </patternFill>
              </fill>
            </x14:dxf>
          </x14:cfRule>
          <xm:sqref>Z107:Z118</xm:sqref>
        </x14:conditionalFormatting>
        <x14:conditionalFormatting xmlns:xm="http://schemas.microsoft.com/office/excel/2006/main">
          <x14:cfRule type="expression" priority="19" id="{D1A60F2D-1DB1-41DB-8011-FA9EC54F7906}">
            <xm:f>AND($O122&gt;='Basic project data'!$D$30,$O122&lt;='Basic project data'!$E$30,'Basic project data'!$F$30="x")</xm:f>
            <x14:dxf>
              <fill>
                <patternFill>
                  <bgColor rgb="FFFFFFCC"/>
                </patternFill>
              </fill>
            </x14:dxf>
          </x14:cfRule>
          <xm:sqref>Z122:Z133</xm:sqref>
        </x14:conditionalFormatting>
        <x14:conditionalFormatting xmlns:xm="http://schemas.microsoft.com/office/excel/2006/main">
          <x14:cfRule type="expression" priority="5" id="{B360FC50-CAC3-4552-95BF-C8B4DC6DCABF}">
            <xm:f>AND($O137&gt;='Basic project data'!$D$30,$O137&lt;='Basic project data'!$E$30,'Basic project data'!$F$30="x")</xm:f>
            <x14:dxf>
              <fill>
                <patternFill>
                  <bgColor rgb="FFFFFFCC"/>
                </patternFill>
              </fill>
            </x14:dxf>
          </x14:cfRule>
          <xm:sqref>Z137:Z148</xm:sqref>
        </x14:conditionalFormatting>
        <x14:conditionalFormatting xmlns:xm="http://schemas.microsoft.com/office/excel/2006/main">
          <x14:cfRule type="expression" priority="88" id="{4F0A6B77-E28E-4D09-BA15-45A59D67E72D}">
            <xm:f>AND($O47&gt;='Basic project data'!$D$31,$O47&lt;='Basic project data'!$E$31,'Basic project data'!$F$31="x")</xm:f>
            <x14:dxf>
              <fill>
                <patternFill>
                  <bgColor rgb="FFFFFFCC"/>
                </patternFill>
              </fill>
            </x14:dxf>
          </x14:cfRule>
          <xm:sqref>AA47:AA58</xm:sqref>
        </x14:conditionalFormatting>
        <x14:conditionalFormatting xmlns:xm="http://schemas.microsoft.com/office/excel/2006/main">
          <x14:cfRule type="expression" priority="74" id="{350B82CA-3847-45D1-9857-F78C6F7517CF}">
            <xm:f>AND($O62&gt;='Basic project data'!$D$31,$O62&lt;='Basic project data'!$E$31,'Basic project data'!$F$31="x")</xm:f>
            <x14:dxf>
              <fill>
                <patternFill>
                  <bgColor rgb="FFFFFFCC"/>
                </patternFill>
              </fill>
            </x14:dxf>
          </x14:cfRule>
          <xm:sqref>AA62:AA73</xm:sqref>
        </x14:conditionalFormatting>
        <x14:conditionalFormatting xmlns:xm="http://schemas.microsoft.com/office/excel/2006/main">
          <x14:cfRule type="expression" priority="60" id="{EB97A65F-7279-4ACB-A9D7-885781408B11}">
            <xm:f>AND($O77&gt;='Basic project data'!$D$31,$O77&lt;='Basic project data'!$E$31,'Basic project data'!$F$31="x")</xm:f>
            <x14:dxf>
              <fill>
                <patternFill>
                  <bgColor rgb="FFFFFFCC"/>
                </patternFill>
              </fill>
            </x14:dxf>
          </x14:cfRule>
          <xm:sqref>AA77:AA88</xm:sqref>
        </x14:conditionalFormatting>
        <x14:conditionalFormatting xmlns:xm="http://schemas.microsoft.com/office/excel/2006/main">
          <x14:cfRule type="expression" priority="46" id="{9F09178D-07AE-4911-9BF8-5F636F061AE6}">
            <xm:f>AND($O92&gt;='Basic project data'!$D$31,$O92&lt;='Basic project data'!$E$31,'Basic project data'!$F$31="x")</xm:f>
            <x14:dxf>
              <fill>
                <patternFill>
                  <bgColor rgb="FFFFFFCC"/>
                </patternFill>
              </fill>
            </x14:dxf>
          </x14:cfRule>
          <xm:sqref>AA92:AA103</xm:sqref>
        </x14:conditionalFormatting>
        <x14:conditionalFormatting xmlns:xm="http://schemas.microsoft.com/office/excel/2006/main">
          <x14:cfRule type="expression" priority="32" id="{4C3C4286-D04C-47EA-BBC1-81C8A5EF22A8}">
            <xm:f>AND($O107&gt;='Basic project data'!$D$31,$O107&lt;='Basic project data'!$E$31,'Basic project data'!$F$31="x")</xm:f>
            <x14:dxf>
              <fill>
                <patternFill>
                  <bgColor rgb="FFFFFFCC"/>
                </patternFill>
              </fill>
            </x14:dxf>
          </x14:cfRule>
          <xm:sqref>AA107:AA118</xm:sqref>
        </x14:conditionalFormatting>
        <x14:conditionalFormatting xmlns:xm="http://schemas.microsoft.com/office/excel/2006/main">
          <x14:cfRule type="expression" priority="18" id="{99402F66-97D2-4E78-A8F0-3F573F496007}">
            <xm:f>AND($O122&gt;='Basic project data'!$D$31,$O122&lt;='Basic project data'!$E$31,'Basic project data'!$F$31="x")</xm:f>
            <x14:dxf>
              <fill>
                <patternFill>
                  <bgColor rgb="FFFFFFCC"/>
                </patternFill>
              </fill>
            </x14:dxf>
          </x14:cfRule>
          <xm:sqref>AA122:AA133</xm:sqref>
        </x14:conditionalFormatting>
        <x14:conditionalFormatting xmlns:xm="http://schemas.microsoft.com/office/excel/2006/main">
          <x14:cfRule type="expression" priority="4" id="{4E0805E9-F930-4F8E-92D0-9FDF8C56E585}">
            <xm:f>AND($O137&gt;='Basic project data'!$D$31,$O137&lt;='Basic project data'!$E$31,'Basic project data'!$F$31="x")</xm:f>
            <x14:dxf>
              <fill>
                <patternFill>
                  <bgColor rgb="FFFFFFCC"/>
                </patternFill>
              </fill>
            </x14:dxf>
          </x14:cfRule>
          <xm:sqref>AA137:AA148</xm:sqref>
        </x14:conditionalFormatting>
        <x14:conditionalFormatting xmlns:xm="http://schemas.microsoft.com/office/excel/2006/main">
          <x14:cfRule type="expression" priority="87" id="{30469B0B-B080-4FF6-982A-76D7D6ADA200}">
            <xm:f>AND($O47&gt;='Basic project data'!$D$32,$O47&lt;='Basic project data'!$E$32,'Basic project data'!$F$32="x")</xm:f>
            <x14:dxf>
              <fill>
                <patternFill>
                  <bgColor rgb="FFFFFFCC"/>
                </patternFill>
              </fill>
            </x14:dxf>
          </x14:cfRule>
          <xm:sqref>AB47:AB58</xm:sqref>
        </x14:conditionalFormatting>
        <x14:conditionalFormatting xmlns:xm="http://schemas.microsoft.com/office/excel/2006/main">
          <x14:cfRule type="expression" priority="73" id="{363DEED3-B446-4198-83CA-5913217337FD}">
            <xm:f>AND($O62&gt;='Basic project data'!$D$32,$O62&lt;='Basic project data'!$E$32,'Basic project data'!$F$32="x")</xm:f>
            <x14:dxf>
              <fill>
                <patternFill>
                  <bgColor rgb="FFFFFFCC"/>
                </patternFill>
              </fill>
            </x14:dxf>
          </x14:cfRule>
          <xm:sqref>AB62:AB73</xm:sqref>
        </x14:conditionalFormatting>
        <x14:conditionalFormatting xmlns:xm="http://schemas.microsoft.com/office/excel/2006/main">
          <x14:cfRule type="expression" priority="59" id="{C2EB3829-D000-4A10-B183-7303FDC781DA}">
            <xm:f>AND($O77&gt;='Basic project data'!$D$32,$O77&lt;='Basic project data'!$E$32,'Basic project data'!$F$32="x")</xm:f>
            <x14:dxf>
              <fill>
                <patternFill>
                  <bgColor rgb="FFFFFFCC"/>
                </patternFill>
              </fill>
            </x14:dxf>
          </x14:cfRule>
          <xm:sqref>AB77:AB88</xm:sqref>
        </x14:conditionalFormatting>
        <x14:conditionalFormatting xmlns:xm="http://schemas.microsoft.com/office/excel/2006/main">
          <x14:cfRule type="expression" priority="45" id="{A7D86FA6-9DDC-4FD8-922E-C60906CD96E4}">
            <xm:f>AND($O92&gt;='Basic project data'!$D$32,$O92&lt;='Basic project data'!$E$32,'Basic project data'!$F$32="x")</xm:f>
            <x14:dxf>
              <fill>
                <patternFill>
                  <bgColor rgb="FFFFFFCC"/>
                </patternFill>
              </fill>
            </x14:dxf>
          </x14:cfRule>
          <xm:sqref>AB92:AB103</xm:sqref>
        </x14:conditionalFormatting>
        <x14:conditionalFormatting xmlns:xm="http://schemas.microsoft.com/office/excel/2006/main">
          <x14:cfRule type="expression" priority="31" id="{54C02456-A336-49BF-A702-0B01C8BE69DB}">
            <xm:f>AND($O107&gt;='Basic project data'!$D$32,$O107&lt;='Basic project data'!$E$32,'Basic project data'!$F$32="x")</xm:f>
            <x14:dxf>
              <fill>
                <patternFill>
                  <bgColor rgb="FFFFFFCC"/>
                </patternFill>
              </fill>
            </x14:dxf>
          </x14:cfRule>
          <xm:sqref>AB107:AB118</xm:sqref>
        </x14:conditionalFormatting>
        <x14:conditionalFormatting xmlns:xm="http://schemas.microsoft.com/office/excel/2006/main">
          <x14:cfRule type="expression" priority="17" id="{DF1083D3-E566-4D34-AC19-28A5A955EAA9}">
            <xm:f>AND($O122&gt;='Basic project data'!$D$32,$O122&lt;='Basic project data'!$E$32,'Basic project data'!$F$32="x")</xm:f>
            <x14:dxf>
              <fill>
                <patternFill>
                  <bgColor rgb="FFFFFFCC"/>
                </patternFill>
              </fill>
            </x14:dxf>
          </x14:cfRule>
          <xm:sqref>AB122:AB133</xm:sqref>
        </x14:conditionalFormatting>
        <x14:conditionalFormatting xmlns:xm="http://schemas.microsoft.com/office/excel/2006/main">
          <x14:cfRule type="expression" priority="3" id="{F73A2727-BD0C-4AE9-869B-7F4AED976FD3}">
            <xm:f>AND($O137&gt;='Basic project data'!$D$32,$O137&lt;='Basic project data'!$E$32,'Basic project data'!$F$32="x")</xm:f>
            <x14:dxf>
              <fill>
                <patternFill>
                  <bgColor rgb="FFFFFFCC"/>
                </patternFill>
              </fill>
            </x14:dxf>
          </x14:cfRule>
          <xm:sqref>AB137:AB148</xm:sqref>
        </x14:conditionalFormatting>
        <x14:conditionalFormatting xmlns:xm="http://schemas.microsoft.com/office/excel/2006/main">
          <x14:cfRule type="expression" priority="86" id="{7BC8EAFD-5D1B-47DB-B54D-043E1B78611D}">
            <xm:f>AND($O47&gt;='Basic project data'!$D$33,$O47&lt;='Basic project data'!$E$33,'Basic project data'!$F$33="x")</xm:f>
            <x14:dxf>
              <fill>
                <patternFill>
                  <bgColor rgb="FFFFFFCC"/>
                </patternFill>
              </fill>
            </x14:dxf>
          </x14:cfRule>
          <xm:sqref>AC47:AC58</xm:sqref>
        </x14:conditionalFormatting>
        <x14:conditionalFormatting xmlns:xm="http://schemas.microsoft.com/office/excel/2006/main">
          <x14:cfRule type="expression" priority="72" id="{AE1EF16C-3241-46F0-A1B4-DFB446BCFECD}">
            <xm:f>AND($O62&gt;='Basic project data'!$D$33,$O62&lt;='Basic project data'!$E$33,'Basic project data'!$F$33="x")</xm:f>
            <x14:dxf>
              <fill>
                <patternFill>
                  <bgColor rgb="FFFFFFCC"/>
                </patternFill>
              </fill>
            </x14:dxf>
          </x14:cfRule>
          <xm:sqref>AC62:AC73</xm:sqref>
        </x14:conditionalFormatting>
        <x14:conditionalFormatting xmlns:xm="http://schemas.microsoft.com/office/excel/2006/main">
          <x14:cfRule type="expression" priority="58" id="{6BAFE2E1-D985-4AE8-9DA4-BEA116B5832B}">
            <xm:f>AND($O77&gt;='Basic project data'!$D$33,$O77&lt;='Basic project data'!$E$33,'Basic project data'!$F$33="x")</xm:f>
            <x14:dxf>
              <fill>
                <patternFill>
                  <bgColor rgb="FFFFFFCC"/>
                </patternFill>
              </fill>
            </x14:dxf>
          </x14:cfRule>
          <xm:sqref>AC77:AC88</xm:sqref>
        </x14:conditionalFormatting>
        <x14:conditionalFormatting xmlns:xm="http://schemas.microsoft.com/office/excel/2006/main">
          <x14:cfRule type="expression" priority="44" id="{7A42C3B7-99FB-406F-8199-937DC6B90C05}">
            <xm:f>AND($O92&gt;='Basic project data'!$D$33,$O92&lt;='Basic project data'!$E$33,'Basic project data'!$F$33="x")</xm:f>
            <x14:dxf>
              <fill>
                <patternFill>
                  <bgColor rgb="FFFFFFCC"/>
                </patternFill>
              </fill>
            </x14:dxf>
          </x14:cfRule>
          <xm:sqref>AC92:AC103</xm:sqref>
        </x14:conditionalFormatting>
        <x14:conditionalFormatting xmlns:xm="http://schemas.microsoft.com/office/excel/2006/main">
          <x14:cfRule type="expression" priority="30" id="{A9C5829A-FBAF-4CA8-B864-D15989A99137}">
            <xm:f>AND($O107&gt;='Basic project data'!$D$33,$O107&lt;='Basic project data'!$E$33,'Basic project data'!$F$33="x")</xm:f>
            <x14:dxf>
              <fill>
                <patternFill>
                  <bgColor rgb="FFFFFFCC"/>
                </patternFill>
              </fill>
            </x14:dxf>
          </x14:cfRule>
          <xm:sqref>AC107:AC118</xm:sqref>
        </x14:conditionalFormatting>
        <x14:conditionalFormatting xmlns:xm="http://schemas.microsoft.com/office/excel/2006/main">
          <x14:cfRule type="expression" priority="16" id="{6B5D543B-9040-4C4D-9691-3B29B542B921}">
            <xm:f>AND($O122&gt;='Basic project data'!$D$33,$O122&lt;='Basic project data'!$E$33,'Basic project data'!$F$33="x")</xm:f>
            <x14:dxf>
              <fill>
                <patternFill>
                  <bgColor rgb="FFFFFFCC"/>
                </patternFill>
              </fill>
            </x14:dxf>
          </x14:cfRule>
          <xm:sqref>AC122:AC133</xm:sqref>
        </x14:conditionalFormatting>
        <x14:conditionalFormatting xmlns:xm="http://schemas.microsoft.com/office/excel/2006/main">
          <x14:cfRule type="expression" priority="2" id="{82BDEAFC-3059-428F-9A25-18CA7EEB38DF}">
            <xm:f>AND($O137&gt;='Basic project data'!$D$33,$O137&lt;='Basic project data'!$E$33,'Basic project data'!$F$33="x")</xm:f>
            <x14:dxf>
              <fill>
                <patternFill>
                  <bgColor rgb="FFFFFFCC"/>
                </patternFill>
              </fill>
            </x14:dxf>
          </x14:cfRule>
          <xm:sqref>AC137:AC148</xm:sqref>
        </x14:conditionalFormatting>
        <x14:conditionalFormatting xmlns:xm="http://schemas.microsoft.com/office/excel/2006/main">
          <x14:cfRule type="expression" priority="85" id="{3D742B70-BC79-47C0-A6A5-C5219BF5AF8D}">
            <xm:f>AND($O47&gt;='Basic project data'!$D$34,$O47&lt;='Basic project data'!$E$34,'Basic project data'!$F$34="x")</xm:f>
            <x14:dxf>
              <fill>
                <patternFill>
                  <bgColor rgb="FFFFFFCC"/>
                </patternFill>
              </fill>
            </x14:dxf>
          </x14:cfRule>
          <xm:sqref>AD47:AD58</xm:sqref>
        </x14:conditionalFormatting>
        <x14:conditionalFormatting xmlns:xm="http://schemas.microsoft.com/office/excel/2006/main">
          <x14:cfRule type="expression" priority="71" id="{9D9AC82A-A8F6-470D-AC68-50324580E131}">
            <xm:f>AND($O62&gt;='Basic project data'!$D$34,$O62&lt;='Basic project data'!$E$34,'Basic project data'!$F$34="x")</xm:f>
            <x14:dxf>
              <fill>
                <patternFill>
                  <bgColor rgb="FFFFFFCC"/>
                </patternFill>
              </fill>
            </x14:dxf>
          </x14:cfRule>
          <xm:sqref>AD62:AD73</xm:sqref>
        </x14:conditionalFormatting>
        <x14:conditionalFormatting xmlns:xm="http://schemas.microsoft.com/office/excel/2006/main">
          <x14:cfRule type="expression" priority="57" id="{2F03B773-979B-46AA-9B91-10B1C4D703BF}">
            <xm:f>AND($O77&gt;='Basic project data'!$D$34,$O77&lt;='Basic project data'!$E$34,'Basic project data'!$F$34="x")</xm:f>
            <x14:dxf>
              <fill>
                <patternFill>
                  <bgColor rgb="FFFFFFCC"/>
                </patternFill>
              </fill>
            </x14:dxf>
          </x14:cfRule>
          <xm:sqref>AD77:AD88</xm:sqref>
        </x14:conditionalFormatting>
        <x14:conditionalFormatting xmlns:xm="http://schemas.microsoft.com/office/excel/2006/main">
          <x14:cfRule type="expression" priority="43" id="{96EEC92C-EE82-4046-9CF2-61FC0EAB5A17}">
            <xm:f>AND($O92&gt;='Basic project data'!$D$34,$O92&lt;='Basic project data'!$E$34,'Basic project data'!$F$34="x")</xm:f>
            <x14:dxf>
              <fill>
                <patternFill>
                  <bgColor rgb="FFFFFFCC"/>
                </patternFill>
              </fill>
            </x14:dxf>
          </x14:cfRule>
          <xm:sqref>AD92:AD103</xm:sqref>
        </x14:conditionalFormatting>
        <x14:conditionalFormatting xmlns:xm="http://schemas.microsoft.com/office/excel/2006/main">
          <x14:cfRule type="expression" priority="29" id="{799733E7-34F5-43A4-891C-D6226E3925C3}">
            <xm:f>AND($O107&gt;='Basic project data'!$D$34,$O107&lt;='Basic project data'!$E$34,'Basic project data'!$F$34="x")</xm:f>
            <x14:dxf>
              <fill>
                <patternFill>
                  <bgColor rgb="FFFFFFCC"/>
                </patternFill>
              </fill>
            </x14:dxf>
          </x14:cfRule>
          <xm:sqref>AD107:AD118</xm:sqref>
        </x14:conditionalFormatting>
        <x14:conditionalFormatting xmlns:xm="http://schemas.microsoft.com/office/excel/2006/main">
          <x14:cfRule type="expression" priority="15" id="{FA196001-3422-4C20-A030-0EEED6035F4F}">
            <xm:f>AND($O122&gt;='Basic project data'!$D$34,$O122&lt;='Basic project data'!$E$34,'Basic project data'!$F$34="x")</xm:f>
            <x14:dxf>
              <fill>
                <patternFill>
                  <bgColor rgb="FFFFFFCC"/>
                </patternFill>
              </fill>
            </x14:dxf>
          </x14:cfRule>
          <xm:sqref>AD122:AD133</xm:sqref>
        </x14:conditionalFormatting>
        <x14:conditionalFormatting xmlns:xm="http://schemas.microsoft.com/office/excel/2006/main">
          <x14:cfRule type="expression" priority="1" id="{5DD65678-3F1E-49DA-BF35-5943872800A1}">
            <xm:f>AND($O137&gt;='Basic project data'!$D$34,$O137&lt;='Basic project data'!$E$34,'Basic project data'!$F$34="x")</xm:f>
            <x14:dxf>
              <fill>
                <patternFill>
                  <bgColor rgb="FFFFFFCC"/>
                </patternFill>
              </fill>
            </x14:dxf>
          </x14:cfRule>
          <xm:sqref>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5853D4D-A406-4BF8-84BF-EE693F003B54}">
          <x14:formula1>
            <xm:f>'Drop-down Liste'!$B$2:$B$3</xm:f>
          </x14:formula1>
          <xm:sqref>D11</xm:sqref>
        </x14:dataValidation>
        <x14:dataValidation type="list" allowBlank="1" showInputMessage="1" showErrorMessage="1" xr:uid="{81BAAEA0-5818-48A9-8FCF-E53E2DBC2C1E}">
          <x14:formula1>
            <xm:f>'A. Personnel costs'!$A$6:$A$10</xm:f>
          </x14:formula1>
          <xm:sqref>H1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09E7-4652-4F3E-81E3-8D24C1B93CC2}">
  <dimension ref="A1:AN179"/>
  <sheetViews>
    <sheetView showGridLines="0" topLeftCell="N42" zoomScale="85" zoomScaleNormal="85" workbookViewId="0">
      <selection activeCell="Y58" sqref="Y58"/>
    </sheetView>
  </sheetViews>
  <sheetFormatPr baseColWidth="10" defaultColWidth="11.5546875" defaultRowHeight="15" outlineLevelRow="1" outlineLevelCol="1" x14ac:dyDescent="0.25"/>
  <cols>
    <col min="1" max="2" width="11.109375" style="241" customWidth="1"/>
    <col min="3" max="3" width="12.77734375" style="241" customWidth="1"/>
    <col min="4" max="4" width="14.77734375" style="241" customWidth="1"/>
    <col min="5" max="5" width="20.77734375" style="241" customWidth="1"/>
    <col min="6" max="6" width="12.77734375" style="241" customWidth="1"/>
    <col min="7" max="7" width="15.5546875" style="241" customWidth="1"/>
    <col min="8" max="8" width="19.77734375" style="241" customWidth="1"/>
    <col min="9" max="9" width="16.44140625" style="241" customWidth="1"/>
    <col min="10" max="10" width="20.109375" style="241" customWidth="1"/>
    <col min="11" max="11" width="17" style="241" customWidth="1"/>
    <col min="12" max="12" width="18.21875" style="241" customWidth="1"/>
    <col min="13" max="13" width="20" style="241" customWidth="1"/>
    <col min="14" max="14" width="4.77734375" style="241" customWidth="1"/>
    <col min="15" max="15" width="9.5546875" style="241" customWidth="1"/>
    <col min="16" max="16" width="10" style="241" customWidth="1"/>
    <col min="17" max="17" width="10.5546875" style="241" customWidth="1"/>
    <col min="18" max="20" width="10.21875" style="241" customWidth="1"/>
    <col min="21" max="30" width="10.21875" style="241" hidden="1" customWidth="1" outlineLevel="1"/>
    <col min="31" max="31" width="10.21875" style="241" customWidth="1" collapsed="1"/>
    <col min="32" max="32" width="19.5546875" style="241" customWidth="1"/>
    <col min="33" max="33" width="17" style="241" customWidth="1"/>
    <col min="34" max="36" width="11.5546875" style="241"/>
    <col min="37" max="37" width="14.44140625" style="241" customWidth="1"/>
    <col min="38" max="38" width="11.5546875" style="241"/>
    <col min="39" max="39" width="9.77734375" style="241" hidden="1" customWidth="1"/>
    <col min="40" max="16384" width="11.5546875" style="241"/>
  </cols>
  <sheetData>
    <row r="1" spans="2:40" ht="29.25" customHeight="1" x14ac:dyDescent="0.25">
      <c r="C1" s="242" t="s">
        <v>239</v>
      </c>
      <c r="D1" s="243"/>
      <c r="E1" s="244"/>
      <c r="F1" s="245"/>
      <c r="G1" s="246" t="s">
        <v>240</v>
      </c>
      <c r="H1" s="247"/>
    </row>
    <row r="2" spans="2:40" ht="29.25" customHeight="1" x14ac:dyDescent="0.25">
      <c r="C2" s="248" t="s">
        <v>241</v>
      </c>
      <c r="D2" s="640"/>
      <c r="E2" s="640"/>
      <c r="G2" s="246" t="s">
        <v>242</v>
      </c>
      <c r="H2" s="249"/>
    </row>
    <row r="3" spans="2:40" ht="60.75" customHeight="1" thickBot="1" x14ac:dyDescent="0.55000000000000004">
      <c r="B3" s="250" t="str">
        <f>INDEX(languages!B7:C7,1,MATCH('Liesmich Readme'!$A$5,languages!$B$2:$C$2,0))</f>
        <v>1. Basisdaten</v>
      </c>
      <c r="D3" s="251"/>
      <c r="E3" s="251"/>
      <c r="F3" s="251"/>
      <c r="G3" s="251"/>
      <c r="H3" s="251"/>
      <c r="J3" s="250" t="s">
        <v>243</v>
      </c>
      <c r="O3" s="250" t="str">
        <f>INDEX(languages!B13:C13,1,MATCH('Liesmich Readme'!$A$5,languages!$B$2:$C$2,0))</f>
        <v>6.    Berichtete Daten</v>
      </c>
      <c r="P3" s="250"/>
      <c r="Q3" s="250"/>
      <c r="R3" s="250"/>
      <c r="S3" s="250"/>
      <c r="T3" s="250"/>
      <c r="U3" s="250"/>
      <c r="V3" s="250"/>
      <c r="W3" s="250"/>
      <c r="X3" s="250"/>
      <c r="Y3" s="250"/>
      <c r="Z3" s="250"/>
      <c r="AA3" s="250"/>
      <c r="AB3" s="250"/>
      <c r="AC3" s="250"/>
      <c r="AD3" s="250"/>
      <c r="AE3" s="250"/>
      <c r="AF3" s="252"/>
      <c r="AG3" s="250"/>
      <c r="AH3" s="133"/>
      <c r="AI3" s="133"/>
      <c r="AJ3" s="133"/>
      <c r="AK3" s="133"/>
      <c r="AL3" s="133"/>
      <c r="AM3" s="133"/>
      <c r="AN3" s="133"/>
    </row>
    <row r="4" spans="2:40" ht="44.25" customHeight="1" x14ac:dyDescent="0.25">
      <c r="C4" s="641" t="s">
        <v>503</v>
      </c>
      <c r="D4" s="253" t="s">
        <v>32</v>
      </c>
      <c r="E4" s="253" t="s">
        <v>33</v>
      </c>
      <c r="F4" s="253" t="s">
        <v>244</v>
      </c>
      <c r="G4" s="253" t="s">
        <v>245</v>
      </c>
      <c r="H4" s="253" t="s">
        <v>246</v>
      </c>
      <c r="J4" s="254" t="s">
        <v>247</v>
      </c>
      <c r="K4" s="255">
        <f>C20+C22+C24+C26+C28</f>
        <v>0</v>
      </c>
      <c r="P4" s="256" t="s">
        <v>448</v>
      </c>
      <c r="Q4" s="256" t="s">
        <v>449</v>
      </c>
      <c r="R4" s="256" t="s">
        <v>450</v>
      </c>
      <c r="S4" s="256" t="s">
        <v>451</v>
      </c>
      <c r="T4" s="256" t="s">
        <v>452</v>
      </c>
      <c r="U4" s="256" t="s">
        <v>453</v>
      </c>
      <c r="V4" s="256" t="s">
        <v>454</v>
      </c>
      <c r="W4" s="256" t="s">
        <v>455</v>
      </c>
      <c r="X4" s="256" t="s">
        <v>456</v>
      </c>
      <c r="Y4" s="256" t="s">
        <v>457</v>
      </c>
      <c r="Z4" s="256" t="s">
        <v>458</v>
      </c>
      <c r="AA4" s="256" t="s">
        <v>459</v>
      </c>
      <c r="AB4" s="256" t="s">
        <v>460</v>
      </c>
      <c r="AC4" s="256" t="s">
        <v>461</v>
      </c>
      <c r="AD4" s="256" t="s">
        <v>462</v>
      </c>
      <c r="AE4" s="257" t="s">
        <v>463</v>
      </c>
      <c r="AF4" s="258" t="s">
        <v>464</v>
      </c>
      <c r="AG4" s="259" t="s">
        <v>248</v>
      </c>
    </row>
    <row r="5" spans="2:40" ht="17.25" customHeight="1" x14ac:dyDescent="0.25">
      <c r="C5" s="641"/>
      <c r="D5" s="260"/>
      <c r="E5" s="260"/>
      <c r="F5" s="261"/>
      <c r="G5" s="262"/>
      <c r="H5" s="262"/>
      <c r="J5" s="642" t="s">
        <v>499</v>
      </c>
      <c r="K5" s="644">
        <f>F20+F22+F24+F26+F28</f>
        <v>0</v>
      </c>
      <c r="O5" s="263" t="s">
        <v>24</v>
      </c>
      <c r="P5" s="264"/>
      <c r="Q5" s="264"/>
      <c r="R5" s="264"/>
      <c r="S5" s="264"/>
      <c r="T5" s="264"/>
      <c r="U5" s="264"/>
      <c r="V5" s="264"/>
      <c r="W5" s="264"/>
      <c r="X5" s="264"/>
      <c r="Y5" s="264"/>
      <c r="Z5" s="264"/>
      <c r="AA5" s="264"/>
      <c r="AB5" s="264"/>
      <c r="AC5" s="264"/>
      <c r="AD5" s="264"/>
      <c r="AE5" s="265">
        <f t="shared" ref="AE5:AE13" si="0">SUM(P5:AD5)</f>
        <v>0</v>
      </c>
      <c r="AF5" s="266"/>
      <c r="AG5" s="267"/>
      <c r="AM5" s="241" t="s">
        <v>249</v>
      </c>
    </row>
    <row r="6" spans="2:40" ht="18.75" x14ac:dyDescent="0.25">
      <c r="C6" s="641"/>
      <c r="D6" s="260"/>
      <c r="E6" s="260"/>
      <c r="F6" s="261"/>
      <c r="G6" s="262"/>
      <c r="H6" s="262"/>
      <c r="J6" s="643"/>
      <c r="K6" s="644"/>
      <c r="O6" s="268" t="s">
        <v>77</v>
      </c>
      <c r="P6" s="264"/>
      <c r="Q6" s="264"/>
      <c r="R6" s="264"/>
      <c r="S6" s="264"/>
      <c r="T6" s="264"/>
      <c r="U6" s="264"/>
      <c r="V6" s="264"/>
      <c r="W6" s="264"/>
      <c r="X6" s="264"/>
      <c r="Y6" s="264"/>
      <c r="Z6" s="264"/>
      <c r="AA6" s="264"/>
      <c r="AB6" s="264"/>
      <c r="AC6" s="264"/>
      <c r="AD6" s="264"/>
      <c r="AE6" s="265">
        <f t="shared" si="0"/>
        <v>0</v>
      </c>
      <c r="AF6" s="266"/>
      <c r="AG6" s="267"/>
      <c r="AM6" s="241" t="s">
        <v>250</v>
      </c>
    </row>
    <row r="7" spans="2:40" ht="17.25" customHeight="1" x14ac:dyDescent="0.25">
      <c r="C7" s="641"/>
      <c r="D7" s="260"/>
      <c r="E7" s="260"/>
      <c r="F7" s="261"/>
      <c r="G7" s="262"/>
      <c r="H7" s="262"/>
      <c r="J7" s="645" t="s">
        <v>251</v>
      </c>
      <c r="K7" s="646">
        <f>L20+L22+L24+L26+L28</f>
        <v>0</v>
      </c>
      <c r="O7" s="269" t="s">
        <v>25</v>
      </c>
      <c r="P7" s="264"/>
      <c r="Q7" s="264"/>
      <c r="R7" s="264"/>
      <c r="S7" s="264"/>
      <c r="T7" s="264"/>
      <c r="U7" s="264"/>
      <c r="V7" s="264"/>
      <c r="W7" s="264"/>
      <c r="X7" s="264"/>
      <c r="Y7" s="264"/>
      <c r="Z7" s="264"/>
      <c r="AA7" s="264"/>
      <c r="AB7" s="264"/>
      <c r="AC7" s="264"/>
      <c r="AD7" s="264"/>
      <c r="AE7" s="265">
        <f t="shared" si="0"/>
        <v>0</v>
      </c>
      <c r="AF7" s="266"/>
      <c r="AG7" s="267"/>
    </row>
    <row r="8" spans="2:40" ht="18.75" x14ac:dyDescent="0.25">
      <c r="C8" s="641"/>
      <c r="D8" s="262"/>
      <c r="E8" s="262"/>
      <c r="F8" s="261"/>
      <c r="G8" s="262"/>
      <c r="H8" s="262"/>
      <c r="J8" s="645"/>
      <c r="K8" s="646"/>
      <c r="O8" s="270" t="s">
        <v>113</v>
      </c>
      <c r="P8" s="264"/>
      <c r="Q8" s="264"/>
      <c r="R8" s="264"/>
      <c r="S8" s="264"/>
      <c r="T8" s="264"/>
      <c r="U8" s="264"/>
      <c r="V8" s="264"/>
      <c r="W8" s="264"/>
      <c r="X8" s="264"/>
      <c r="Y8" s="264"/>
      <c r="Z8" s="264"/>
      <c r="AA8" s="264"/>
      <c r="AB8" s="264"/>
      <c r="AC8" s="264"/>
      <c r="AD8" s="264"/>
      <c r="AE8" s="265">
        <f t="shared" si="0"/>
        <v>0</v>
      </c>
      <c r="AF8" s="266"/>
      <c r="AG8" s="267"/>
    </row>
    <row r="9" spans="2:40" ht="18.75" x14ac:dyDescent="0.25">
      <c r="C9" s="641"/>
      <c r="D9" s="262"/>
      <c r="E9" s="262"/>
      <c r="F9" s="261"/>
      <c r="G9" s="262"/>
      <c r="H9" s="262"/>
      <c r="J9" s="645" t="str">
        <f>IF($D$11="no","Difference total contract vs. calculated costs","Difference EU grant vs. calculated costs")</f>
        <v>Difference EU grant vs. calculated costs</v>
      </c>
      <c r="K9" s="644">
        <f>IF($D$11="no", K4-K7,K5-K7)</f>
        <v>0</v>
      </c>
      <c r="O9" s="271" t="s">
        <v>26</v>
      </c>
      <c r="P9" s="264"/>
      <c r="Q9" s="264"/>
      <c r="R9" s="264"/>
      <c r="S9" s="264"/>
      <c r="T9" s="264"/>
      <c r="U9" s="264"/>
      <c r="V9" s="264"/>
      <c r="W9" s="264"/>
      <c r="X9" s="264"/>
      <c r="Y9" s="264"/>
      <c r="Z9" s="264"/>
      <c r="AA9" s="264"/>
      <c r="AB9" s="264"/>
      <c r="AC9" s="264"/>
      <c r="AD9" s="264"/>
      <c r="AE9" s="265">
        <f t="shared" si="0"/>
        <v>0</v>
      </c>
      <c r="AF9" s="266"/>
      <c r="AG9" s="267"/>
    </row>
    <row r="10" spans="2:40" ht="18.75" x14ac:dyDescent="0.25">
      <c r="C10" s="641"/>
      <c r="D10" s="262"/>
      <c r="E10" s="262"/>
      <c r="F10" s="261"/>
      <c r="G10" s="262"/>
      <c r="H10" s="262"/>
      <c r="J10" s="645"/>
      <c r="K10" s="644"/>
      <c r="O10" s="272" t="s">
        <v>149</v>
      </c>
      <c r="P10" s="264"/>
      <c r="Q10" s="264"/>
      <c r="R10" s="264"/>
      <c r="S10" s="264"/>
      <c r="T10" s="264"/>
      <c r="U10" s="264"/>
      <c r="V10" s="264"/>
      <c r="W10" s="264"/>
      <c r="X10" s="264"/>
      <c r="Y10" s="264"/>
      <c r="Z10" s="264"/>
      <c r="AA10" s="264"/>
      <c r="AB10" s="264"/>
      <c r="AC10" s="264"/>
      <c r="AD10" s="264"/>
      <c r="AE10" s="265">
        <f t="shared" si="0"/>
        <v>0</v>
      </c>
      <c r="AF10" s="266"/>
      <c r="AG10" s="267"/>
    </row>
    <row r="11" spans="2:40" ht="17.25" customHeight="1" x14ac:dyDescent="0.25">
      <c r="C11" s="628" t="s">
        <v>500</v>
      </c>
      <c r="D11" s="629"/>
      <c r="E11" s="273"/>
      <c r="F11" s="273"/>
      <c r="G11" s="273"/>
      <c r="H11" s="273"/>
      <c r="O11" s="274" t="s">
        <v>27</v>
      </c>
      <c r="P11" s="264"/>
      <c r="Q11" s="264"/>
      <c r="R11" s="264"/>
      <c r="S11" s="264"/>
      <c r="T11" s="264"/>
      <c r="U11" s="264"/>
      <c r="V11" s="264"/>
      <c r="W11" s="264"/>
      <c r="X11" s="264"/>
      <c r="Y11" s="264"/>
      <c r="Z11" s="264"/>
      <c r="AA11" s="264"/>
      <c r="AB11" s="264"/>
      <c r="AC11" s="264"/>
      <c r="AD11" s="264"/>
      <c r="AE11" s="265">
        <f t="shared" si="0"/>
        <v>0</v>
      </c>
      <c r="AF11" s="266"/>
      <c r="AG11" s="267"/>
    </row>
    <row r="12" spans="2:40" ht="18.75" x14ac:dyDescent="0.25">
      <c r="C12" s="628"/>
      <c r="D12" s="630"/>
      <c r="E12" s="275"/>
      <c r="F12" s="252"/>
      <c r="G12" s="252"/>
      <c r="H12" s="252"/>
      <c r="I12" s="252"/>
      <c r="J12" s="276"/>
      <c r="K12" s="252"/>
      <c r="L12" s="252"/>
      <c r="O12" s="274" t="s">
        <v>185</v>
      </c>
      <c r="P12" s="264"/>
      <c r="Q12" s="264"/>
      <c r="R12" s="264"/>
      <c r="S12" s="264"/>
      <c r="T12" s="264"/>
      <c r="U12" s="264"/>
      <c r="V12" s="264"/>
      <c r="W12" s="264"/>
      <c r="X12" s="264"/>
      <c r="Y12" s="264"/>
      <c r="Z12" s="264"/>
      <c r="AA12" s="264"/>
      <c r="AB12" s="264"/>
      <c r="AC12" s="264"/>
      <c r="AD12" s="264"/>
      <c r="AE12" s="265">
        <f t="shared" si="0"/>
        <v>0</v>
      </c>
      <c r="AF12" s="266"/>
      <c r="AG12" s="267"/>
    </row>
    <row r="13" spans="2:40" ht="18.75" customHeight="1" x14ac:dyDescent="0.25">
      <c r="C13" s="631"/>
      <c r="D13" s="632"/>
      <c r="E13" s="633"/>
      <c r="G13" s="252"/>
      <c r="H13" s="252"/>
      <c r="I13" s="252"/>
      <c r="J13" s="252"/>
      <c r="K13" s="252"/>
      <c r="L13" s="252"/>
      <c r="M13" s="277"/>
      <c r="O13" s="278" t="s">
        <v>28</v>
      </c>
      <c r="P13" s="264"/>
      <c r="Q13" s="264"/>
      <c r="R13" s="264"/>
      <c r="S13" s="264"/>
      <c r="T13" s="264"/>
      <c r="U13" s="264"/>
      <c r="V13" s="264"/>
      <c r="W13" s="264"/>
      <c r="X13" s="264"/>
      <c r="Y13" s="264"/>
      <c r="Z13" s="264"/>
      <c r="AA13" s="264"/>
      <c r="AB13" s="264"/>
      <c r="AC13" s="264"/>
      <c r="AD13" s="264"/>
      <c r="AE13" s="265">
        <f t="shared" si="0"/>
        <v>0</v>
      </c>
      <c r="AF13" s="266"/>
      <c r="AG13" s="267"/>
    </row>
    <row r="14" spans="2:40" ht="22.5" customHeight="1" x14ac:dyDescent="0.25">
      <c r="C14" s="631"/>
      <c r="D14" s="632"/>
      <c r="E14" s="633"/>
      <c r="F14" s="252"/>
      <c r="G14" s="252"/>
      <c r="H14" s="252"/>
      <c r="I14" s="252"/>
      <c r="J14" s="252"/>
      <c r="K14" s="252"/>
      <c r="L14" s="252"/>
      <c r="M14" s="277"/>
    </row>
    <row r="15" spans="2:40" x14ac:dyDescent="0.25">
      <c r="E15" s="279"/>
      <c r="F15" s="252"/>
      <c r="G15" s="252"/>
      <c r="H15" s="252"/>
      <c r="I15" s="252"/>
      <c r="J15" s="252"/>
      <c r="K15" s="252"/>
      <c r="L15" s="252"/>
      <c r="M15" s="277"/>
      <c r="O15" s="280"/>
      <c r="P15" s="281"/>
      <c r="Q15" s="281"/>
      <c r="R15" s="281"/>
      <c r="S15" s="281"/>
      <c r="T15" s="281"/>
      <c r="U15" s="282"/>
      <c r="V15" s="282"/>
      <c r="W15" s="282"/>
      <c r="X15" s="282"/>
      <c r="Y15" s="282"/>
      <c r="Z15" s="282"/>
      <c r="AA15" s="282"/>
      <c r="AB15" s="282"/>
      <c r="AC15" s="282"/>
      <c r="AD15" s="282"/>
      <c r="AE15" s="283"/>
      <c r="AF15" s="284"/>
      <c r="AG15" s="285"/>
    </row>
    <row r="16" spans="2:40" ht="30" customHeight="1" x14ac:dyDescent="0.5">
      <c r="B16" s="286" t="str">
        <f>INDEX(languages!B11:C11,1,MATCH('Liesmich Readme'!$A$5,languages!$B$2:$C$2,0))</f>
        <v>4.    Abrechenbare Personalkosten pro Berichtsperiode</v>
      </c>
      <c r="C16" s="287"/>
      <c r="E16" s="286"/>
      <c r="F16" s="286"/>
      <c r="G16" s="286"/>
      <c r="H16" s="288"/>
      <c r="I16" s="286"/>
      <c r="J16" s="286"/>
      <c r="K16" s="286"/>
      <c r="O16" s="651" t="str">
        <f>INDEX(languages!B12:C12,1,MATCH('Liesmich Readme'!$A$5,languages!$B$2:$C$2,0))</f>
        <v>5.   Tagesäquivalente pro Arbeitspaket &amp; abrechenbare Personalkosten</v>
      </c>
      <c r="P16" s="651"/>
      <c r="Q16" s="651"/>
      <c r="R16" s="651"/>
      <c r="S16" s="651"/>
      <c r="T16" s="651"/>
      <c r="U16" s="651"/>
      <c r="V16" s="651"/>
      <c r="W16" s="651"/>
      <c r="X16" s="651"/>
      <c r="Y16" s="651"/>
      <c r="Z16" s="651"/>
      <c r="AA16" s="651"/>
      <c r="AB16" s="651"/>
      <c r="AC16" s="651"/>
      <c r="AD16" s="651"/>
      <c r="AE16" s="651"/>
      <c r="AF16" s="651"/>
      <c r="AG16" s="651"/>
    </row>
    <row r="17" spans="1:33" ht="11.25" customHeight="1" thickBot="1" x14ac:dyDescent="0.55000000000000004">
      <c r="B17" s="287"/>
      <c r="C17" s="286"/>
      <c r="D17" s="286"/>
      <c r="E17" s="286"/>
      <c r="F17" s="286"/>
      <c r="G17" s="286"/>
      <c r="H17" s="286"/>
      <c r="I17" s="286"/>
      <c r="J17" s="286"/>
      <c r="K17" s="286"/>
      <c r="O17" s="289"/>
      <c r="P17" s="289"/>
      <c r="Q17" s="289"/>
      <c r="R17" s="289"/>
      <c r="S17" s="289"/>
      <c r="T17" s="289"/>
      <c r="U17" s="289"/>
      <c r="V17" s="289"/>
      <c r="W17" s="289"/>
      <c r="X17" s="289"/>
      <c r="Y17" s="289"/>
      <c r="Z17" s="289"/>
      <c r="AA17" s="289"/>
      <c r="AB17" s="289"/>
      <c r="AC17" s="289"/>
      <c r="AD17" s="289"/>
      <c r="AE17" s="289"/>
      <c r="AF17" s="289"/>
      <c r="AG17" s="289"/>
    </row>
    <row r="18" spans="1:33" ht="15.75" customHeight="1" x14ac:dyDescent="0.25">
      <c r="C18" s="652" t="s">
        <v>252</v>
      </c>
      <c r="D18" s="652"/>
      <c r="E18" s="652"/>
      <c r="F18" s="652" t="s">
        <v>498</v>
      </c>
      <c r="G18" s="652"/>
      <c r="H18" s="652" t="s">
        <v>253</v>
      </c>
      <c r="I18" s="652"/>
      <c r="J18" s="652"/>
      <c r="K18" s="652"/>
      <c r="L18" s="653" t="s">
        <v>497</v>
      </c>
      <c r="M18" s="653"/>
      <c r="P18" s="290"/>
      <c r="U18" s="291"/>
    </row>
    <row r="19" spans="1:33" ht="75" customHeight="1" x14ac:dyDescent="0.25">
      <c r="A19" s="647" t="s">
        <v>465</v>
      </c>
      <c r="B19" s="647"/>
      <c r="C19" s="292" t="s">
        <v>495</v>
      </c>
      <c r="D19" s="256" t="s">
        <v>254</v>
      </c>
      <c r="E19" s="293" t="s">
        <v>255</v>
      </c>
      <c r="F19" s="292" t="s">
        <v>495</v>
      </c>
      <c r="G19" s="293" t="s">
        <v>254</v>
      </c>
      <c r="H19" s="294" t="s">
        <v>504</v>
      </c>
      <c r="I19" s="295" t="s">
        <v>256</v>
      </c>
      <c r="J19" s="296" t="s">
        <v>257</v>
      </c>
      <c r="K19" s="297" t="s">
        <v>258</v>
      </c>
      <c r="L19" s="298" t="s">
        <v>259</v>
      </c>
      <c r="M19" s="293" t="str">
        <f>IF($D$11="no","Check (costs total contract vs. calculated costs)","Check (costs EU grant vs. calculated costs)")</f>
        <v>Check (costs EU grant vs. calculated costs)</v>
      </c>
      <c r="P19" s="256" t="s">
        <v>448</v>
      </c>
      <c r="Q19" s="256" t="s">
        <v>449</v>
      </c>
      <c r="R19" s="256" t="s">
        <v>450</v>
      </c>
      <c r="S19" s="256" t="s">
        <v>451</v>
      </c>
      <c r="T19" s="256" t="s">
        <v>452</v>
      </c>
      <c r="U19" s="256" t="s">
        <v>453</v>
      </c>
      <c r="V19" s="256" t="s">
        <v>454</v>
      </c>
      <c r="W19" s="256" t="s">
        <v>455</v>
      </c>
      <c r="X19" s="256" t="s">
        <v>456</v>
      </c>
      <c r="Y19" s="256" t="s">
        <v>457</v>
      </c>
      <c r="Z19" s="256" t="s">
        <v>458</v>
      </c>
      <c r="AA19" s="256" t="s">
        <v>459</v>
      </c>
      <c r="AB19" s="256" t="s">
        <v>460</v>
      </c>
      <c r="AC19" s="256" t="s">
        <v>461</v>
      </c>
      <c r="AD19" s="256" t="s">
        <v>462</v>
      </c>
      <c r="AE19" s="257" t="s">
        <v>463</v>
      </c>
      <c r="AF19" s="256" t="s">
        <v>466</v>
      </c>
    </row>
    <row r="20" spans="1:33" ht="19.5" customHeight="1" x14ac:dyDescent="0.3">
      <c r="A20" s="648" t="str">
        <f>'Basic project data'!D12</f>
        <v/>
      </c>
      <c r="B20" s="649" t="str">
        <f>'Basic project data'!E12</f>
        <v/>
      </c>
      <c r="C20" s="650">
        <f>IFERROR(SUMIF(B:B,O20,G:G),0)</f>
        <v>0</v>
      </c>
      <c r="D20" s="637">
        <f>MROUND(SUMIF(B:B,O20,F:F),0.5)</f>
        <v>0</v>
      </c>
      <c r="E20" s="638">
        <f>IFERROR(C20/D20,0)</f>
        <v>0</v>
      </c>
      <c r="F20" s="650">
        <f>SUMIF(B:B,O20,J:J)</f>
        <v>0</v>
      </c>
      <c r="G20" s="654">
        <f>MROUND(SUMIF(B:B,O20,I:I),0.5)</f>
        <v>0</v>
      </c>
      <c r="H20" s="655">
        <f>IFERROR(((SUMIF(B:B,O20,AE:AE))/$H$2),0)</f>
        <v>0</v>
      </c>
      <c r="I20" s="656">
        <f>IF($D$11="no",IF((SUMIF($D$35:$D$41,O20,$G$35:$G$41)+SUMIF($I$35:$I$41,O20,$L$35:$L$41))&gt;D20,D20,(SUMIF($D$35:$D$41,O20,$G$35:$G$41)+SUMIF($I$35:$I$41,O20,$L$35:$L$41))),IF((SUMIF($D$35:$D$41,O20,$G$35:$G$41)+SUMIF($I$35:$I$41,O20,$L$35:$L$41))&gt;G20,G20,(SUMIF($D$35:$D$41,O20,$G$35:$G$41)+SUMIF($I$35:$I$41,O20,$L$35:$L$41))))</f>
        <v>0</v>
      </c>
      <c r="J20" s="634">
        <f>IFERROR(MROUND(IF(H20&gt;I20,I20,H20),0.5),"")</f>
        <v>0</v>
      </c>
      <c r="K20" s="635">
        <f>IF($D$11="no",(IF(M20&gt;=0,0,IFERROR(J20-D20,0))),IF(J20&gt;=G20,0,IFERROR(J20-G20,0)))</f>
        <v>0</v>
      </c>
      <c r="L20" s="636">
        <f>ROUND(IF($D$11="no",IF(E20*J20&gt;C20,C20,E20*J20),IF(E20*J20&gt;F20,F20,E20*J20)),2)</f>
        <v>0</v>
      </c>
      <c r="M20" s="639">
        <f>ROUND(IF($D$11="no",IFERROR(-(C20-L20),0),IFERROR(-(F20-L20),0)),2)</f>
        <v>0</v>
      </c>
      <c r="O20" s="263" t="s">
        <v>24</v>
      </c>
      <c r="P20" s="299">
        <f t="shared" ref="P20:AD20" si="1">IFERROR($J20*(SUMIF($B:$B,$O20,P:P)/$H$2)/$H20,0)</f>
        <v>0</v>
      </c>
      <c r="Q20" s="299">
        <f t="shared" si="1"/>
        <v>0</v>
      </c>
      <c r="R20" s="299">
        <f t="shared" si="1"/>
        <v>0</v>
      </c>
      <c r="S20" s="299">
        <f t="shared" si="1"/>
        <v>0</v>
      </c>
      <c r="T20" s="299">
        <f t="shared" si="1"/>
        <v>0</v>
      </c>
      <c r="U20" s="299">
        <f t="shared" si="1"/>
        <v>0</v>
      </c>
      <c r="V20" s="299">
        <f t="shared" si="1"/>
        <v>0</v>
      </c>
      <c r="W20" s="299">
        <f t="shared" si="1"/>
        <v>0</v>
      </c>
      <c r="X20" s="299">
        <f t="shared" si="1"/>
        <v>0</v>
      </c>
      <c r="Y20" s="299">
        <f t="shared" si="1"/>
        <v>0</v>
      </c>
      <c r="Z20" s="299">
        <f t="shared" si="1"/>
        <v>0</v>
      </c>
      <c r="AA20" s="299">
        <f t="shared" si="1"/>
        <v>0</v>
      </c>
      <c r="AB20" s="299">
        <f t="shared" si="1"/>
        <v>0</v>
      </c>
      <c r="AC20" s="299">
        <f t="shared" si="1"/>
        <v>0</v>
      </c>
      <c r="AD20" s="299">
        <f t="shared" si="1"/>
        <v>0</v>
      </c>
      <c r="AE20" s="300">
        <f>SUM(P20:AD20)</f>
        <v>0</v>
      </c>
      <c r="AF20" s="134">
        <f>ROUND(L20,2)</f>
        <v>0</v>
      </c>
      <c r="AG20" s="432" t="str">
        <f>IF((AF20)=AF5+AF6,"no adjustment needed",IF(ISBLANK(AF5),"no adjustment needed","adjustment needed"))</f>
        <v>no adjustment needed</v>
      </c>
    </row>
    <row r="21" spans="1:33" ht="19.5" customHeight="1" x14ac:dyDescent="0.3">
      <c r="A21" s="648"/>
      <c r="B21" s="649"/>
      <c r="C21" s="650"/>
      <c r="D21" s="637"/>
      <c r="E21" s="638"/>
      <c r="F21" s="650"/>
      <c r="G21" s="654"/>
      <c r="H21" s="655"/>
      <c r="I21" s="656"/>
      <c r="J21" s="634"/>
      <c r="K21" s="635"/>
      <c r="L21" s="636"/>
      <c r="M21" s="639"/>
      <c r="O21" s="268" t="s">
        <v>77</v>
      </c>
      <c r="P21" s="301">
        <f t="shared" ref="P21:AE21" si="2">IFERROR(IF(OR((P5+P6)=P20,P5=0),0,P20-P5-P6),"")</f>
        <v>0</v>
      </c>
      <c r="Q21" s="301">
        <f t="shared" si="2"/>
        <v>0</v>
      </c>
      <c r="R21" s="301">
        <f t="shared" si="2"/>
        <v>0</v>
      </c>
      <c r="S21" s="301">
        <f t="shared" si="2"/>
        <v>0</v>
      </c>
      <c r="T21" s="301">
        <f t="shared" si="2"/>
        <v>0</v>
      </c>
      <c r="U21" s="301">
        <f t="shared" si="2"/>
        <v>0</v>
      </c>
      <c r="V21" s="301">
        <f t="shared" si="2"/>
        <v>0</v>
      </c>
      <c r="W21" s="301">
        <f t="shared" si="2"/>
        <v>0</v>
      </c>
      <c r="X21" s="301">
        <f t="shared" si="2"/>
        <v>0</v>
      </c>
      <c r="Y21" s="301">
        <f t="shared" si="2"/>
        <v>0</v>
      </c>
      <c r="Z21" s="301">
        <f t="shared" si="2"/>
        <v>0</v>
      </c>
      <c r="AA21" s="301">
        <f t="shared" si="2"/>
        <v>0</v>
      </c>
      <c r="AB21" s="301">
        <f t="shared" si="2"/>
        <v>0</v>
      </c>
      <c r="AC21" s="301">
        <f t="shared" si="2"/>
        <v>0</v>
      </c>
      <c r="AD21" s="301">
        <f t="shared" si="2"/>
        <v>0</v>
      </c>
      <c r="AE21" s="300">
        <f t="shared" si="2"/>
        <v>0</v>
      </c>
      <c r="AF21" s="135">
        <f>IFERROR(IF(OR(ISBLANK(AF5),AF6&lt;&gt;""),0,IF(OR((AF5+AF6)=AF20,ISBLANK(AF5)),0,AF20-AF5-AF6)),"")</f>
        <v>0</v>
      </c>
      <c r="AG21" s="433" t="str">
        <f>IF(AND($AG$20="adjustment needed",AF21&lt;&gt;0),"Only copy this row in table above!","")</f>
        <v/>
      </c>
    </row>
    <row r="22" spans="1:33" ht="19.5" customHeight="1" x14ac:dyDescent="0.3">
      <c r="A22" s="657" t="str">
        <f>'Basic project data'!D13</f>
        <v/>
      </c>
      <c r="B22" s="658" t="str">
        <f>'Basic project data'!E13</f>
        <v/>
      </c>
      <c r="C22" s="650">
        <f>IFERROR(SUMIF(B:B,O22,G:G),0)</f>
        <v>0</v>
      </c>
      <c r="D22" s="637">
        <f>MROUND(SUMIF(B:B,O22,F:F),0.5)</f>
        <v>0</v>
      </c>
      <c r="E22" s="638">
        <f>IFERROR(C22/D22,0)</f>
        <v>0</v>
      </c>
      <c r="F22" s="650">
        <f>SUMIF(B:B,O22,J:J)</f>
        <v>0</v>
      </c>
      <c r="G22" s="654">
        <f>MROUND(SUMIF(B:B,O22,I:I),0.5)</f>
        <v>0</v>
      </c>
      <c r="H22" s="655">
        <f>IFERROR(((SUMIF(B:B,O22,AE:AE))/$H$2),0)</f>
        <v>0</v>
      </c>
      <c r="I22" s="656">
        <f>IF($D$11="no",IF((SUMIF($D$35:$D$41,O22,$G$35:$G$41)+SUMIF($I$35:$I$41,O22,$L$35:$L$41))&gt;D22,D22,(SUMIF($D$35:$D$41,O22,$G$35:$G$41)+SUMIF($I$35:$I$41,O22,$L$35:$L$41))),IF((SUMIF($D$35:$D$41,O22,$G$35:$G$41)+SUMIF($I$35:$I$41,O22,$L$35:$L$41))&gt;G22,G22,(SUMIF($D$35:$D$41,O22,$G$35:$G$41)+SUMIF($I$35:$I$41,O22,$L$35:$L$41))))</f>
        <v>0</v>
      </c>
      <c r="J22" s="634">
        <f>IFERROR(MROUND(IF(H22&gt;I22,I22,H22),0.5),"")</f>
        <v>0</v>
      </c>
      <c r="K22" s="635">
        <f>IF($D$11="no",(IF(M22&gt;=0,0,IFERROR(J22-D22,0))),IF(J22&gt;=G22,0,IFERROR(J22-G22,0)))</f>
        <v>0</v>
      </c>
      <c r="L22" s="636">
        <f>ROUND(IF($D$11="no",IF(E22*J22&gt;C22,C22,E22*J22),IF(E22*J22&gt;F22,F22,E22*J22)),2)</f>
        <v>0</v>
      </c>
      <c r="M22" s="639">
        <f>ROUND(IF($D$11="no",IFERROR(-(C22-L22),0),IFERROR(-(F22-L22),0)),2)</f>
        <v>0</v>
      </c>
      <c r="O22" s="269" t="s">
        <v>25</v>
      </c>
      <c r="P22" s="299">
        <f t="shared" ref="P22:AD22" si="3">IFERROR($J22*(SUMIF($B:$B,$O22,P:P)/$H$2)/$H22,0)</f>
        <v>0</v>
      </c>
      <c r="Q22" s="299">
        <f t="shared" si="3"/>
        <v>0</v>
      </c>
      <c r="R22" s="299">
        <f t="shared" si="3"/>
        <v>0</v>
      </c>
      <c r="S22" s="299">
        <f t="shared" si="3"/>
        <v>0</v>
      </c>
      <c r="T22" s="299">
        <f t="shared" si="3"/>
        <v>0</v>
      </c>
      <c r="U22" s="299">
        <f t="shared" si="3"/>
        <v>0</v>
      </c>
      <c r="V22" s="299">
        <f t="shared" si="3"/>
        <v>0</v>
      </c>
      <c r="W22" s="299">
        <f t="shared" si="3"/>
        <v>0</v>
      </c>
      <c r="X22" s="299">
        <f t="shared" si="3"/>
        <v>0</v>
      </c>
      <c r="Y22" s="299">
        <f t="shared" si="3"/>
        <v>0</v>
      </c>
      <c r="Z22" s="299">
        <f t="shared" si="3"/>
        <v>0</v>
      </c>
      <c r="AA22" s="299">
        <f t="shared" si="3"/>
        <v>0</v>
      </c>
      <c r="AB22" s="299">
        <f t="shared" si="3"/>
        <v>0</v>
      </c>
      <c r="AC22" s="299">
        <f t="shared" si="3"/>
        <v>0</v>
      </c>
      <c r="AD22" s="299">
        <f t="shared" si="3"/>
        <v>0</v>
      </c>
      <c r="AE22" s="300">
        <f>SUM(P22:AD22)</f>
        <v>0</v>
      </c>
      <c r="AF22" s="134">
        <f>ROUND(L22,2)</f>
        <v>0</v>
      </c>
      <c r="AG22" s="432" t="str">
        <f>IF((AF22)=AF7+AF8,"no adjustment needed",IF(ISBLANK(AF7),"no adjustment needed","adjustment needed"))</f>
        <v>no adjustment needed</v>
      </c>
    </row>
    <row r="23" spans="1:33" ht="19.5" customHeight="1" x14ac:dyDescent="0.3">
      <c r="A23" s="657"/>
      <c r="B23" s="658"/>
      <c r="C23" s="650"/>
      <c r="D23" s="637"/>
      <c r="E23" s="638"/>
      <c r="F23" s="650"/>
      <c r="G23" s="654"/>
      <c r="H23" s="655"/>
      <c r="I23" s="656"/>
      <c r="J23" s="634"/>
      <c r="K23" s="635"/>
      <c r="L23" s="636"/>
      <c r="M23" s="639"/>
      <c r="O23" s="270" t="s">
        <v>113</v>
      </c>
      <c r="P23" s="301">
        <f t="shared" ref="P23:AF23" si="4">IFERROR(IF(OR((P7+P8)=P22,P7=0),0,P22-P7-P8),"")</f>
        <v>0</v>
      </c>
      <c r="Q23" s="301">
        <f t="shared" si="4"/>
        <v>0</v>
      </c>
      <c r="R23" s="301">
        <f t="shared" si="4"/>
        <v>0</v>
      </c>
      <c r="S23" s="301">
        <f t="shared" si="4"/>
        <v>0</v>
      </c>
      <c r="T23" s="301">
        <f t="shared" si="4"/>
        <v>0</v>
      </c>
      <c r="U23" s="301">
        <f t="shared" si="4"/>
        <v>0</v>
      </c>
      <c r="V23" s="301">
        <f t="shared" si="4"/>
        <v>0</v>
      </c>
      <c r="W23" s="301">
        <f t="shared" si="4"/>
        <v>0</v>
      </c>
      <c r="X23" s="301">
        <f t="shared" si="4"/>
        <v>0</v>
      </c>
      <c r="Y23" s="301">
        <f t="shared" si="4"/>
        <v>0</v>
      </c>
      <c r="Z23" s="301">
        <f t="shared" si="4"/>
        <v>0</v>
      </c>
      <c r="AA23" s="301">
        <f t="shared" si="4"/>
        <v>0</v>
      </c>
      <c r="AB23" s="301">
        <f t="shared" si="4"/>
        <v>0</v>
      </c>
      <c r="AC23" s="301">
        <f t="shared" si="4"/>
        <v>0</v>
      </c>
      <c r="AD23" s="301">
        <f t="shared" si="4"/>
        <v>0</v>
      </c>
      <c r="AE23" s="300">
        <f t="shared" si="4"/>
        <v>0</v>
      </c>
      <c r="AF23" s="135">
        <f t="shared" si="4"/>
        <v>0</v>
      </c>
      <c r="AG23" s="433" t="str">
        <f>IF(AND($AG$22="adjustment needed",AF23&lt;&gt;0),"Only copy this row in table above!","")</f>
        <v/>
      </c>
    </row>
    <row r="24" spans="1:33" ht="19.5" customHeight="1" x14ac:dyDescent="0.3">
      <c r="A24" s="659" t="str">
        <f>'Basic project data'!D14</f>
        <v/>
      </c>
      <c r="B24" s="660" t="str">
        <f>'Basic project data'!E14</f>
        <v/>
      </c>
      <c r="C24" s="650">
        <f>IFERROR(SUMIF(B:B,O24,G:G),0)</f>
        <v>0</v>
      </c>
      <c r="D24" s="637">
        <f>MROUND(SUMIF(B:B,O24,F:F),0.5)</f>
        <v>0</v>
      </c>
      <c r="E24" s="638">
        <f>IFERROR(C24/D24,0)</f>
        <v>0</v>
      </c>
      <c r="F24" s="650">
        <f>SUMIF(B:B,O24,J:J)</f>
        <v>0</v>
      </c>
      <c r="G24" s="654">
        <f>MROUND(SUMIF(B:B,O24,I:I),0.5)</f>
        <v>0</v>
      </c>
      <c r="H24" s="655">
        <f>IFERROR(((SUMIF(B:B,O24,AE:AE))/$H$2),0)</f>
        <v>0</v>
      </c>
      <c r="I24" s="656">
        <f>IF($D$11="no",IF((SUMIF($D$35:$D$41,O24,$G$35:$G$41)+SUMIF($I$35:$I$41,O24,$L$35:$L$41))&gt;D24,D24,(SUMIF($D$35:$D$41,O24,$G$35:$G$41)+SUMIF($I$35:$I$41,O24,$L$35:$L$41))),IF((SUMIF($D$35:$D$41,O24,$G$35:$G$41)+SUMIF($I$35:$I$41,O24,$L$35:$L$41))&gt;G24,G24,(SUMIF($D$35:$D$41,O24,$G$35:$G$41)+SUMIF($I$35:$I$41,O24,$L$35:$L$41))))</f>
        <v>0</v>
      </c>
      <c r="J24" s="634">
        <f>IFERROR(MROUND(IF(H24&gt;I24,I24,H24),0.5),"")</f>
        <v>0</v>
      </c>
      <c r="K24" s="635">
        <f>IF($D$11="no",(IF(M24&gt;=0,0,IFERROR(J24-D24,0))),IF(J24&gt;=G24,0,IFERROR(J24-G24,0)))</f>
        <v>0</v>
      </c>
      <c r="L24" s="636">
        <f>ROUND(IF($D$11="no",IF(E24*J24&gt;C24,C24,E24*J24),IF(E24*J24&gt;F24,F24,E24*J24)),2)</f>
        <v>0</v>
      </c>
      <c r="M24" s="639">
        <f>ROUND(IF($D$11="no",IFERROR(-(C24-L24),0),IFERROR(-(F24-L24),0)),2)</f>
        <v>0</v>
      </c>
      <c r="O24" s="271" t="s">
        <v>26</v>
      </c>
      <c r="P24" s="299">
        <f t="shared" ref="P24:AD24" si="5">IFERROR($J24*(SUMIF($B:$B,$O24,P:P)/$H$2)/$H24,0)</f>
        <v>0</v>
      </c>
      <c r="Q24" s="299">
        <f t="shared" si="5"/>
        <v>0</v>
      </c>
      <c r="R24" s="299">
        <f t="shared" si="5"/>
        <v>0</v>
      </c>
      <c r="S24" s="299">
        <f t="shared" si="5"/>
        <v>0</v>
      </c>
      <c r="T24" s="299">
        <f t="shared" si="5"/>
        <v>0</v>
      </c>
      <c r="U24" s="299">
        <f t="shared" si="5"/>
        <v>0</v>
      </c>
      <c r="V24" s="299">
        <f t="shared" si="5"/>
        <v>0</v>
      </c>
      <c r="W24" s="299">
        <f t="shared" si="5"/>
        <v>0</v>
      </c>
      <c r="X24" s="299">
        <f t="shared" si="5"/>
        <v>0</v>
      </c>
      <c r="Y24" s="299">
        <f t="shared" si="5"/>
        <v>0</v>
      </c>
      <c r="Z24" s="299">
        <f t="shared" si="5"/>
        <v>0</v>
      </c>
      <c r="AA24" s="299">
        <f t="shared" si="5"/>
        <v>0</v>
      </c>
      <c r="AB24" s="299">
        <f t="shared" si="5"/>
        <v>0</v>
      </c>
      <c r="AC24" s="299">
        <f t="shared" si="5"/>
        <v>0</v>
      </c>
      <c r="AD24" s="299">
        <f t="shared" si="5"/>
        <v>0</v>
      </c>
      <c r="AE24" s="300">
        <f>SUM(P24:AD24)</f>
        <v>0</v>
      </c>
      <c r="AF24" s="134">
        <f>ROUND(L24,2)</f>
        <v>0</v>
      </c>
      <c r="AG24" s="432" t="str">
        <f>IF((AF24)=AF9+AF10,"no adjustment needed",IF(ISBLANK(AF9),"no adjustment needed","adjustment needed"))</f>
        <v>no adjustment needed</v>
      </c>
    </row>
    <row r="25" spans="1:33" ht="19.5" customHeight="1" x14ac:dyDescent="0.3">
      <c r="A25" s="659"/>
      <c r="B25" s="660"/>
      <c r="C25" s="650"/>
      <c r="D25" s="637"/>
      <c r="E25" s="638"/>
      <c r="F25" s="650"/>
      <c r="G25" s="654"/>
      <c r="H25" s="655"/>
      <c r="I25" s="656"/>
      <c r="J25" s="634"/>
      <c r="K25" s="635"/>
      <c r="L25" s="636"/>
      <c r="M25" s="639"/>
      <c r="O25" s="272" t="s">
        <v>149</v>
      </c>
      <c r="P25" s="301">
        <f t="shared" ref="P25:AF25" si="6">IFERROR(IF(OR((P9+P10)=P24,P9=0),0,P24-P9-P10),"")</f>
        <v>0</v>
      </c>
      <c r="Q25" s="301">
        <f t="shared" si="6"/>
        <v>0</v>
      </c>
      <c r="R25" s="301">
        <f t="shared" si="6"/>
        <v>0</v>
      </c>
      <c r="S25" s="301">
        <f t="shared" si="6"/>
        <v>0</v>
      </c>
      <c r="T25" s="301">
        <f t="shared" si="6"/>
        <v>0</v>
      </c>
      <c r="U25" s="301">
        <f t="shared" si="6"/>
        <v>0</v>
      </c>
      <c r="V25" s="301">
        <f t="shared" si="6"/>
        <v>0</v>
      </c>
      <c r="W25" s="301">
        <f t="shared" si="6"/>
        <v>0</v>
      </c>
      <c r="X25" s="301">
        <f t="shared" si="6"/>
        <v>0</v>
      </c>
      <c r="Y25" s="301">
        <f t="shared" si="6"/>
        <v>0</v>
      </c>
      <c r="Z25" s="301">
        <f t="shared" si="6"/>
        <v>0</v>
      </c>
      <c r="AA25" s="301">
        <f t="shared" si="6"/>
        <v>0</v>
      </c>
      <c r="AB25" s="301">
        <f t="shared" si="6"/>
        <v>0</v>
      </c>
      <c r="AC25" s="301">
        <f t="shared" si="6"/>
        <v>0</v>
      </c>
      <c r="AD25" s="301">
        <f t="shared" si="6"/>
        <v>0</v>
      </c>
      <c r="AE25" s="300">
        <f t="shared" si="6"/>
        <v>0</v>
      </c>
      <c r="AF25" s="135">
        <f t="shared" si="6"/>
        <v>0</v>
      </c>
      <c r="AG25" s="433" t="str">
        <f>IF(AND($AG$24="adjustment needed",AF25&lt;&gt;0),"Only copy this row in table above!","")</f>
        <v/>
      </c>
    </row>
    <row r="26" spans="1:33" ht="19.5" customHeight="1" x14ac:dyDescent="0.3">
      <c r="A26" s="672" t="str">
        <f>'Basic project data'!D15</f>
        <v/>
      </c>
      <c r="B26" s="673" t="str">
        <f>'Basic project data'!E15</f>
        <v/>
      </c>
      <c r="C26" s="650">
        <f>IFERROR(SUMIF(B:B,O26,G:G),0)</f>
        <v>0</v>
      </c>
      <c r="D26" s="637">
        <f>MROUND(SUMIF(B:B,O26,F:F),0.5)</f>
        <v>0</v>
      </c>
      <c r="E26" s="638">
        <f>IFERROR(C26/D26,0)</f>
        <v>0</v>
      </c>
      <c r="F26" s="650">
        <f>SUMIF(B:B,O26,J:J)</f>
        <v>0</v>
      </c>
      <c r="G26" s="654">
        <f>MROUND(SUMIF(B:B,O26,I:I),0.5)</f>
        <v>0</v>
      </c>
      <c r="H26" s="655">
        <f>IFERROR(((SUMIF(B:B,O26,AE:AE))/$H$2),0)</f>
        <v>0</v>
      </c>
      <c r="I26" s="656">
        <f>IF($D$11="no",IF((SUMIF($D$35:$D$41,O26,$G$35:$G$41)+SUMIF($I$35:$I$41,O26,$L$35:$L$41))&gt;D26,D26,(SUMIF($D$35:$D$41,O26,$G$35:$G$41)+SUMIF($I$35:$I$41,O26,$L$35:$L$41))),IF((SUMIF($D$35:$D$41,O26,$G$35:$G$41)+SUMIF($I$35:$I$41,O26,$L$35:$L$41))&gt;G26,G26,(SUMIF($D$35:$D$41,O26,$G$35:$G$41)+SUMIF($I$35:$I$41,O26,$L$35:$L$41))))</f>
        <v>0</v>
      </c>
      <c r="J26" s="634">
        <f>IFERROR(MROUND(IF(H26&gt;I26,I26,H26),0.5),"")</f>
        <v>0</v>
      </c>
      <c r="K26" s="635">
        <f>IF($D$11="no",(IF(M26&gt;=0,0,IFERROR(J26-D26,0))),IF(J26&gt;=G26,0,IFERROR(J26-G26,0)))</f>
        <v>0</v>
      </c>
      <c r="L26" s="636">
        <f>ROUND(IF($D$11="no",IF(E26*J26&gt;C26,C26,E26*J26),IF(E26*J26&gt;F26,F26,E26*J26)),2)</f>
        <v>0</v>
      </c>
      <c r="M26" s="639">
        <f>ROUND(IF($D$11="no",IFERROR(-(C26-L26),0),IFERROR(-(F26-L26),0)),2)</f>
        <v>0</v>
      </c>
      <c r="O26" s="274" t="s">
        <v>27</v>
      </c>
      <c r="P26" s="299">
        <f t="shared" ref="P26:AD26" si="7">IFERROR($J26*(SUMIF($B:$B,$O26,P:P)/$H$2)/$H26,0)</f>
        <v>0</v>
      </c>
      <c r="Q26" s="299">
        <f t="shared" si="7"/>
        <v>0</v>
      </c>
      <c r="R26" s="299">
        <f t="shared" si="7"/>
        <v>0</v>
      </c>
      <c r="S26" s="299">
        <f t="shared" si="7"/>
        <v>0</v>
      </c>
      <c r="T26" s="299">
        <f t="shared" si="7"/>
        <v>0</v>
      </c>
      <c r="U26" s="299">
        <f t="shared" si="7"/>
        <v>0</v>
      </c>
      <c r="V26" s="299">
        <f t="shared" si="7"/>
        <v>0</v>
      </c>
      <c r="W26" s="299">
        <f t="shared" si="7"/>
        <v>0</v>
      </c>
      <c r="X26" s="299">
        <f t="shared" si="7"/>
        <v>0</v>
      </c>
      <c r="Y26" s="299">
        <f t="shared" si="7"/>
        <v>0</v>
      </c>
      <c r="Z26" s="299">
        <f t="shared" si="7"/>
        <v>0</v>
      </c>
      <c r="AA26" s="299">
        <f t="shared" si="7"/>
        <v>0</v>
      </c>
      <c r="AB26" s="299">
        <f t="shared" si="7"/>
        <v>0</v>
      </c>
      <c r="AC26" s="299">
        <f t="shared" si="7"/>
        <v>0</v>
      </c>
      <c r="AD26" s="299">
        <f t="shared" si="7"/>
        <v>0</v>
      </c>
      <c r="AE26" s="300">
        <f>SUM(P26:AD26)</f>
        <v>0</v>
      </c>
      <c r="AF26" s="134">
        <f>ROUND(L26,2)</f>
        <v>0</v>
      </c>
      <c r="AG26" s="432" t="str">
        <f>IF((AF26)=AF11+AF12,"no adjustment needed",IF(ISBLANK(AF11),"no adjustment needed","adjustment needed"))</f>
        <v>no adjustment needed</v>
      </c>
    </row>
    <row r="27" spans="1:33" ht="19.5" customHeight="1" x14ac:dyDescent="0.3">
      <c r="A27" s="672"/>
      <c r="B27" s="673"/>
      <c r="C27" s="650"/>
      <c r="D27" s="637"/>
      <c r="E27" s="638"/>
      <c r="F27" s="650"/>
      <c r="G27" s="654"/>
      <c r="H27" s="655"/>
      <c r="I27" s="656"/>
      <c r="J27" s="634"/>
      <c r="K27" s="635"/>
      <c r="L27" s="636"/>
      <c r="M27" s="639"/>
      <c r="O27" s="274" t="s">
        <v>185</v>
      </c>
      <c r="P27" s="301">
        <f t="shared" ref="P27:AE27" si="8">IFERROR(IF(OR((P11+P12)=P26,P11=0),0,P26-P11-P12),"")</f>
        <v>0</v>
      </c>
      <c r="Q27" s="301">
        <f t="shared" si="8"/>
        <v>0</v>
      </c>
      <c r="R27" s="301">
        <f t="shared" si="8"/>
        <v>0</v>
      </c>
      <c r="S27" s="301">
        <f t="shared" si="8"/>
        <v>0</v>
      </c>
      <c r="T27" s="301">
        <f t="shared" si="8"/>
        <v>0</v>
      </c>
      <c r="U27" s="301">
        <f t="shared" si="8"/>
        <v>0</v>
      </c>
      <c r="V27" s="301">
        <f t="shared" si="8"/>
        <v>0</v>
      </c>
      <c r="W27" s="301">
        <f t="shared" si="8"/>
        <v>0</v>
      </c>
      <c r="X27" s="301">
        <f t="shared" si="8"/>
        <v>0</v>
      </c>
      <c r="Y27" s="301">
        <f t="shared" si="8"/>
        <v>0</v>
      </c>
      <c r="Z27" s="301">
        <f t="shared" si="8"/>
        <v>0</v>
      </c>
      <c r="AA27" s="301">
        <f t="shared" si="8"/>
        <v>0</v>
      </c>
      <c r="AB27" s="301">
        <f t="shared" si="8"/>
        <v>0</v>
      </c>
      <c r="AC27" s="301">
        <f t="shared" si="8"/>
        <v>0</v>
      </c>
      <c r="AD27" s="301">
        <f t="shared" si="8"/>
        <v>0</v>
      </c>
      <c r="AE27" s="300">
        <f t="shared" si="8"/>
        <v>0</v>
      </c>
      <c r="AF27" s="135">
        <f>IFERROR(IF(OR((AF11+AF13)=AF26,AF11=0),0,AF26-AF11-AF13),"")</f>
        <v>0</v>
      </c>
      <c r="AG27" s="302" t="str">
        <f>IF(AND($AG$26="adjustment needed",AF27&lt;&gt;0),"Only copy this row in table above!","")</f>
        <v/>
      </c>
    </row>
    <row r="28" spans="1:33" ht="19.5" customHeight="1" thickBot="1" x14ac:dyDescent="0.35">
      <c r="A28" s="661" t="str">
        <f>'Basic project data'!D16</f>
        <v/>
      </c>
      <c r="B28" s="662" t="str">
        <f>'Basic project data'!E16</f>
        <v/>
      </c>
      <c r="C28" s="663">
        <f>IFERROR(SUMIF(B:B,O28,G:G),0)</f>
        <v>0</v>
      </c>
      <c r="D28" s="664">
        <f>MROUND(SUMIF(B:B,O28,F:F),0.5)</f>
        <v>0</v>
      </c>
      <c r="E28" s="665">
        <f>IFERROR(C28/D28,0)</f>
        <v>0</v>
      </c>
      <c r="F28" s="663">
        <f>SUMIF(B:B,O28,J:J)</f>
        <v>0</v>
      </c>
      <c r="G28" s="666">
        <f>MROUND(SUMIF(B:B,O28,I:I),0.5)</f>
        <v>0</v>
      </c>
      <c r="H28" s="667">
        <f>IFERROR(((SUMIF(B:B,O28,AE:AE))/$H$2),0)</f>
        <v>0</v>
      </c>
      <c r="I28" s="668">
        <f>IF($D$11="no",IF((SUMIF($D$35:$D$41,O28,$G$35:$G$41)+SUMIF($I$35:$I$41,O28,$L$35:$L$41))&gt;D28,D28,(SUMIF($D$35:$D$41,O28,$G$35:$G$41)+SUMIF($I$35:$I$41,O28,$L$35:$L$41))),IF((SUMIF($D$35:$D$41,O28,$G$35:$G$41)+SUMIF($I$35:$I$41,O28,$L$35:$L$41))&gt;G28,G28,(SUMIF($D$35:$D$41,O28,$G$35:$G$41)+SUMIF($I$35:$I$41,O28,$L$35:$L$41))))</f>
        <v>0</v>
      </c>
      <c r="J28" s="669">
        <f>IFERROR(MROUND(IF(H28&gt;I28,I28,H28),0.5),"")</f>
        <v>0</v>
      </c>
      <c r="K28" s="670">
        <f>IF($D$11="no",(IF(M28&gt;=0,0,IFERROR(J28-D28,0))),IF(J28&gt;=G28,0,IFERROR(J28-G28,0)))</f>
        <v>0</v>
      </c>
      <c r="L28" s="671">
        <f>ROUND(IF($D$11="no",IF(E28*J28&gt;C28,C28,E28*J28),IF(E28*J28&gt;F28,F28,E28*J28)),2)</f>
        <v>0</v>
      </c>
      <c r="M28" s="639">
        <f>ROUND(IF($D$11="no",IFERROR(-(C28-L28),0),IFERROR(-(F28-L28),0)),2)</f>
        <v>0</v>
      </c>
      <c r="O28" s="303" t="s">
        <v>28</v>
      </c>
      <c r="P28" s="299">
        <f t="shared" ref="P28:AD28" si="9">IFERROR($J28*(SUMIF($B:$B,$O28,P:P)/$H$2)/$H28,0)</f>
        <v>0</v>
      </c>
      <c r="Q28" s="299">
        <f t="shared" si="9"/>
        <v>0</v>
      </c>
      <c r="R28" s="299">
        <f t="shared" si="9"/>
        <v>0</v>
      </c>
      <c r="S28" s="299">
        <f t="shared" si="9"/>
        <v>0</v>
      </c>
      <c r="T28" s="299">
        <f t="shared" si="9"/>
        <v>0</v>
      </c>
      <c r="U28" s="299">
        <f t="shared" si="9"/>
        <v>0</v>
      </c>
      <c r="V28" s="299">
        <f t="shared" si="9"/>
        <v>0</v>
      </c>
      <c r="W28" s="299">
        <f t="shared" si="9"/>
        <v>0</v>
      </c>
      <c r="X28" s="299">
        <f t="shared" si="9"/>
        <v>0</v>
      </c>
      <c r="Y28" s="299">
        <f t="shared" si="9"/>
        <v>0</v>
      </c>
      <c r="Z28" s="299">
        <f t="shared" si="9"/>
        <v>0</v>
      </c>
      <c r="AA28" s="299">
        <f t="shared" si="9"/>
        <v>0</v>
      </c>
      <c r="AB28" s="299">
        <f t="shared" si="9"/>
        <v>0</v>
      </c>
      <c r="AC28" s="299">
        <f t="shared" si="9"/>
        <v>0</v>
      </c>
      <c r="AD28" s="299">
        <f t="shared" si="9"/>
        <v>0</v>
      </c>
      <c r="AE28" s="300">
        <f>SUM(P28:AD28)</f>
        <v>0</v>
      </c>
      <c r="AF28" s="134">
        <f>ROUND(L28,2)</f>
        <v>0</v>
      </c>
      <c r="AG28" s="304"/>
    </row>
    <row r="29" spans="1:33" ht="19.5" customHeight="1" thickBot="1" x14ac:dyDescent="0.35">
      <c r="A29" s="661"/>
      <c r="B29" s="662"/>
      <c r="C29" s="663"/>
      <c r="D29" s="664"/>
      <c r="E29" s="665"/>
      <c r="F29" s="663"/>
      <c r="G29" s="666"/>
      <c r="H29" s="667"/>
      <c r="I29" s="668"/>
      <c r="J29" s="669"/>
      <c r="K29" s="670"/>
      <c r="L29" s="671"/>
      <c r="M29" s="639"/>
      <c r="O29" s="305"/>
      <c r="P29" s="282"/>
      <c r="Q29" s="282"/>
      <c r="R29" s="282"/>
      <c r="S29" s="282"/>
      <c r="T29" s="282"/>
      <c r="U29" s="282"/>
      <c r="V29" s="282"/>
      <c r="W29" s="282"/>
      <c r="X29" s="282"/>
      <c r="Y29" s="282"/>
      <c r="Z29" s="282"/>
      <c r="AA29" s="282"/>
      <c r="AB29" s="282"/>
      <c r="AC29" s="282"/>
      <c r="AD29" s="282"/>
      <c r="AE29" s="306"/>
      <c r="AF29" s="307"/>
    </row>
    <row r="30" spans="1:33" ht="17.25" customHeight="1" x14ac:dyDescent="0.25">
      <c r="A30" s="678" t="s">
        <v>37</v>
      </c>
      <c r="B30" s="678"/>
      <c r="C30" s="308">
        <f>SUM(C20:C28)</f>
        <v>0</v>
      </c>
      <c r="D30" s="309">
        <f>SUM(D20:D28)</f>
        <v>0</v>
      </c>
      <c r="E30" s="310"/>
      <c r="F30" s="311">
        <f>SUM(F20:F28)</f>
        <v>0</v>
      </c>
      <c r="G30" s="312">
        <f>SUM(G20:G28)</f>
        <v>0</v>
      </c>
      <c r="H30" s="313">
        <f>SUM(H20:H28)</f>
        <v>0</v>
      </c>
      <c r="I30" s="314"/>
      <c r="J30" s="315">
        <f>SUM(J20:J28)</f>
        <v>0</v>
      </c>
      <c r="K30" s="316"/>
      <c r="L30" s="317">
        <f>SUM(L20:L28)</f>
        <v>0</v>
      </c>
      <c r="M30" s="318">
        <f>SUM(M20:M28)</f>
        <v>0</v>
      </c>
      <c r="N30" s="319"/>
      <c r="O30" s="280"/>
      <c r="P30" s="280"/>
      <c r="Q30" s="280"/>
      <c r="R30" s="280"/>
      <c r="S30" s="280"/>
      <c r="T30" s="280"/>
      <c r="U30" s="280"/>
      <c r="V30" s="280"/>
      <c r="W30" s="280"/>
      <c r="X30" s="280"/>
      <c r="Y30" s="280"/>
      <c r="Z30" s="280"/>
      <c r="AA30" s="280"/>
      <c r="AB30" s="280"/>
      <c r="AC30" s="280"/>
      <c r="AD30" s="280"/>
      <c r="AE30" s="280"/>
      <c r="AF30" s="280"/>
    </row>
    <row r="31" spans="1:33" x14ac:dyDescent="0.25">
      <c r="A31" s="320"/>
      <c r="B31" s="320"/>
      <c r="C31" s="321"/>
      <c r="D31" s="322"/>
      <c r="E31" s="323"/>
      <c r="F31" s="324"/>
      <c r="G31" s="325"/>
      <c r="H31" s="284"/>
      <c r="J31" s="326"/>
      <c r="K31" s="327"/>
      <c r="O31" s="280"/>
      <c r="P31" s="280"/>
      <c r="Q31" s="280"/>
      <c r="R31" s="280"/>
      <c r="S31" s="280"/>
      <c r="T31" s="280"/>
      <c r="U31" s="280"/>
      <c r="V31" s="280"/>
      <c r="W31" s="280"/>
      <c r="X31" s="280"/>
      <c r="Y31" s="280"/>
      <c r="Z31" s="280"/>
      <c r="AA31" s="280"/>
      <c r="AB31" s="280"/>
      <c r="AC31" s="280"/>
      <c r="AD31" s="280"/>
      <c r="AE31" s="280"/>
      <c r="AF31" s="280"/>
    </row>
    <row r="32" spans="1:33" ht="31.5" x14ac:dyDescent="0.25">
      <c r="B32" s="651" t="str">
        <f>INDEX(languages!B10:C10,1,MATCH('Liesmich Readme'!$A$5,languages!$B$2:$C$2,0))</f>
        <v>3.    Horizontal Ceiling &amp; Kappung auf Kalenderjahr</v>
      </c>
      <c r="C32" s="651"/>
      <c r="D32" s="651"/>
      <c r="E32" s="651"/>
      <c r="F32" s="651"/>
      <c r="G32" s="651"/>
      <c r="H32" s="651"/>
      <c r="I32" s="651"/>
      <c r="J32" s="277"/>
      <c r="L32" s="328"/>
      <c r="M32" s="329"/>
      <c r="P32" s="679"/>
      <c r="Q32" s="679"/>
      <c r="R32" s="679"/>
      <c r="S32" s="679"/>
      <c r="T32" s="679"/>
      <c r="U32" s="679"/>
      <c r="V32" s="679"/>
      <c r="W32" s="679"/>
      <c r="X32" s="679"/>
      <c r="Y32" s="679"/>
      <c r="Z32" s="679"/>
      <c r="AA32" s="679"/>
      <c r="AB32" s="679"/>
      <c r="AC32" s="679"/>
      <c r="AD32" s="679"/>
      <c r="AE32" s="679"/>
      <c r="AF32" s="679"/>
    </row>
    <row r="33" spans="1:33" ht="15.75" thickBot="1" x14ac:dyDescent="0.3">
      <c r="L33" s="329"/>
      <c r="M33" s="329"/>
      <c r="O33" s="330"/>
      <c r="P33" s="331"/>
      <c r="Q33" s="331"/>
      <c r="R33" s="331"/>
      <c r="S33" s="331"/>
      <c r="T33" s="331"/>
      <c r="U33" s="331"/>
      <c r="V33" s="331"/>
      <c r="W33" s="331"/>
      <c r="X33" s="331"/>
      <c r="Y33" s="331"/>
      <c r="Z33" s="331"/>
      <c r="AA33" s="331"/>
      <c r="AB33" s="331"/>
      <c r="AC33" s="331"/>
      <c r="AD33" s="331"/>
      <c r="AE33" s="331"/>
      <c r="AF33" s="331"/>
    </row>
    <row r="34" spans="1:33" ht="90" customHeight="1" x14ac:dyDescent="0.25">
      <c r="B34" s="332" t="s">
        <v>260</v>
      </c>
      <c r="C34" s="256" t="s">
        <v>261</v>
      </c>
      <c r="D34" s="333" t="s">
        <v>262</v>
      </c>
      <c r="E34" s="334" t="s">
        <v>501</v>
      </c>
      <c r="F34" s="335" t="s">
        <v>502</v>
      </c>
      <c r="G34" s="335" t="s">
        <v>263</v>
      </c>
      <c r="H34" s="336" t="s">
        <v>265</v>
      </c>
      <c r="I34" s="333" t="s">
        <v>264</v>
      </c>
      <c r="J34" s="334" t="s">
        <v>501</v>
      </c>
      <c r="K34" s="335" t="s">
        <v>502</v>
      </c>
      <c r="L34" s="335" t="s">
        <v>263</v>
      </c>
      <c r="M34" s="336" t="s">
        <v>265</v>
      </c>
      <c r="O34" s="337"/>
      <c r="P34" s="680"/>
      <c r="Q34" s="680"/>
      <c r="R34" s="680"/>
      <c r="S34" s="680"/>
      <c r="T34" s="680"/>
      <c r="U34" s="680"/>
      <c r="V34" s="680"/>
      <c r="W34" s="680"/>
      <c r="X34" s="680"/>
      <c r="Y34" s="680"/>
      <c r="Z34" s="680"/>
      <c r="AA34" s="680"/>
      <c r="AB34" s="680"/>
      <c r="AC34" s="680"/>
      <c r="AD34" s="680"/>
      <c r="AE34" s="680"/>
      <c r="AF34" s="680"/>
    </row>
    <row r="35" spans="1:33" ht="15" customHeight="1" x14ac:dyDescent="0.25">
      <c r="B35" s="338"/>
      <c r="C35" s="339">
        <f>IF('Basic project data'!C5=0,0,DATE(YEAR('Basic project data'!C5),1,1))</f>
        <v>0</v>
      </c>
      <c r="D35" s="340" t="str">
        <f>IFERROR(INDEX(B47:B58,MATCH("P*",B47:B58,0)),"")</f>
        <v/>
      </c>
      <c r="E35" s="341">
        <f>IF(D35="",0,IF($D$11="no",SUMIF(B47:B58,D35,F47:F58),SUMIF(B47:B58,D35,I47:I58)))</f>
        <v>0</v>
      </c>
      <c r="F35" s="341">
        <f>IFERROR(SUMIF($B47:$B58,$D35,$AE47:$AE58)/$H$2,0)</f>
        <v>0</v>
      </c>
      <c r="G35" s="341" t="str">
        <f t="shared" ref="G35:G41" si="10">IFERROR(IF(D35="","",(IF(B35="yes",(IF(E35&lt;F35,E35,F35)),F35))),"")</f>
        <v/>
      </c>
      <c r="H35" s="342">
        <f t="shared" ref="H35:H41" si="11">ROUND(-IFERROR(E35-F35,""),2)</f>
        <v>0</v>
      </c>
      <c r="I35" s="340" t="str">
        <f>IF(IFERROR(INDEX(B47:B58,MATCH("P*",B47:B58,-1)),"")=D35,"",IFERROR(INDEX(B47:B58,MATCH("P*",B47:B58,-1)),""))</f>
        <v/>
      </c>
      <c r="J35" s="341">
        <f>IF(I35="",0,IF($D$11="no",MROUND(SUMIF(B47:B58,I35,F47:F58),0.5),MROUND(SUMIF(B47:B58,I35,I47:I58),0.5)))</f>
        <v>0</v>
      </c>
      <c r="K35" s="341">
        <f>IFERROR(SUMIF($B47:$B58,$I35,$AE47:$AE58)/$H$2,0)</f>
        <v>0</v>
      </c>
      <c r="L35" s="341" t="str">
        <f t="shared" ref="L35:L41" si="12">IFERROR(IF(I35="","",IF(B35="yes",(IF((E35+J35-G35)&gt;=K35,K35,(E35+J35-G35))),K35)),"")</f>
        <v/>
      </c>
      <c r="M35" s="342">
        <f t="shared" ref="M35:M41" si="13">ROUND(-IFERROR(J35-K35,""),2)</f>
        <v>0</v>
      </c>
      <c r="N35" s="343"/>
      <c r="O35" s="337"/>
    </row>
    <row r="36" spans="1:33" x14ac:dyDescent="0.25">
      <c r="B36" s="338"/>
      <c r="C36" s="339" t="str">
        <f>IFERROR(IF(EDATE(C35,12)&lt;=(DATE(YEAR('Basic project data'!$C$6),1,1)),EDATE(C35,12),""),"")</f>
        <v/>
      </c>
      <c r="D36" s="340" t="str">
        <f>IFERROR(INDEX(B62:B73,MATCH("P*",B62:B73,0)),"")</f>
        <v/>
      </c>
      <c r="E36" s="341">
        <f>IF(D36="",0,IF($D$11="no",SUMIF(B62:B73,D36,F62:F73),SUMIF(B62:B73,D36,I62:I73)))</f>
        <v>0</v>
      </c>
      <c r="F36" s="341">
        <f>IFERROR(SUMIF($B62:$B73,$D36,$AE62:$AE73)/$H$2,0)</f>
        <v>0</v>
      </c>
      <c r="G36" s="341" t="str">
        <f t="shared" si="10"/>
        <v/>
      </c>
      <c r="H36" s="342">
        <f t="shared" si="11"/>
        <v>0</v>
      </c>
      <c r="I36" s="340" t="str">
        <f>IF(IFERROR(INDEX(B62:B73,MATCH("P*",B62:B73,-1)),"")=D36,"",IFERROR(INDEX(B62:B73,MATCH("P*",B62:B73,-1)),""))</f>
        <v/>
      </c>
      <c r="J36" s="341">
        <f>IF(I36="",0,IF($D$11="no",MROUND(SUMIF(B62:B73,I36,F62:F73),0.5),MROUND(SUMIF(B62:B73,I36,I62:I73),0.5)))</f>
        <v>0</v>
      </c>
      <c r="K36" s="341">
        <f>IFERROR(SUMIF($B62:$B73,$I36,$AE62:$AE73)/$H$2,0)</f>
        <v>0</v>
      </c>
      <c r="L36" s="341" t="str">
        <f t="shared" si="12"/>
        <v/>
      </c>
      <c r="M36" s="342">
        <f t="shared" si="13"/>
        <v>0</v>
      </c>
      <c r="N36" s="344"/>
      <c r="O36" s="345"/>
    </row>
    <row r="37" spans="1:33" x14ac:dyDescent="0.25">
      <c r="B37" s="338"/>
      <c r="C37" s="339" t="str">
        <f>IFERROR(IF(EDATE(C36,12)&lt;=(DATE(YEAR('Basic project data'!$C$6),1,1)),EDATE(C36,12),""),"")</f>
        <v/>
      </c>
      <c r="D37" s="340" t="str">
        <f>IFERROR(INDEX(B77:B88,MATCH("P*",B77:B88,0)),"")</f>
        <v/>
      </c>
      <c r="E37" s="341">
        <f>IF(D37="",0,IF($D$11="no",SUMIF(B77:B88,D37,F77:F88),SUMIF(B77:B88,D37,I77:I88)))</f>
        <v>0</v>
      </c>
      <c r="F37" s="341">
        <f>IFERROR(SUMIF($B77:$B88,$D37,$AE77:$AE88)/$H$2,0)</f>
        <v>0</v>
      </c>
      <c r="G37" s="341" t="str">
        <f t="shared" si="10"/>
        <v/>
      </c>
      <c r="H37" s="342">
        <f t="shared" si="11"/>
        <v>0</v>
      </c>
      <c r="I37" s="340" t="str">
        <f>IF(IFERROR(INDEX(B77:B88,MATCH("P*",B77:B88,-1)),"")=D37,"",IFERROR(INDEX(B77:B88,MATCH("P*",B77:B88,-1)),""))</f>
        <v/>
      </c>
      <c r="J37" s="341">
        <f>IF(I37="",0,IF($D$11="no",MROUND(SUMIF(B77:B88,I37,F77:F88),0.5),MROUND(SUMIF(B77:B88,I37,I77:I88),0.5)))</f>
        <v>0</v>
      </c>
      <c r="K37" s="341">
        <f>IFERROR(SUMIF($B77:$B88,$I37,$AE77:$AE88)/$H$2,0)</f>
        <v>0</v>
      </c>
      <c r="L37" s="341" t="str">
        <f t="shared" si="12"/>
        <v/>
      </c>
      <c r="M37" s="342">
        <f t="shared" si="13"/>
        <v>0</v>
      </c>
      <c r="O37" s="345"/>
    </row>
    <row r="38" spans="1:33" x14ac:dyDescent="0.25">
      <c r="B38" s="338"/>
      <c r="C38" s="339" t="str">
        <f>IFERROR(IF(EDATE(C37,12)&lt;=(DATE(YEAR('Basic project data'!$C$6),1,1)),EDATE(C37,12),""),"")</f>
        <v/>
      </c>
      <c r="D38" s="340" t="str">
        <f>IFERROR(INDEX(B92:B103,MATCH("P*",B92:B103,0)),"")</f>
        <v/>
      </c>
      <c r="E38" s="341">
        <f>IF(D38="",0,IF($D$11="no",SUMIF(B92:B103,D38,F92:F103),SUMIF(B92:B103,D38,I92:I103)))</f>
        <v>0</v>
      </c>
      <c r="F38" s="341">
        <f>IFERROR(SUMIF($B92:$B103,$D38,$AE92:$AE103)/$H$2,0)</f>
        <v>0</v>
      </c>
      <c r="G38" s="341" t="str">
        <f t="shared" si="10"/>
        <v/>
      </c>
      <c r="H38" s="342">
        <f t="shared" si="11"/>
        <v>0</v>
      </c>
      <c r="I38" s="340" t="str">
        <f>IF(IFERROR(INDEX(B92:B103,MATCH("P*",B92:B103,-1)),"")=D38,"",IFERROR(INDEX(B92:B103,MATCH("P*",B92:B103,-1)),""))</f>
        <v/>
      </c>
      <c r="J38" s="341">
        <f>IF(I38="",0,IF($D$11="no",MROUND(SUMIF(B92:B103,I38,F92:F103),0.5),MROUND(SUMIF(B92:B103,I38,I92:I103),0.5)))</f>
        <v>0</v>
      </c>
      <c r="K38" s="341">
        <f>IFERROR(SUMIF($B92:$B103,$I38,$AE92:$AE103)/$H$2,0)</f>
        <v>0</v>
      </c>
      <c r="L38" s="341" t="str">
        <f t="shared" si="12"/>
        <v/>
      </c>
      <c r="M38" s="342">
        <f t="shared" si="13"/>
        <v>0</v>
      </c>
      <c r="O38" s="345"/>
    </row>
    <row r="39" spans="1:33" x14ac:dyDescent="0.25">
      <c r="B39" s="338"/>
      <c r="C39" s="339" t="str">
        <f>IFERROR(IF(EDATE(C38,12)&lt;=(DATE(YEAR('Basic project data'!$C$6),1,1)),EDATE(C38,12),""),"")</f>
        <v/>
      </c>
      <c r="D39" s="340" t="str">
        <f>IFERROR(INDEX(B107:B118,MATCH("P*",B107:B118,0)),"")</f>
        <v/>
      </c>
      <c r="E39" s="341">
        <f>IF(D39="",0,IF($D$11="no",SUMIF(B107:B118,D39,F107:F118),SUMIF(B107:B118,D39,I107:I118)))</f>
        <v>0</v>
      </c>
      <c r="F39" s="341">
        <f>IFERROR(SUMIF($B107:$B118,$D39,$AE107:$AE118)/$H$2,0)</f>
        <v>0</v>
      </c>
      <c r="G39" s="341" t="str">
        <f t="shared" si="10"/>
        <v/>
      </c>
      <c r="H39" s="342">
        <f t="shared" si="11"/>
        <v>0</v>
      </c>
      <c r="I39" s="340" t="str">
        <f>IF(IFERROR(INDEX(B107:B118,MATCH("P*",B107:B118,-1)),"")=D39,"",IFERROR(INDEX(B107:B118,MATCH("P*",B107:B118,-1)),""))</f>
        <v/>
      </c>
      <c r="J39" s="341">
        <f>IF(I39="",0,IF($D$11="no",MROUND(SUMIF(B107:B118,I39,F107:F118),0.5),MROUND(SUMIF(B107:B118,I39,I107:I118),0.5)))</f>
        <v>0</v>
      </c>
      <c r="K39" s="341">
        <f>IFERROR(SUMIF($B107:$B118,$I39,$AE107:$AE118)/$H$2,0)</f>
        <v>0</v>
      </c>
      <c r="L39" s="341" t="str">
        <f t="shared" si="12"/>
        <v/>
      </c>
      <c r="M39" s="342">
        <f t="shared" si="13"/>
        <v>0</v>
      </c>
      <c r="O39" s="345"/>
    </row>
    <row r="40" spans="1:33" x14ac:dyDescent="0.25">
      <c r="B40" s="338"/>
      <c r="C40" s="339" t="str">
        <f>IFERROR(IF(EDATE(C39,12)&lt;=(DATE(YEAR('Basic project data'!$C$6),1,1)),EDATE(C39,12),""),"")</f>
        <v/>
      </c>
      <c r="D40" s="340" t="str">
        <f>IFERROR(INDEX(B122:B133,MATCH("P*",B122:B133,0)),"")</f>
        <v/>
      </c>
      <c r="E40" s="341">
        <f>IF(D40="",0,IF($D$11="no",SUMIF(B122:B133,D40,F122:F133),SUMIF(B122:B133,D40,I122:I133)))</f>
        <v>0</v>
      </c>
      <c r="F40" s="341">
        <f>IFERROR(SUMIF($B122:$B133,$D40,$AE122:$AE133)/$H$2,0)</f>
        <v>0</v>
      </c>
      <c r="G40" s="341" t="str">
        <f t="shared" si="10"/>
        <v/>
      </c>
      <c r="H40" s="342">
        <f t="shared" si="11"/>
        <v>0</v>
      </c>
      <c r="I40" s="340" t="str">
        <f>IF(IFERROR(INDEX(B122:B133,MATCH("P*",B122:B133,-1)),"")=D40,"",IFERROR(INDEX(B122:B133,MATCH("P*",B122:B133,-1)),""))</f>
        <v/>
      </c>
      <c r="J40" s="341">
        <f>IF(I40="",0,IF($D$11="no",MROUND(SUMIF(B122:B133,I40,F122:F133),0.5),MROUND(SUMIF(B122:B133,I40,I122:I133),0.5)))</f>
        <v>0</v>
      </c>
      <c r="K40" s="341">
        <f>IFERROR(SUMIF($B122:$B133,$I40,$AE122:$AE133)/$H$2,0)</f>
        <v>0</v>
      </c>
      <c r="L40" s="341" t="str">
        <f t="shared" si="12"/>
        <v/>
      </c>
      <c r="M40" s="342">
        <f t="shared" si="13"/>
        <v>0</v>
      </c>
      <c r="O40" s="345"/>
    </row>
    <row r="41" spans="1:33" ht="15.75" thickBot="1" x14ac:dyDescent="0.3">
      <c r="B41" s="338"/>
      <c r="C41" s="339" t="str">
        <f>IFERROR(IF(EDATE(C40,12)&lt;=(DATE(YEAR('Basic project data'!$C$6),1,1)),EDATE(C40,12),""),"")</f>
        <v/>
      </c>
      <c r="D41" s="346" t="str">
        <f>IFERROR(INDEX(B148:B1137,MATCH("P*",B137:B148,0)),"")</f>
        <v/>
      </c>
      <c r="E41" s="347">
        <f>IF(D41="",0,IF($D$11="no",SUMIF(B137:B148,D41,F137:F148),SUMIF(B137:B148,D41,I137:I148)))</f>
        <v>0</v>
      </c>
      <c r="F41" s="347">
        <f>IFERROR(SUMIF($B137:$B148,$D41,$AE137:$AE148)/$H$2,0)</f>
        <v>0</v>
      </c>
      <c r="G41" s="347" t="str">
        <f t="shared" si="10"/>
        <v/>
      </c>
      <c r="H41" s="348">
        <f t="shared" si="11"/>
        <v>0</v>
      </c>
      <c r="I41" s="346" t="str">
        <f>IF(IFERROR(INDEX(B137:B148,MATCH("P*",B137:B148,-1)),"")=D41,"",IFERROR(INDEX(B137:B148,MATCH("P*",B137:B148,-1)),""))</f>
        <v/>
      </c>
      <c r="J41" s="347">
        <f>IF(I41="",0,IF($D$11="no",MROUND(SUMIF(B137:B148,I41,F137:F148),0.5),MROUND(SUMIF(B137:B148,I41,I137:I148),0.5)))</f>
        <v>0</v>
      </c>
      <c r="K41" s="347">
        <f>IFERROR(SUMIF($B137:$B148,$I41,$AE137:$AE148)/$H$2,0)</f>
        <v>0</v>
      </c>
      <c r="L41" s="347" t="str">
        <f t="shared" si="12"/>
        <v/>
      </c>
      <c r="M41" s="348">
        <f t="shared" si="13"/>
        <v>0</v>
      </c>
      <c r="O41" s="345"/>
      <c r="P41" s="291"/>
    </row>
    <row r="42" spans="1:33" ht="24.75" customHeight="1" x14ac:dyDescent="0.25">
      <c r="E42" s="349"/>
      <c r="F42" s="350"/>
      <c r="G42" s="283"/>
      <c r="H42" s="351"/>
      <c r="I42" s="352"/>
      <c r="J42" s="352"/>
      <c r="K42" s="353"/>
      <c r="Q42" s="291"/>
    </row>
    <row r="43" spans="1:33" ht="33.75" x14ac:dyDescent="0.5">
      <c r="B43" s="681" t="str">
        <f>INDEX(languages!B8:C8,1,MATCH('Liesmich Readme'!$A$5,languages!$B$2:$C$2,0))</f>
        <v>2a. Vollzeitäquivalente und Personalkosten Gesamt und Projekt</v>
      </c>
      <c r="C43" s="681"/>
      <c r="D43" s="681"/>
      <c r="E43" s="681"/>
      <c r="F43" s="681"/>
      <c r="G43" s="681"/>
      <c r="H43" s="681"/>
      <c r="I43" s="681"/>
      <c r="J43" s="681"/>
      <c r="K43" s="354"/>
      <c r="O43" s="682" t="str">
        <f>INDEX(languages!B9:C9,1,MATCH('Liesmich Readme'!$A$5,languages!$B$2:$C$2,0))</f>
        <v>2b. Projekt-Arbeitsstunden pro Arbeitspaket und Monat</v>
      </c>
      <c r="P43" s="682"/>
      <c r="Q43" s="682"/>
      <c r="R43" s="682"/>
      <c r="S43" s="682"/>
      <c r="T43" s="682"/>
      <c r="U43" s="682"/>
      <c r="V43" s="682"/>
      <c r="W43" s="682"/>
      <c r="X43" s="682"/>
      <c r="Y43" s="682"/>
      <c r="Z43" s="682"/>
      <c r="AA43" s="682"/>
      <c r="AB43" s="682"/>
      <c r="AC43" s="682"/>
      <c r="AD43" s="682"/>
      <c r="AE43" s="682"/>
      <c r="AF43" s="682"/>
      <c r="AG43" s="682"/>
    </row>
    <row r="44" spans="1:33" ht="15.75" thickBot="1" x14ac:dyDescent="0.3">
      <c r="A44" s="355"/>
      <c r="E44" s="355"/>
    </row>
    <row r="45" spans="1:33" ht="15.75" customHeight="1" outlineLevel="1" x14ac:dyDescent="0.25">
      <c r="B45" s="356"/>
      <c r="C45" s="356"/>
      <c r="D45" s="356"/>
      <c r="E45" s="674" t="s">
        <v>252</v>
      </c>
      <c r="F45" s="674"/>
      <c r="G45" s="674"/>
      <c r="H45" s="674" t="s">
        <v>498</v>
      </c>
      <c r="I45" s="674"/>
      <c r="J45" s="674"/>
      <c r="O45" s="357"/>
      <c r="P45" s="675" t="s">
        <v>505</v>
      </c>
      <c r="Q45" s="676"/>
      <c r="R45" s="676"/>
      <c r="S45" s="676"/>
      <c r="T45" s="676"/>
      <c r="U45" s="676"/>
      <c r="V45" s="676"/>
      <c r="W45" s="676"/>
      <c r="X45" s="676"/>
      <c r="Y45" s="676"/>
      <c r="Z45" s="676"/>
      <c r="AA45" s="676"/>
      <c r="AB45" s="676"/>
      <c r="AC45" s="676"/>
      <c r="AD45" s="676"/>
      <c r="AE45" s="677"/>
      <c r="AF45" s="357"/>
    </row>
    <row r="46" spans="1:33" ht="30" outlineLevel="1" x14ac:dyDescent="0.25">
      <c r="B46" s="358" t="s">
        <v>56</v>
      </c>
      <c r="C46" s="358" t="s">
        <v>18</v>
      </c>
      <c r="D46" s="359" t="s">
        <v>266</v>
      </c>
      <c r="E46" s="360" t="s">
        <v>267</v>
      </c>
      <c r="F46" s="361" t="s">
        <v>268</v>
      </c>
      <c r="G46" s="362" t="s">
        <v>269</v>
      </c>
      <c r="H46" s="363" t="s">
        <v>267</v>
      </c>
      <c r="I46" s="361" t="s">
        <v>268</v>
      </c>
      <c r="J46" s="362" t="s">
        <v>530</v>
      </c>
      <c r="O46" s="364" t="s">
        <v>266</v>
      </c>
      <c r="P46" s="365" t="s">
        <v>389</v>
      </c>
      <c r="Q46" s="365" t="s">
        <v>39</v>
      </c>
      <c r="R46" s="365" t="s">
        <v>40</v>
      </c>
      <c r="S46" s="365" t="s">
        <v>41</v>
      </c>
      <c r="T46" s="365" t="s">
        <v>42</v>
      </c>
      <c r="U46" s="365" t="s">
        <v>43</v>
      </c>
      <c r="V46" s="365" t="s">
        <v>44</v>
      </c>
      <c r="W46" s="365" t="s">
        <v>45</v>
      </c>
      <c r="X46" s="365" t="s">
        <v>46</v>
      </c>
      <c r="Y46" s="365" t="s">
        <v>47</v>
      </c>
      <c r="Z46" s="365" t="s">
        <v>48</v>
      </c>
      <c r="AA46" s="365" t="s">
        <v>49</v>
      </c>
      <c r="AB46" s="365" t="s">
        <v>50</v>
      </c>
      <c r="AC46" s="365" t="s">
        <v>51</v>
      </c>
      <c r="AD46" s="365" t="s">
        <v>52</v>
      </c>
      <c r="AE46" s="365" t="s">
        <v>467</v>
      </c>
      <c r="AF46" s="357"/>
      <c r="AG46" s="366"/>
    </row>
    <row r="47" spans="1:33" outlineLevel="1" x14ac:dyDescent="0.25">
      <c r="B47" s="367"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367">
        <f>IF(DATE(YEAR('Basic project data'!$C$5),MONTH('Basic project data'!$C$5),1)=D47,1,0)</f>
        <v>0</v>
      </c>
      <c r="D47" s="368">
        <f>IF('Basic project data'!C5=0,0,DATE(YEAR('Basic project data'!$C$5),1,1))</f>
        <v>0</v>
      </c>
      <c r="E47" s="369"/>
      <c r="F47" s="299">
        <f t="shared" ref="F47:F58" si="14">215/12*E47</f>
        <v>0</v>
      </c>
      <c r="G47" s="370"/>
      <c r="H47" s="369"/>
      <c r="I47" s="299">
        <f t="shared" ref="I47:I58" si="15">215/12*H47</f>
        <v>0</v>
      </c>
      <c r="J47" s="371"/>
      <c r="O47" s="372">
        <f t="shared" ref="O47:O59" si="16">D47</f>
        <v>0</v>
      </c>
      <c r="P47" s="373"/>
      <c r="Q47" s="373"/>
      <c r="R47" s="373"/>
      <c r="S47" s="373"/>
      <c r="T47" s="373"/>
      <c r="U47" s="373"/>
      <c r="V47" s="373"/>
      <c r="W47" s="373"/>
      <c r="X47" s="373"/>
      <c r="Y47" s="373"/>
      <c r="Z47" s="373"/>
      <c r="AA47" s="373"/>
      <c r="AB47" s="373"/>
      <c r="AC47" s="373"/>
      <c r="AD47" s="373"/>
      <c r="AE47" s="374">
        <f t="shared" ref="AE47:AE58" si="17">SUM(P47:AD47)</f>
        <v>0</v>
      </c>
      <c r="AF47" s="357"/>
      <c r="AG47" s="366"/>
    </row>
    <row r="48" spans="1:33" outlineLevel="1" x14ac:dyDescent="0.25">
      <c r="B48" s="367"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367">
        <f>IF(C47&gt;0,C47+1,IF(DATE(YEAR('Basic project data'!$C$5),MONTH('Basic project data'!$C$5),1)=D48,1,0))</f>
        <v>0</v>
      </c>
      <c r="D48" s="368">
        <f t="shared" ref="D48:D58" si="18">DATE(YEAR(D47),MONTH(D47)+1,DAY(D47))</f>
        <v>31</v>
      </c>
      <c r="E48" s="369"/>
      <c r="F48" s="299">
        <f t="shared" si="14"/>
        <v>0</v>
      </c>
      <c r="G48" s="370"/>
      <c r="H48" s="369"/>
      <c r="I48" s="299">
        <f t="shared" si="15"/>
        <v>0</v>
      </c>
      <c r="J48" s="371"/>
      <c r="O48" s="372">
        <f t="shared" si="16"/>
        <v>31</v>
      </c>
      <c r="P48" s="373"/>
      <c r="Q48" s="373"/>
      <c r="R48" s="373"/>
      <c r="S48" s="373"/>
      <c r="T48" s="373"/>
      <c r="U48" s="373"/>
      <c r="V48" s="373"/>
      <c r="W48" s="373"/>
      <c r="X48" s="373"/>
      <c r="Y48" s="373"/>
      <c r="Z48" s="373"/>
      <c r="AA48" s="373"/>
      <c r="AB48" s="373"/>
      <c r="AC48" s="373"/>
      <c r="AD48" s="373"/>
      <c r="AE48" s="374">
        <f t="shared" si="17"/>
        <v>0</v>
      </c>
      <c r="AF48" s="357"/>
      <c r="AG48" s="366"/>
    </row>
    <row r="49" spans="2:33" outlineLevel="1" x14ac:dyDescent="0.25">
      <c r="B49" s="367"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367">
        <f>IF(C48&gt;0,C48+1,IF(DATE(YEAR('Basic project data'!$C$5),MONTH('Basic project data'!$C$5),1)=D49,1,0))</f>
        <v>0</v>
      </c>
      <c r="D49" s="368">
        <f t="shared" si="18"/>
        <v>62</v>
      </c>
      <c r="E49" s="369"/>
      <c r="F49" s="299">
        <f t="shared" si="14"/>
        <v>0</v>
      </c>
      <c r="G49" s="370"/>
      <c r="H49" s="369"/>
      <c r="I49" s="299">
        <f t="shared" si="15"/>
        <v>0</v>
      </c>
      <c r="J49" s="371"/>
      <c r="O49" s="372">
        <f t="shared" si="16"/>
        <v>62</v>
      </c>
      <c r="P49" s="373"/>
      <c r="Q49" s="373"/>
      <c r="R49" s="373"/>
      <c r="S49" s="373"/>
      <c r="T49" s="373"/>
      <c r="U49" s="373"/>
      <c r="V49" s="373"/>
      <c r="W49" s="373"/>
      <c r="X49" s="373"/>
      <c r="Y49" s="373"/>
      <c r="Z49" s="373"/>
      <c r="AA49" s="373"/>
      <c r="AB49" s="373"/>
      <c r="AC49" s="373"/>
      <c r="AD49" s="373"/>
      <c r="AE49" s="374">
        <f t="shared" si="17"/>
        <v>0</v>
      </c>
      <c r="AF49" s="357"/>
      <c r="AG49" s="366"/>
    </row>
    <row r="50" spans="2:33" outlineLevel="1" x14ac:dyDescent="0.25">
      <c r="B50" s="367"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367">
        <f>IF(C49&gt;0,C49+1,IF(DATE(YEAR('Basic project data'!$C$5),MONTH('Basic project data'!$C$5),1)=D50,1,0))</f>
        <v>0</v>
      </c>
      <c r="D50" s="368">
        <f t="shared" si="18"/>
        <v>93</v>
      </c>
      <c r="E50" s="369"/>
      <c r="F50" s="299">
        <f t="shared" si="14"/>
        <v>0</v>
      </c>
      <c r="G50" s="370"/>
      <c r="H50" s="369"/>
      <c r="I50" s="299">
        <f t="shared" si="15"/>
        <v>0</v>
      </c>
      <c r="J50" s="371"/>
      <c r="O50" s="372">
        <f t="shared" si="16"/>
        <v>93</v>
      </c>
      <c r="P50" s="373"/>
      <c r="Q50" s="373"/>
      <c r="R50" s="373"/>
      <c r="S50" s="373"/>
      <c r="T50" s="373"/>
      <c r="U50" s="373"/>
      <c r="V50" s="373"/>
      <c r="W50" s="373"/>
      <c r="X50" s="373"/>
      <c r="Y50" s="373"/>
      <c r="Z50" s="373"/>
      <c r="AA50" s="373"/>
      <c r="AB50" s="373"/>
      <c r="AC50" s="373"/>
      <c r="AD50" s="373"/>
      <c r="AE50" s="374">
        <f t="shared" si="17"/>
        <v>0</v>
      </c>
      <c r="AF50" s="375"/>
    </row>
    <row r="51" spans="2:33" outlineLevel="1" x14ac:dyDescent="0.25">
      <c r="B51" s="367"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367">
        <f>IF(C50&gt;0,C50+1,IF(DATE(YEAR('Basic project data'!$C$5),MONTH('Basic project data'!$C$5),1)=D51,1,0))</f>
        <v>0</v>
      </c>
      <c r="D51" s="368">
        <f t="shared" si="18"/>
        <v>123</v>
      </c>
      <c r="E51" s="369"/>
      <c r="F51" s="299">
        <f t="shared" si="14"/>
        <v>0</v>
      </c>
      <c r="G51" s="370"/>
      <c r="H51" s="369"/>
      <c r="I51" s="299">
        <f t="shared" si="15"/>
        <v>0</v>
      </c>
      <c r="J51" s="371"/>
      <c r="O51" s="372">
        <f t="shared" si="16"/>
        <v>123</v>
      </c>
      <c r="P51" s="373"/>
      <c r="Q51" s="373"/>
      <c r="R51" s="373"/>
      <c r="S51" s="373"/>
      <c r="T51" s="373"/>
      <c r="U51" s="373"/>
      <c r="V51" s="373"/>
      <c r="W51" s="373"/>
      <c r="X51" s="373"/>
      <c r="Y51" s="373"/>
      <c r="Z51" s="373"/>
      <c r="AA51" s="373"/>
      <c r="AB51" s="373"/>
      <c r="AC51" s="373"/>
      <c r="AD51" s="373"/>
      <c r="AE51" s="374">
        <f t="shared" si="17"/>
        <v>0</v>
      </c>
      <c r="AF51" s="375"/>
      <c r="AG51" s="366"/>
    </row>
    <row r="52" spans="2:33" outlineLevel="1" x14ac:dyDescent="0.25">
      <c r="B52" s="367"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367">
        <f>IF(C51&gt;0,C51+1,IF(DATE(YEAR('Basic project data'!$C$5),MONTH('Basic project data'!$C$5),1)=D52,1,0))</f>
        <v>0</v>
      </c>
      <c r="D52" s="368">
        <f t="shared" si="18"/>
        <v>154</v>
      </c>
      <c r="E52" s="369"/>
      <c r="F52" s="299">
        <f t="shared" si="14"/>
        <v>0</v>
      </c>
      <c r="G52" s="370"/>
      <c r="H52" s="369"/>
      <c r="I52" s="299">
        <f t="shared" si="15"/>
        <v>0</v>
      </c>
      <c r="J52" s="371"/>
      <c r="O52" s="372">
        <f t="shared" si="16"/>
        <v>154</v>
      </c>
      <c r="P52" s="373"/>
      <c r="Q52" s="373"/>
      <c r="R52" s="373"/>
      <c r="S52" s="373"/>
      <c r="T52" s="373"/>
      <c r="U52" s="373"/>
      <c r="V52" s="373"/>
      <c r="W52" s="373"/>
      <c r="X52" s="373"/>
      <c r="Y52" s="373"/>
      <c r="Z52" s="373"/>
      <c r="AA52" s="373"/>
      <c r="AB52" s="373"/>
      <c r="AC52" s="373"/>
      <c r="AD52" s="373"/>
      <c r="AE52" s="374">
        <f t="shared" si="17"/>
        <v>0</v>
      </c>
      <c r="AF52" s="375"/>
      <c r="AG52" s="366"/>
    </row>
    <row r="53" spans="2:33" outlineLevel="1" x14ac:dyDescent="0.25">
      <c r="B53" s="367"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367">
        <f>IF(C52&gt;0,C52+1,IF(DATE(YEAR('Basic project data'!$C$5),MONTH('Basic project data'!$C$5),1)=D53,1,0))</f>
        <v>0</v>
      </c>
      <c r="D53" s="368">
        <f t="shared" si="18"/>
        <v>184</v>
      </c>
      <c r="E53" s="369"/>
      <c r="F53" s="299">
        <f t="shared" si="14"/>
        <v>0</v>
      </c>
      <c r="G53" s="370"/>
      <c r="H53" s="369"/>
      <c r="I53" s="299">
        <f t="shared" si="15"/>
        <v>0</v>
      </c>
      <c r="J53" s="371"/>
      <c r="O53" s="372">
        <f t="shared" si="16"/>
        <v>184</v>
      </c>
      <c r="P53" s="373"/>
      <c r="Q53" s="373"/>
      <c r="R53" s="373"/>
      <c r="S53" s="373"/>
      <c r="T53" s="373"/>
      <c r="U53" s="373"/>
      <c r="V53" s="373"/>
      <c r="W53" s="373"/>
      <c r="X53" s="373"/>
      <c r="Y53" s="373"/>
      <c r="Z53" s="373"/>
      <c r="AA53" s="373"/>
      <c r="AB53" s="373"/>
      <c r="AC53" s="373"/>
      <c r="AD53" s="373"/>
      <c r="AE53" s="374">
        <f t="shared" si="17"/>
        <v>0</v>
      </c>
      <c r="AF53" s="375"/>
      <c r="AG53" s="354"/>
    </row>
    <row r="54" spans="2:33" outlineLevel="1" x14ac:dyDescent="0.25">
      <c r="B54" s="367"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367">
        <f>IF(C53&gt;0,C53+1,IF(DATE(YEAR('Basic project data'!$C$5),MONTH('Basic project data'!$C$5),1)=D54,1,0))</f>
        <v>0</v>
      </c>
      <c r="D54" s="368">
        <f t="shared" si="18"/>
        <v>215</v>
      </c>
      <c r="E54" s="369"/>
      <c r="F54" s="299">
        <f t="shared" si="14"/>
        <v>0</v>
      </c>
      <c r="G54" s="370"/>
      <c r="H54" s="369"/>
      <c r="I54" s="299">
        <f t="shared" si="15"/>
        <v>0</v>
      </c>
      <c r="J54" s="371"/>
      <c r="O54" s="372">
        <f t="shared" si="16"/>
        <v>215</v>
      </c>
      <c r="P54" s="373"/>
      <c r="Q54" s="373"/>
      <c r="R54" s="373"/>
      <c r="S54" s="373"/>
      <c r="T54" s="373"/>
      <c r="U54" s="373"/>
      <c r="V54" s="373"/>
      <c r="W54" s="373"/>
      <c r="X54" s="373"/>
      <c r="Y54" s="373"/>
      <c r="Z54" s="373"/>
      <c r="AA54" s="373"/>
      <c r="AB54" s="373"/>
      <c r="AC54" s="373"/>
      <c r="AD54" s="373"/>
      <c r="AE54" s="374">
        <f t="shared" si="17"/>
        <v>0</v>
      </c>
      <c r="AF54" s="375"/>
      <c r="AG54" s="354"/>
    </row>
    <row r="55" spans="2:33" outlineLevel="1" x14ac:dyDescent="0.25">
      <c r="B55" s="367"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367">
        <f>IF(C54&gt;0,C54+1,IF(DATE(YEAR('Basic project data'!$C$5),MONTH('Basic project data'!$C$5),1)=D55,1,0))</f>
        <v>0</v>
      </c>
      <c r="D55" s="368">
        <f t="shared" si="18"/>
        <v>246</v>
      </c>
      <c r="E55" s="369"/>
      <c r="F55" s="299">
        <f t="shared" si="14"/>
        <v>0</v>
      </c>
      <c r="G55" s="370"/>
      <c r="H55" s="369"/>
      <c r="I55" s="299">
        <f t="shared" si="15"/>
        <v>0</v>
      </c>
      <c r="J55" s="371"/>
      <c r="O55" s="372">
        <f t="shared" si="16"/>
        <v>246</v>
      </c>
      <c r="P55" s="373"/>
      <c r="Q55" s="373"/>
      <c r="R55" s="373"/>
      <c r="S55" s="373"/>
      <c r="T55" s="373"/>
      <c r="U55" s="373"/>
      <c r="V55" s="373"/>
      <c r="W55" s="373"/>
      <c r="X55" s="373"/>
      <c r="Y55" s="373"/>
      <c r="Z55" s="373"/>
      <c r="AA55" s="373"/>
      <c r="AB55" s="373"/>
      <c r="AC55" s="373"/>
      <c r="AD55" s="373"/>
      <c r="AE55" s="374">
        <f t="shared" si="17"/>
        <v>0</v>
      </c>
      <c r="AF55" s="375"/>
    </row>
    <row r="56" spans="2:33" outlineLevel="1" x14ac:dyDescent="0.25">
      <c r="B56" s="367"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367">
        <f>IF(C55&gt;0,C55+1,IF(DATE(YEAR('Basic project data'!$C$5),MONTH('Basic project data'!$C$5),1)=D56,1,0))</f>
        <v>0</v>
      </c>
      <c r="D56" s="368">
        <f t="shared" si="18"/>
        <v>276</v>
      </c>
      <c r="E56" s="369"/>
      <c r="F56" s="299">
        <f t="shared" si="14"/>
        <v>0</v>
      </c>
      <c r="G56" s="370"/>
      <c r="H56" s="369"/>
      <c r="I56" s="299">
        <f t="shared" si="15"/>
        <v>0</v>
      </c>
      <c r="J56" s="371"/>
      <c r="O56" s="372">
        <f t="shared" si="16"/>
        <v>276</v>
      </c>
      <c r="P56" s="373"/>
      <c r="Q56" s="373"/>
      <c r="R56" s="373"/>
      <c r="S56" s="373"/>
      <c r="T56" s="373"/>
      <c r="U56" s="373"/>
      <c r="V56" s="373"/>
      <c r="W56" s="373"/>
      <c r="X56" s="373"/>
      <c r="Y56" s="373"/>
      <c r="Z56" s="373"/>
      <c r="AA56" s="373"/>
      <c r="AB56" s="373"/>
      <c r="AC56" s="373"/>
      <c r="AD56" s="373"/>
      <c r="AE56" s="374">
        <f t="shared" si="17"/>
        <v>0</v>
      </c>
      <c r="AF56" s="375"/>
      <c r="AG56" s="376"/>
    </row>
    <row r="57" spans="2:33" outlineLevel="1" x14ac:dyDescent="0.25">
      <c r="B57" s="367"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367">
        <f>IF(C56&gt;0,C56+1,IF(DATE(YEAR('Basic project data'!$C$5),MONTH('Basic project data'!$C$5),1)=D57,1,0))</f>
        <v>0</v>
      </c>
      <c r="D57" s="368">
        <f t="shared" si="18"/>
        <v>307</v>
      </c>
      <c r="E57" s="369"/>
      <c r="F57" s="299">
        <f t="shared" si="14"/>
        <v>0</v>
      </c>
      <c r="G57" s="370"/>
      <c r="H57" s="369"/>
      <c r="I57" s="299">
        <f t="shared" si="15"/>
        <v>0</v>
      </c>
      <c r="J57" s="371"/>
      <c r="O57" s="372">
        <f t="shared" si="16"/>
        <v>307</v>
      </c>
      <c r="P57" s="373"/>
      <c r="Q57" s="373"/>
      <c r="R57" s="373"/>
      <c r="S57" s="373"/>
      <c r="T57" s="373"/>
      <c r="U57" s="373"/>
      <c r="V57" s="373"/>
      <c r="W57" s="373"/>
      <c r="X57" s="373"/>
      <c r="Y57" s="373"/>
      <c r="Z57" s="373"/>
      <c r="AA57" s="373"/>
      <c r="AB57" s="373"/>
      <c r="AC57" s="373"/>
      <c r="AD57" s="373"/>
      <c r="AE57" s="374">
        <f t="shared" si="17"/>
        <v>0</v>
      </c>
      <c r="AF57" s="375"/>
    </row>
    <row r="58" spans="2:33" outlineLevel="1" x14ac:dyDescent="0.25">
      <c r="B58" s="367"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367">
        <f>IF(C57&gt;0,C57+1,IF(DATE(YEAR('Basic project data'!$C$5),MONTH('Basic project data'!$C$5),1)=D58,1,0))</f>
        <v>0</v>
      </c>
      <c r="D58" s="368">
        <f t="shared" si="18"/>
        <v>337</v>
      </c>
      <c r="E58" s="369"/>
      <c r="F58" s="299">
        <f t="shared" si="14"/>
        <v>0</v>
      </c>
      <c r="G58" s="370"/>
      <c r="H58" s="369"/>
      <c r="I58" s="299">
        <f t="shared" si="15"/>
        <v>0</v>
      </c>
      <c r="J58" s="371"/>
      <c r="O58" s="372">
        <f t="shared" si="16"/>
        <v>337</v>
      </c>
      <c r="P58" s="373"/>
      <c r="Q58" s="373"/>
      <c r="R58" s="373"/>
      <c r="S58" s="373"/>
      <c r="T58" s="373"/>
      <c r="U58" s="373"/>
      <c r="V58" s="373"/>
      <c r="W58" s="373"/>
      <c r="X58" s="373"/>
      <c r="Y58" s="373"/>
      <c r="Z58" s="373"/>
      <c r="AA58" s="373"/>
      <c r="AB58" s="373"/>
      <c r="AC58" s="373"/>
      <c r="AD58" s="373"/>
      <c r="AE58" s="374">
        <f t="shared" si="17"/>
        <v>0</v>
      </c>
      <c r="AF58" s="375"/>
    </row>
    <row r="59" spans="2:33" ht="15.75" outlineLevel="1" thickBot="1" x14ac:dyDescent="0.3">
      <c r="B59" s="377"/>
      <c r="C59" s="378"/>
      <c r="D59" s="379">
        <f>D58</f>
        <v>337</v>
      </c>
      <c r="E59" s="380"/>
      <c r="F59" s="381">
        <f>SUM(F47:F58)</f>
        <v>0</v>
      </c>
      <c r="G59" s="382">
        <f>SUM(G47:G58)</f>
        <v>0</v>
      </c>
      <c r="H59" s="383"/>
      <c r="I59" s="381">
        <f>SUM(I47:I58)</f>
        <v>0</v>
      </c>
      <c r="J59" s="382">
        <f>SUM(J47:J58)</f>
        <v>0</v>
      </c>
      <c r="O59" s="379">
        <f t="shared" si="16"/>
        <v>337</v>
      </c>
      <c r="P59" s="384">
        <f t="shared" ref="P59:AE59" si="19">SUM(P47:P58)</f>
        <v>0</v>
      </c>
      <c r="Q59" s="384">
        <f t="shared" si="19"/>
        <v>0</v>
      </c>
      <c r="R59" s="384">
        <f t="shared" si="19"/>
        <v>0</v>
      </c>
      <c r="S59" s="384">
        <f t="shared" si="19"/>
        <v>0</v>
      </c>
      <c r="T59" s="384">
        <f>SUM(T47:T58)</f>
        <v>0</v>
      </c>
      <c r="U59" s="384">
        <f t="shared" si="19"/>
        <v>0</v>
      </c>
      <c r="V59" s="384">
        <f t="shared" si="19"/>
        <v>0</v>
      </c>
      <c r="W59" s="384">
        <f t="shared" si="19"/>
        <v>0</v>
      </c>
      <c r="X59" s="384">
        <f t="shared" si="19"/>
        <v>0</v>
      </c>
      <c r="Y59" s="384">
        <f t="shared" si="19"/>
        <v>0</v>
      </c>
      <c r="Z59" s="384">
        <f t="shared" si="19"/>
        <v>0</v>
      </c>
      <c r="AA59" s="384">
        <f t="shared" si="19"/>
        <v>0</v>
      </c>
      <c r="AB59" s="384">
        <f t="shared" si="19"/>
        <v>0</v>
      </c>
      <c r="AC59" s="384">
        <f t="shared" si="19"/>
        <v>0</v>
      </c>
      <c r="AD59" s="384">
        <f t="shared" si="19"/>
        <v>0</v>
      </c>
      <c r="AE59" s="384">
        <f t="shared" si="19"/>
        <v>0</v>
      </c>
      <c r="AF59" s="375"/>
    </row>
    <row r="60" spans="2:33" x14ac:dyDescent="0.25">
      <c r="B60" s="385"/>
      <c r="C60" s="385"/>
      <c r="E60" s="674" t="s">
        <v>252</v>
      </c>
      <c r="F60" s="674"/>
      <c r="G60" s="674"/>
      <c r="H60" s="674" t="s">
        <v>498</v>
      </c>
      <c r="I60" s="674"/>
      <c r="J60" s="674"/>
      <c r="P60" s="384">
        <f t="shared" ref="P60:AE60" si="20">IFERROR(P59/$H$2,0)</f>
        <v>0</v>
      </c>
      <c r="Q60" s="384">
        <f t="shared" si="20"/>
        <v>0</v>
      </c>
      <c r="R60" s="384">
        <f t="shared" si="20"/>
        <v>0</v>
      </c>
      <c r="S60" s="384">
        <f t="shared" si="20"/>
        <v>0</v>
      </c>
      <c r="T60" s="384">
        <f t="shared" si="20"/>
        <v>0</v>
      </c>
      <c r="U60" s="384">
        <f t="shared" si="20"/>
        <v>0</v>
      </c>
      <c r="V60" s="384">
        <f t="shared" si="20"/>
        <v>0</v>
      </c>
      <c r="W60" s="384">
        <f t="shared" si="20"/>
        <v>0</v>
      </c>
      <c r="X60" s="384">
        <f t="shared" si="20"/>
        <v>0</v>
      </c>
      <c r="Y60" s="384">
        <f t="shared" si="20"/>
        <v>0</v>
      </c>
      <c r="Z60" s="384">
        <f t="shared" si="20"/>
        <v>0</v>
      </c>
      <c r="AA60" s="384">
        <f t="shared" si="20"/>
        <v>0</v>
      </c>
      <c r="AB60" s="384">
        <f t="shared" si="20"/>
        <v>0</v>
      </c>
      <c r="AC60" s="384">
        <f t="shared" si="20"/>
        <v>0</v>
      </c>
      <c r="AD60" s="384">
        <f t="shared" si="20"/>
        <v>0</v>
      </c>
      <c r="AE60" s="384">
        <f t="shared" si="20"/>
        <v>0</v>
      </c>
      <c r="AF60" s="626" t="s">
        <v>270</v>
      </c>
      <c r="AG60" s="627"/>
    </row>
    <row r="61" spans="2:33" ht="30" outlineLevel="1" x14ac:dyDescent="0.25">
      <c r="B61" s="385"/>
      <c r="C61" s="385"/>
      <c r="E61" s="360" t="s">
        <v>267</v>
      </c>
      <c r="F61" s="361" t="s">
        <v>268</v>
      </c>
      <c r="G61" s="362" t="s">
        <v>269</v>
      </c>
      <c r="H61" s="363" t="s">
        <v>267</v>
      </c>
      <c r="I61" s="361" t="s">
        <v>268</v>
      </c>
      <c r="J61" s="362" t="s">
        <v>530</v>
      </c>
      <c r="O61" s="364" t="s">
        <v>266</v>
      </c>
      <c r="P61" s="365" t="s">
        <v>389</v>
      </c>
      <c r="Q61" s="365" t="s">
        <v>39</v>
      </c>
      <c r="R61" s="365" t="s">
        <v>40</v>
      </c>
      <c r="S61" s="365" t="s">
        <v>41</v>
      </c>
      <c r="T61" s="365" t="s">
        <v>42</v>
      </c>
      <c r="U61" s="365" t="s">
        <v>43</v>
      </c>
      <c r="V61" s="365" t="s">
        <v>44</v>
      </c>
      <c r="W61" s="365" t="s">
        <v>45</v>
      </c>
      <c r="X61" s="365" t="s">
        <v>46</v>
      </c>
      <c r="Y61" s="365" t="s">
        <v>47</v>
      </c>
      <c r="Z61" s="365" t="s">
        <v>48</v>
      </c>
      <c r="AA61" s="365" t="s">
        <v>49</v>
      </c>
      <c r="AB61" s="365" t="s">
        <v>50</v>
      </c>
      <c r="AC61" s="365" t="s">
        <v>51</v>
      </c>
      <c r="AD61" s="365" t="s">
        <v>52</v>
      </c>
      <c r="AE61" s="386"/>
      <c r="AF61" s="387"/>
    </row>
    <row r="62" spans="2:33" outlineLevel="1" x14ac:dyDescent="0.25">
      <c r="B62" s="367"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367">
        <f>IF(C58&gt;0,C58+1,IF(DATE(YEAR('Basic project data'!$C$5),MONTH('Basic project data'!$C$5),1)=D62,1,0))</f>
        <v>0</v>
      </c>
      <c r="D62" s="368">
        <f>DATE(YEAR(D58),MONTH(D58)+1,DAY(D58))</f>
        <v>368</v>
      </c>
      <c r="E62" s="369"/>
      <c r="F62" s="299">
        <f t="shared" ref="F62:F73" si="21">215/12*E62</f>
        <v>0</v>
      </c>
      <c r="G62" s="370"/>
      <c r="H62" s="369"/>
      <c r="I62" s="299">
        <f t="shared" ref="I62:I73" si="22">215/12*H62</f>
        <v>0</v>
      </c>
      <c r="J62" s="371"/>
      <c r="O62" s="372">
        <f t="shared" ref="O62:O74" si="23">D62</f>
        <v>368</v>
      </c>
      <c r="P62" s="373"/>
      <c r="Q62" s="373"/>
      <c r="R62" s="373"/>
      <c r="S62" s="373"/>
      <c r="T62" s="373"/>
      <c r="U62" s="373"/>
      <c r="V62" s="373"/>
      <c r="W62" s="373"/>
      <c r="X62" s="373"/>
      <c r="Y62" s="373"/>
      <c r="Z62" s="373"/>
      <c r="AA62" s="373"/>
      <c r="AB62" s="373"/>
      <c r="AC62" s="373"/>
      <c r="AD62" s="373"/>
      <c r="AE62" s="374">
        <f t="shared" ref="AE62:AE73" si="24">SUM(P62:AD62)</f>
        <v>0</v>
      </c>
      <c r="AF62" s="375"/>
      <c r="AG62" s="376"/>
    </row>
    <row r="63" spans="2:33" outlineLevel="1" x14ac:dyDescent="0.25">
      <c r="B63" s="367"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367">
        <f>IF(C62&gt;0,C62+1,IF(DATE(YEAR('Basic project data'!$C$5),MONTH('Basic project data'!$C$5),1)=D63,1,0))</f>
        <v>0</v>
      </c>
      <c r="D63" s="368">
        <f t="shared" ref="D63:D73" si="25">DATE(YEAR(D62),MONTH(D62)+1,DAY(D62))</f>
        <v>399</v>
      </c>
      <c r="E63" s="369"/>
      <c r="F63" s="299">
        <f t="shared" si="21"/>
        <v>0</v>
      </c>
      <c r="G63" s="370"/>
      <c r="H63" s="369"/>
      <c r="I63" s="299">
        <f t="shared" si="22"/>
        <v>0</v>
      </c>
      <c r="J63" s="371"/>
      <c r="O63" s="372">
        <f t="shared" si="23"/>
        <v>399</v>
      </c>
      <c r="P63" s="373"/>
      <c r="Q63" s="373"/>
      <c r="R63" s="373"/>
      <c r="S63" s="373"/>
      <c r="T63" s="373"/>
      <c r="U63" s="373"/>
      <c r="V63" s="373"/>
      <c r="W63" s="373"/>
      <c r="X63" s="373"/>
      <c r="Y63" s="373"/>
      <c r="Z63" s="373"/>
      <c r="AA63" s="373"/>
      <c r="AB63" s="373"/>
      <c r="AC63" s="373"/>
      <c r="AD63" s="373"/>
      <c r="AE63" s="374">
        <f t="shared" si="24"/>
        <v>0</v>
      </c>
      <c r="AF63" s="375"/>
    </row>
    <row r="64" spans="2:33" outlineLevel="1" x14ac:dyDescent="0.25">
      <c r="B64" s="367"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367">
        <f>IF(C63&gt;0,C63+1,IF(DATE(YEAR('Basic project data'!$C$5),MONTH('Basic project data'!$C$5),1)=D64,1,0))</f>
        <v>0</v>
      </c>
      <c r="D64" s="368">
        <f t="shared" si="25"/>
        <v>427</v>
      </c>
      <c r="E64" s="369"/>
      <c r="F64" s="299">
        <f t="shared" si="21"/>
        <v>0</v>
      </c>
      <c r="G64" s="370"/>
      <c r="H64" s="369"/>
      <c r="I64" s="299">
        <f t="shared" si="22"/>
        <v>0</v>
      </c>
      <c r="J64" s="371"/>
      <c r="O64" s="372">
        <f t="shared" si="23"/>
        <v>427</v>
      </c>
      <c r="P64" s="373"/>
      <c r="Q64" s="373"/>
      <c r="R64" s="373"/>
      <c r="S64" s="373"/>
      <c r="T64" s="373"/>
      <c r="U64" s="373"/>
      <c r="V64" s="373"/>
      <c r="W64" s="373"/>
      <c r="X64" s="373"/>
      <c r="Y64" s="373"/>
      <c r="Z64" s="373"/>
      <c r="AA64" s="373"/>
      <c r="AB64" s="373"/>
      <c r="AC64" s="373"/>
      <c r="AD64" s="373"/>
      <c r="AE64" s="374">
        <f t="shared" si="24"/>
        <v>0</v>
      </c>
      <c r="AF64" s="375"/>
    </row>
    <row r="65" spans="2:33" outlineLevel="1" x14ac:dyDescent="0.25">
      <c r="B65" s="367"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367">
        <f>IF(C64&gt;0,C64+1,IF(DATE(YEAR('Basic project data'!$C$5),MONTH('Basic project data'!$C$5),1)=D65,1,0))</f>
        <v>0</v>
      </c>
      <c r="D65" s="368">
        <f t="shared" si="25"/>
        <v>458</v>
      </c>
      <c r="E65" s="369"/>
      <c r="F65" s="299">
        <f t="shared" si="21"/>
        <v>0</v>
      </c>
      <c r="G65" s="370"/>
      <c r="H65" s="369"/>
      <c r="I65" s="299">
        <f t="shared" si="22"/>
        <v>0</v>
      </c>
      <c r="J65" s="371"/>
      <c r="O65" s="372">
        <f t="shared" si="23"/>
        <v>458</v>
      </c>
      <c r="P65" s="373"/>
      <c r="Q65" s="373"/>
      <c r="R65" s="373"/>
      <c r="S65" s="373"/>
      <c r="T65" s="373"/>
      <c r="U65" s="373"/>
      <c r="V65" s="373"/>
      <c r="W65" s="373"/>
      <c r="X65" s="373"/>
      <c r="Y65" s="373"/>
      <c r="Z65" s="373"/>
      <c r="AA65" s="373"/>
      <c r="AB65" s="373"/>
      <c r="AC65" s="373"/>
      <c r="AD65" s="373"/>
      <c r="AE65" s="374">
        <f t="shared" si="24"/>
        <v>0</v>
      </c>
      <c r="AF65" s="375"/>
    </row>
    <row r="66" spans="2:33" outlineLevel="1" x14ac:dyDescent="0.25">
      <c r="B66" s="367"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367">
        <f>IF(C65&gt;0,C65+1,IF(DATE(YEAR('Basic project data'!$C$5),MONTH('Basic project data'!$C$5),1)=D66,1,0))</f>
        <v>0</v>
      </c>
      <c r="D66" s="368">
        <f t="shared" si="25"/>
        <v>488</v>
      </c>
      <c r="E66" s="369"/>
      <c r="F66" s="299">
        <f t="shared" si="21"/>
        <v>0</v>
      </c>
      <c r="G66" s="370"/>
      <c r="H66" s="369"/>
      <c r="I66" s="299">
        <f t="shared" si="22"/>
        <v>0</v>
      </c>
      <c r="J66" s="371"/>
      <c r="O66" s="372">
        <f t="shared" si="23"/>
        <v>488</v>
      </c>
      <c r="P66" s="373"/>
      <c r="Q66" s="373"/>
      <c r="R66" s="373"/>
      <c r="S66" s="373"/>
      <c r="T66" s="373"/>
      <c r="U66" s="373"/>
      <c r="V66" s="373"/>
      <c r="W66" s="373"/>
      <c r="X66" s="373"/>
      <c r="Y66" s="373"/>
      <c r="Z66" s="373"/>
      <c r="AA66" s="373"/>
      <c r="AB66" s="373"/>
      <c r="AC66" s="373"/>
      <c r="AD66" s="373"/>
      <c r="AE66" s="374">
        <f t="shared" si="24"/>
        <v>0</v>
      </c>
      <c r="AF66" s="375"/>
    </row>
    <row r="67" spans="2:33" outlineLevel="1" x14ac:dyDescent="0.25">
      <c r="B67" s="367"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367">
        <f>IF(C66&gt;0,C66+1,IF(DATE(YEAR('Basic project data'!$C$5),MONTH('Basic project data'!$C$5),1)=D67,1,0))</f>
        <v>0</v>
      </c>
      <c r="D67" s="368">
        <f t="shared" si="25"/>
        <v>519</v>
      </c>
      <c r="E67" s="369"/>
      <c r="F67" s="299">
        <f t="shared" si="21"/>
        <v>0</v>
      </c>
      <c r="G67" s="370"/>
      <c r="H67" s="369"/>
      <c r="I67" s="299">
        <f t="shared" si="22"/>
        <v>0</v>
      </c>
      <c r="J67" s="371"/>
      <c r="O67" s="372">
        <f t="shared" si="23"/>
        <v>519</v>
      </c>
      <c r="P67" s="373"/>
      <c r="Q67" s="373"/>
      <c r="R67" s="373"/>
      <c r="S67" s="373"/>
      <c r="T67" s="373"/>
      <c r="U67" s="373"/>
      <c r="V67" s="373"/>
      <c r="W67" s="373"/>
      <c r="X67" s="373"/>
      <c r="Y67" s="373"/>
      <c r="Z67" s="373"/>
      <c r="AA67" s="373"/>
      <c r="AB67" s="373"/>
      <c r="AC67" s="373"/>
      <c r="AD67" s="373"/>
      <c r="AE67" s="374">
        <f t="shared" si="24"/>
        <v>0</v>
      </c>
      <c r="AF67" s="375"/>
    </row>
    <row r="68" spans="2:33" outlineLevel="1" x14ac:dyDescent="0.25">
      <c r="B68" s="367"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367">
        <f>IF(C67&gt;0,C67+1,IF(DATE(YEAR('Basic project data'!$C$5),MONTH('Basic project data'!$C$5),1)=D68,1,0))</f>
        <v>0</v>
      </c>
      <c r="D68" s="368">
        <f t="shared" si="25"/>
        <v>549</v>
      </c>
      <c r="E68" s="369"/>
      <c r="F68" s="299">
        <f t="shared" si="21"/>
        <v>0</v>
      </c>
      <c r="G68" s="370"/>
      <c r="H68" s="369"/>
      <c r="I68" s="299">
        <f t="shared" si="22"/>
        <v>0</v>
      </c>
      <c r="J68" s="371"/>
      <c r="O68" s="372">
        <f t="shared" si="23"/>
        <v>549</v>
      </c>
      <c r="P68" s="373"/>
      <c r="Q68" s="373"/>
      <c r="R68" s="373"/>
      <c r="S68" s="373"/>
      <c r="T68" s="373"/>
      <c r="U68" s="373"/>
      <c r="V68" s="373"/>
      <c r="W68" s="373"/>
      <c r="X68" s="373"/>
      <c r="Y68" s="373"/>
      <c r="Z68" s="373"/>
      <c r="AA68" s="373"/>
      <c r="AB68" s="373"/>
      <c r="AC68" s="373"/>
      <c r="AD68" s="373"/>
      <c r="AE68" s="374">
        <f t="shared" si="24"/>
        <v>0</v>
      </c>
      <c r="AF68" s="375"/>
    </row>
    <row r="69" spans="2:33" outlineLevel="1" x14ac:dyDescent="0.25">
      <c r="B69" s="367"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367">
        <f>IF(C68&gt;0,C68+1,IF(DATE(YEAR('Basic project data'!$C$5),MONTH('Basic project data'!$C$5),1)=D69,1,0))</f>
        <v>0</v>
      </c>
      <c r="D69" s="368">
        <f t="shared" si="25"/>
        <v>580</v>
      </c>
      <c r="E69" s="369"/>
      <c r="F69" s="299">
        <f t="shared" si="21"/>
        <v>0</v>
      </c>
      <c r="G69" s="370"/>
      <c r="H69" s="369"/>
      <c r="I69" s="299">
        <f t="shared" si="22"/>
        <v>0</v>
      </c>
      <c r="J69" s="371"/>
      <c r="O69" s="372">
        <f t="shared" si="23"/>
        <v>580</v>
      </c>
      <c r="P69" s="373"/>
      <c r="Q69" s="373"/>
      <c r="R69" s="373"/>
      <c r="S69" s="373"/>
      <c r="T69" s="373"/>
      <c r="U69" s="373"/>
      <c r="V69" s="373"/>
      <c r="W69" s="373"/>
      <c r="X69" s="373"/>
      <c r="Y69" s="373"/>
      <c r="Z69" s="373"/>
      <c r="AA69" s="373"/>
      <c r="AB69" s="373"/>
      <c r="AC69" s="373"/>
      <c r="AD69" s="373"/>
      <c r="AE69" s="374">
        <f t="shared" si="24"/>
        <v>0</v>
      </c>
      <c r="AF69" s="375"/>
    </row>
    <row r="70" spans="2:33" outlineLevel="1" x14ac:dyDescent="0.25">
      <c r="B70" s="367"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367">
        <f>IF(C69&gt;0,C69+1,IF(DATE(YEAR('Basic project data'!$C$5),MONTH('Basic project data'!$C$5),1)=D70,1,0))</f>
        <v>0</v>
      </c>
      <c r="D70" s="368">
        <f t="shared" si="25"/>
        <v>611</v>
      </c>
      <c r="E70" s="369"/>
      <c r="F70" s="299">
        <f t="shared" si="21"/>
        <v>0</v>
      </c>
      <c r="G70" s="370"/>
      <c r="H70" s="369"/>
      <c r="I70" s="299">
        <f t="shared" si="22"/>
        <v>0</v>
      </c>
      <c r="J70" s="371"/>
      <c r="O70" s="372">
        <f t="shared" si="23"/>
        <v>611</v>
      </c>
      <c r="P70" s="373"/>
      <c r="Q70" s="373"/>
      <c r="R70" s="373"/>
      <c r="S70" s="373"/>
      <c r="T70" s="373"/>
      <c r="U70" s="373"/>
      <c r="V70" s="373"/>
      <c r="W70" s="373"/>
      <c r="X70" s="373"/>
      <c r="Y70" s="373"/>
      <c r="Z70" s="373"/>
      <c r="AA70" s="373"/>
      <c r="AB70" s="373"/>
      <c r="AC70" s="373"/>
      <c r="AD70" s="373"/>
      <c r="AE70" s="374">
        <f t="shared" si="24"/>
        <v>0</v>
      </c>
      <c r="AF70" s="375"/>
    </row>
    <row r="71" spans="2:33" outlineLevel="1" x14ac:dyDescent="0.25">
      <c r="B71" s="367"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367">
        <f>IF(C70&gt;0,C70+1,IF(DATE(YEAR('Basic project data'!$C$5),MONTH('Basic project data'!$C$5),1)=D71,1,0))</f>
        <v>0</v>
      </c>
      <c r="D71" s="368">
        <f t="shared" si="25"/>
        <v>641</v>
      </c>
      <c r="E71" s="369"/>
      <c r="F71" s="299">
        <f t="shared" si="21"/>
        <v>0</v>
      </c>
      <c r="G71" s="370"/>
      <c r="H71" s="369"/>
      <c r="I71" s="299">
        <f t="shared" si="22"/>
        <v>0</v>
      </c>
      <c r="J71" s="371"/>
      <c r="O71" s="372">
        <f t="shared" si="23"/>
        <v>641</v>
      </c>
      <c r="P71" s="373"/>
      <c r="Q71" s="373"/>
      <c r="R71" s="373"/>
      <c r="S71" s="373"/>
      <c r="T71" s="373"/>
      <c r="U71" s="373"/>
      <c r="V71" s="373"/>
      <c r="W71" s="373"/>
      <c r="X71" s="373"/>
      <c r="Y71" s="373"/>
      <c r="Z71" s="373"/>
      <c r="AA71" s="373"/>
      <c r="AB71" s="373"/>
      <c r="AC71" s="373"/>
      <c r="AD71" s="373"/>
      <c r="AE71" s="374">
        <f t="shared" si="24"/>
        <v>0</v>
      </c>
      <c r="AF71" s="375"/>
    </row>
    <row r="72" spans="2:33" outlineLevel="1" x14ac:dyDescent="0.25">
      <c r="B72" s="367"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367">
        <f>IF(C71&gt;0,C71+1,IF(DATE(YEAR('Basic project data'!$C$5),MONTH('Basic project data'!$C$5),1)=D72,1,0))</f>
        <v>0</v>
      </c>
      <c r="D72" s="368">
        <f t="shared" si="25"/>
        <v>672</v>
      </c>
      <c r="E72" s="369"/>
      <c r="F72" s="299">
        <f t="shared" si="21"/>
        <v>0</v>
      </c>
      <c r="G72" s="370"/>
      <c r="H72" s="369"/>
      <c r="I72" s="299">
        <f t="shared" si="22"/>
        <v>0</v>
      </c>
      <c r="J72" s="371"/>
      <c r="O72" s="372">
        <f t="shared" si="23"/>
        <v>672</v>
      </c>
      <c r="P72" s="373"/>
      <c r="Q72" s="373"/>
      <c r="R72" s="373"/>
      <c r="S72" s="373"/>
      <c r="T72" s="373"/>
      <c r="U72" s="373"/>
      <c r="V72" s="373"/>
      <c r="W72" s="373"/>
      <c r="X72" s="373"/>
      <c r="Y72" s="373"/>
      <c r="Z72" s="373"/>
      <c r="AA72" s="373"/>
      <c r="AB72" s="373"/>
      <c r="AC72" s="373"/>
      <c r="AD72" s="373"/>
      <c r="AE72" s="374">
        <f t="shared" si="24"/>
        <v>0</v>
      </c>
      <c r="AF72" s="375"/>
    </row>
    <row r="73" spans="2:33" outlineLevel="1" x14ac:dyDescent="0.25">
      <c r="B73" s="367"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367">
        <f>IF(C72&gt;0,C72+1,IF(DATE(YEAR('Basic project data'!$C$5),MONTH('Basic project data'!$C$5),1)=D73,1,0))</f>
        <v>0</v>
      </c>
      <c r="D73" s="368">
        <f t="shared" si="25"/>
        <v>702</v>
      </c>
      <c r="E73" s="369"/>
      <c r="F73" s="299">
        <f t="shared" si="21"/>
        <v>0</v>
      </c>
      <c r="G73" s="370"/>
      <c r="H73" s="369"/>
      <c r="I73" s="299">
        <f t="shared" si="22"/>
        <v>0</v>
      </c>
      <c r="J73" s="371"/>
      <c r="O73" s="372">
        <f t="shared" si="23"/>
        <v>702</v>
      </c>
      <c r="P73" s="373"/>
      <c r="Q73" s="373"/>
      <c r="R73" s="373"/>
      <c r="S73" s="373"/>
      <c r="T73" s="373"/>
      <c r="U73" s="373"/>
      <c r="V73" s="373"/>
      <c r="W73" s="373"/>
      <c r="X73" s="373"/>
      <c r="Y73" s="373"/>
      <c r="Z73" s="373"/>
      <c r="AA73" s="373"/>
      <c r="AB73" s="373"/>
      <c r="AC73" s="373"/>
      <c r="AD73" s="373"/>
      <c r="AE73" s="374">
        <f t="shared" si="24"/>
        <v>0</v>
      </c>
      <c r="AF73" s="375"/>
    </row>
    <row r="74" spans="2:33" ht="15.75" outlineLevel="1" thickBot="1" x14ac:dyDescent="0.3">
      <c r="B74" s="377"/>
      <c r="C74" s="378"/>
      <c r="D74" s="379">
        <f>D73</f>
        <v>702</v>
      </c>
      <c r="E74" s="380"/>
      <c r="F74" s="381">
        <f>SUM(F62:F73)</f>
        <v>0</v>
      </c>
      <c r="G74" s="382">
        <f>SUM(G62:G73)</f>
        <v>0</v>
      </c>
      <c r="H74" s="383"/>
      <c r="I74" s="381">
        <f>SUM(I62:I73)</f>
        <v>0</v>
      </c>
      <c r="J74" s="382">
        <f>SUM(J62:J73)</f>
        <v>0</v>
      </c>
      <c r="O74" s="388">
        <f t="shared" si="23"/>
        <v>702</v>
      </c>
      <c r="P74" s="384">
        <f t="shared" ref="P74:S74" si="26">SUM(P62:P73)</f>
        <v>0</v>
      </c>
      <c r="Q74" s="384">
        <f t="shared" si="26"/>
        <v>0</v>
      </c>
      <c r="R74" s="384">
        <f t="shared" si="26"/>
        <v>0</v>
      </c>
      <c r="S74" s="384">
        <f t="shared" si="26"/>
        <v>0</v>
      </c>
      <c r="T74" s="384">
        <f>SUM(T62:T73)</f>
        <v>0</v>
      </c>
      <c r="U74" s="384">
        <f t="shared" ref="U74:AE74" si="27">SUM(U62:U73)</f>
        <v>0</v>
      </c>
      <c r="V74" s="384">
        <f t="shared" si="27"/>
        <v>0</v>
      </c>
      <c r="W74" s="384">
        <f t="shared" si="27"/>
        <v>0</v>
      </c>
      <c r="X74" s="384">
        <f t="shared" si="27"/>
        <v>0</v>
      </c>
      <c r="Y74" s="384">
        <f t="shared" si="27"/>
        <v>0</v>
      </c>
      <c r="Z74" s="384">
        <f t="shared" si="27"/>
        <v>0</v>
      </c>
      <c r="AA74" s="384">
        <f t="shared" si="27"/>
        <v>0</v>
      </c>
      <c r="AB74" s="384">
        <f t="shared" si="27"/>
        <v>0</v>
      </c>
      <c r="AC74" s="384">
        <f t="shared" si="27"/>
        <v>0</v>
      </c>
      <c r="AD74" s="384">
        <f t="shared" si="27"/>
        <v>0</v>
      </c>
      <c r="AE74" s="384">
        <f t="shared" si="27"/>
        <v>0</v>
      </c>
      <c r="AF74" s="375"/>
    </row>
    <row r="75" spans="2:33" x14ac:dyDescent="0.25">
      <c r="B75" s="385"/>
      <c r="C75" s="385"/>
      <c r="E75" s="674" t="s">
        <v>252</v>
      </c>
      <c r="F75" s="674"/>
      <c r="G75" s="674"/>
      <c r="H75" s="674" t="s">
        <v>498</v>
      </c>
      <c r="I75" s="674"/>
      <c r="J75" s="674"/>
      <c r="O75" s="357"/>
      <c r="P75" s="384">
        <f t="shared" ref="P75:AE75" si="28">IFERROR(P74/$H$2,0)</f>
        <v>0</v>
      </c>
      <c r="Q75" s="384">
        <f t="shared" si="28"/>
        <v>0</v>
      </c>
      <c r="R75" s="384">
        <f t="shared" si="28"/>
        <v>0</v>
      </c>
      <c r="S75" s="384">
        <f t="shared" si="28"/>
        <v>0</v>
      </c>
      <c r="T75" s="384">
        <f t="shared" si="28"/>
        <v>0</v>
      </c>
      <c r="U75" s="384">
        <f t="shared" si="28"/>
        <v>0</v>
      </c>
      <c r="V75" s="384">
        <f t="shared" si="28"/>
        <v>0</v>
      </c>
      <c r="W75" s="384">
        <f t="shared" si="28"/>
        <v>0</v>
      </c>
      <c r="X75" s="384">
        <f t="shared" si="28"/>
        <v>0</v>
      </c>
      <c r="Y75" s="384">
        <f t="shared" si="28"/>
        <v>0</v>
      </c>
      <c r="Z75" s="384">
        <f t="shared" si="28"/>
        <v>0</v>
      </c>
      <c r="AA75" s="384">
        <f t="shared" si="28"/>
        <v>0</v>
      </c>
      <c r="AB75" s="384">
        <f t="shared" si="28"/>
        <v>0</v>
      </c>
      <c r="AC75" s="384">
        <f t="shared" si="28"/>
        <v>0</v>
      </c>
      <c r="AD75" s="384">
        <f t="shared" si="28"/>
        <v>0</v>
      </c>
      <c r="AE75" s="384">
        <f t="shared" si="28"/>
        <v>0</v>
      </c>
      <c r="AF75" s="626" t="s">
        <v>270</v>
      </c>
      <c r="AG75" s="627"/>
    </row>
    <row r="76" spans="2:33" ht="30" outlineLevel="1" x14ac:dyDescent="0.25">
      <c r="B76" s="385"/>
      <c r="C76" s="385"/>
      <c r="E76" s="360" t="s">
        <v>267</v>
      </c>
      <c r="F76" s="361" t="s">
        <v>268</v>
      </c>
      <c r="G76" s="362" t="s">
        <v>269</v>
      </c>
      <c r="H76" s="363" t="s">
        <v>267</v>
      </c>
      <c r="I76" s="361" t="s">
        <v>268</v>
      </c>
      <c r="J76" s="362" t="s">
        <v>530</v>
      </c>
      <c r="O76" s="364" t="s">
        <v>266</v>
      </c>
      <c r="P76" s="365" t="s">
        <v>389</v>
      </c>
      <c r="Q76" s="365" t="s">
        <v>39</v>
      </c>
      <c r="R76" s="365" t="s">
        <v>40</v>
      </c>
      <c r="S76" s="365" t="s">
        <v>41</v>
      </c>
      <c r="T76" s="365" t="s">
        <v>42</v>
      </c>
      <c r="U76" s="365" t="s">
        <v>43</v>
      </c>
      <c r="V76" s="365" t="s">
        <v>44</v>
      </c>
      <c r="W76" s="365" t="s">
        <v>45</v>
      </c>
      <c r="X76" s="365" t="s">
        <v>46</v>
      </c>
      <c r="Y76" s="365" t="s">
        <v>47</v>
      </c>
      <c r="Z76" s="365" t="s">
        <v>48</v>
      </c>
      <c r="AA76" s="365" t="s">
        <v>49</v>
      </c>
      <c r="AB76" s="365" t="s">
        <v>50</v>
      </c>
      <c r="AC76" s="365" t="s">
        <v>51</v>
      </c>
      <c r="AD76" s="365" t="s">
        <v>52</v>
      </c>
      <c r="AE76" s="386"/>
      <c r="AF76" s="387"/>
    </row>
    <row r="77" spans="2:33" outlineLevel="1" x14ac:dyDescent="0.25">
      <c r="B77" s="367"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367">
        <f>IF(C73&gt;0,C73+1,IF(DATE(YEAR('Basic project data'!$C$5),MONTH('Basic project data'!$C$5),1)=D77,1,0))</f>
        <v>0</v>
      </c>
      <c r="D77" s="368">
        <f>DATE(YEAR(D73),MONTH(D73)+1,DAY(D73))</f>
        <v>733</v>
      </c>
      <c r="E77" s="369"/>
      <c r="F77" s="299">
        <f t="shared" ref="F77:F88" si="29">215/12*E77</f>
        <v>0</v>
      </c>
      <c r="G77" s="370"/>
      <c r="H77" s="369"/>
      <c r="I77" s="299">
        <f t="shared" ref="I77:I88" si="30">215/12*H77</f>
        <v>0</v>
      </c>
      <c r="J77" s="371"/>
      <c r="O77" s="372">
        <f t="shared" ref="O77:O89" si="31">D77</f>
        <v>733</v>
      </c>
      <c r="P77" s="373"/>
      <c r="Q77" s="373"/>
      <c r="R77" s="373"/>
      <c r="S77" s="373"/>
      <c r="T77" s="373"/>
      <c r="U77" s="373"/>
      <c r="V77" s="373"/>
      <c r="W77" s="373"/>
      <c r="X77" s="373"/>
      <c r="Y77" s="373"/>
      <c r="Z77" s="373"/>
      <c r="AA77" s="373"/>
      <c r="AB77" s="373"/>
      <c r="AC77" s="373"/>
      <c r="AD77" s="373"/>
      <c r="AE77" s="374">
        <f t="shared" ref="AE77:AE88" si="32">SUM(P77:AD77)</f>
        <v>0</v>
      </c>
      <c r="AF77" s="375"/>
    </row>
    <row r="78" spans="2:33" outlineLevel="1" x14ac:dyDescent="0.25">
      <c r="B78" s="367"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367">
        <f>IF(C77&gt;0,C77+1,IF(DATE(YEAR('Basic project data'!$C$5),MONTH('Basic project data'!$C$5),1)=D78,1,0))</f>
        <v>0</v>
      </c>
      <c r="D78" s="368">
        <f t="shared" ref="D78:D88" si="33">DATE(YEAR(D77),MONTH(D77)+1,DAY(D77))</f>
        <v>764</v>
      </c>
      <c r="E78" s="369"/>
      <c r="F78" s="299">
        <f t="shared" si="29"/>
        <v>0</v>
      </c>
      <c r="G78" s="370"/>
      <c r="H78" s="369"/>
      <c r="I78" s="299">
        <f t="shared" si="30"/>
        <v>0</v>
      </c>
      <c r="J78" s="371"/>
      <c r="O78" s="372">
        <f t="shared" si="31"/>
        <v>764</v>
      </c>
      <c r="P78" s="373"/>
      <c r="Q78" s="373"/>
      <c r="R78" s="373"/>
      <c r="S78" s="373"/>
      <c r="T78" s="373"/>
      <c r="U78" s="373"/>
      <c r="V78" s="373"/>
      <c r="W78" s="373"/>
      <c r="X78" s="373"/>
      <c r="Y78" s="373"/>
      <c r="Z78" s="373"/>
      <c r="AA78" s="373"/>
      <c r="AB78" s="373"/>
      <c r="AC78" s="373"/>
      <c r="AD78" s="373"/>
      <c r="AE78" s="374">
        <f t="shared" si="32"/>
        <v>0</v>
      </c>
      <c r="AF78" s="375"/>
    </row>
    <row r="79" spans="2:33" outlineLevel="1" x14ac:dyDescent="0.25">
      <c r="B79" s="367"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367">
        <f>IF(C78&gt;0,C78+1,IF(DATE(YEAR('Basic project data'!$C$5),MONTH('Basic project data'!$C$5),1)=D79,1,0))</f>
        <v>0</v>
      </c>
      <c r="D79" s="368">
        <f t="shared" si="33"/>
        <v>792</v>
      </c>
      <c r="E79" s="369"/>
      <c r="F79" s="299">
        <f t="shared" si="29"/>
        <v>0</v>
      </c>
      <c r="G79" s="370"/>
      <c r="H79" s="369"/>
      <c r="I79" s="299">
        <f t="shared" si="30"/>
        <v>0</v>
      </c>
      <c r="J79" s="371"/>
      <c r="O79" s="372">
        <f t="shared" si="31"/>
        <v>792</v>
      </c>
      <c r="P79" s="373"/>
      <c r="Q79" s="373"/>
      <c r="R79" s="373"/>
      <c r="S79" s="373"/>
      <c r="T79" s="373"/>
      <c r="U79" s="373"/>
      <c r="V79" s="373"/>
      <c r="W79" s="373"/>
      <c r="X79" s="373"/>
      <c r="Y79" s="373"/>
      <c r="Z79" s="373"/>
      <c r="AA79" s="373"/>
      <c r="AB79" s="373"/>
      <c r="AC79" s="373"/>
      <c r="AD79" s="373"/>
      <c r="AE79" s="374">
        <f t="shared" si="32"/>
        <v>0</v>
      </c>
      <c r="AF79" s="375"/>
    </row>
    <row r="80" spans="2:33" outlineLevel="1" x14ac:dyDescent="0.25">
      <c r="B80" s="367"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367">
        <f>IF(C79&gt;0,C79+1,IF(DATE(YEAR('Basic project data'!$C$5),MONTH('Basic project data'!$C$5),1)=D80,1,0))</f>
        <v>0</v>
      </c>
      <c r="D80" s="368">
        <f t="shared" si="33"/>
        <v>823</v>
      </c>
      <c r="E80" s="369"/>
      <c r="F80" s="299">
        <f t="shared" si="29"/>
        <v>0</v>
      </c>
      <c r="G80" s="370"/>
      <c r="H80" s="369"/>
      <c r="I80" s="299">
        <f t="shared" si="30"/>
        <v>0</v>
      </c>
      <c r="J80" s="371"/>
      <c r="O80" s="372">
        <f t="shared" si="31"/>
        <v>823</v>
      </c>
      <c r="P80" s="373"/>
      <c r="Q80" s="373"/>
      <c r="R80" s="373"/>
      <c r="S80" s="373"/>
      <c r="T80" s="373"/>
      <c r="U80" s="373"/>
      <c r="V80" s="373"/>
      <c r="W80" s="373"/>
      <c r="X80" s="373"/>
      <c r="Y80" s="373"/>
      <c r="Z80" s="373"/>
      <c r="AA80" s="373"/>
      <c r="AB80" s="373"/>
      <c r="AC80" s="373"/>
      <c r="AD80" s="373"/>
      <c r="AE80" s="374">
        <f t="shared" si="32"/>
        <v>0</v>
      </c>
      <c r="AF80" s="375"/>
    </row>
    <row r="81" spans="2:33" outlineLevel="1" x14ac:dyDescent="0.25">
      <c r="B81" s="367"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367">
        <f>IF(C80&gt;0,C80+1,IF(DATE(YEAR('Basic project data'!$C$5),MONTH('Basic project data'!$C$5),1)=D81,1,0))</f>
        <v>0</v>
      </c>
      <c r="D81" s="368">
        <f t="shared" si="33"/>
        <v>853</v>
      </c>
      <c r="E81" s="369"/>
      <c r="F81" s="299">
        <f t="shared" si="29"/>
        <v>0</v>
      </c>
      <c r="G81" s="370"/>
      <c r="H81" s="369"/>
      <c r="I81" s="299">
        <f t="shared" si="30"/>
        <v>0</v>
      </c>
      <c r="J81" s="371"/>
      <c r="O81" s="372">
        <f t="shared" si="31"/>
        <v>853</v>
      </c>
      <c r="P81" s="373"/>
      <c r="Q81" s="373"/>
      <c r="R81" s="373"/>
      <c r="S81" s="373"/>
      <c r="T81" s="373"/>
      <c r="U81" s="373"/>
      <c r="V81" s="373"/>
      <c r="W81" s="373"/>
      <c r="X81" s="373"/>
      <c r="Y81" s="373"/>
      <c r="Z81" s="373"/>
      <c r="AA81" s="373"/>
      <c r="AB81" s="373"/>
      <c r="AC81" s="373"/>
      <c r="AD81" s="373"/>
      <c r="AE81" s="374">
        <f t="shared" si="32"/>
        <v>0</v>
      </c>
      <c r="AF81" s="375"/>
    </row>
    <row r="82" spans="2:33" outlineLevel="1" x14ac:dyDescent="0.25">
      <c r="B82" s="367"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367">
        <f>IF(C81&gt;0,C81+1,IF(DATE(YEAR('Basic project data'!$C$5),MONTH('Basic project data'!$C$5),1)=D82,1,0))</f>
        <v>0</v>
      </c>
      <c r="D82" s="368">
        <f t="shared" si="33"/>
        <v>884</v>
      </c>
      <c r="E82" s="369"/>
      <c r="F82" s="299">
        <f t="shared" si="29"/>
        <v>0</v>
      </c>
      <c r="G82" s="370"/>
      <c r="H82" s="369"/>
      <c r="I82" s="299">
        <f t="shared" si="30"/>
        <v>0</v>
      </c>
      <c r="J82" s="371"/>
      <c r="O82" s="372">
        <f t="shared" si="31"/>
        <v>884</v>
      </c>
      <c r="P82" s="373"/>
      <c r="Q82" s="373"/>
      <c r="R82" s="373"/>
      <c r="S82" s="373"/>
      <c r="T82" s="373"/>
      <c r="U82" s="373"/>
      <c r="V82" s="373"/>
      <c r="W82" s="373"/>
      <c r="X82" s="373"/>
      <c r="Y82" s="373"/>
      <c r="Z82" s="373"/>
      <c r="AA82" s="373"/>
      <c r="AB82" s="373"/>
      <c r="AC82" s="373"/>
      <c r="AD82" s="373"/>
      <c r="AE82" s="374">
        <f t="shared" si="32"/>
        <v>0</v>
      </c>
      <c r="AF82" s="375"/>
    </row>
    <row r="83" spans="2:33" outlineLevel="1" x14ac:dyDescent="0.25">
      <c r="B83" s="367"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367">
        <f>IF(C82&gt;0,C82+1,IF(DATE(YEAR('Basic project data'!$C$5),MONTH('Basic project data'!$C$5),1)=D83,1,0))</f>
        <v>0</v>
      </c>
      <c r="D83" s="368">
        <f t="shared" si="33"/>
        <v>914</v>
      </c>
      <c r="E83" s="369"/>
      <c r="F83" s="299">
        <f t="shared" si="29"/>
        <v>0</v>
      </c>
      <c r="G83" s="370"/>
      <c r="H83" s="369"/>
      <c r="I83" s="299">
        <f t="shared" si="30"/>
        <v>0</v>
      </c>
      <c r="J83" s="371"/>
      <c r="O83" s="372">
        <f t="shared" si="31"/>
        <v>914</v>
      </c>
      <c r="P83" s="373"/>
      <c r="Q83" s="373"/>
      <c r="R83" s="373"/>
      <c r="S83" s="373"/>
      <c r="T83" s="373"/>
      <c r="U83" s="373"/>
      <c r="V83" s="373"/>
      <c r="W83" s="373"/>
      <c r="X83" s="373"/>
      <c r="Y83" s="373"/>
      <c r="Z83" s="373"/>
      <c r="AA83" s="373"/>
      <c r="AB83" s="373"/>
      <c r="AC83" s="373"/>
      <c r="AD83" s="373"/>
      <c r="AE83" s="374">
        <f t="shared" si="32"/>
        <v>0</v>
      </c>
      <c r="AF83" s="375"/>
    </row>
    <row r="84" spans="2:33" outlineLevel="1" x14ac:dyDescent="0.25">
      <c r="B84" s="367"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367">
        <f>IF(C83&gt;0,C83+1,IF(DATE(YEAR('Basic project data'!$C$5),MONTH('Basic project data'!$C$5),1)=D84,1,0))</f>
        <v>0</v>
      </c>
      <c r="D84" s="368">
        <f t="shared" si="33"/>
        <v>945</v>
      </c>
      <c r="E84" s="369"/>
      <c r="F84" s="299">
        <f t="shared" si="29"/>
        <v>0</v>
      </c>
      <c r="G84" s="370"/>
      <c r="H84" s="369"/>
      <c r="I84" s="299">
        <f t="shared" si="30"/>
        <v>0</v>
      </c>
      <c r="J84" s="371"/>
      <c r="O84" s="372">
        <f t="shared" si="31"/>
        <v>945</v>
      </c>
      <c r="P84" s="373"/>
      <c r="Q84" s="373"/>
      <c r="R84" s="373"/>
      <c r="S84" s="373"/>
      <c r="T84" s="373"/>
      <c r="U84" s="373"/>
      <c r="V84" s="373"/>
      <c r="W84" s="373"/>
      <c r="X84" s="373"/>
      <c r="Y84" s="373"/>
      <c r="Z84" s="373"/>
      <c r="AA84" s="373"/>
      <c r="AB84" s="373"/>
      <c r="AC84" s="373"/>
      <c r="AD84" s="373"/>
      <c r="AE84" s="374">
        <f t="shared" si="32"/>
        <v>0</v>
      </c>
      <c r="AF84" s="375"/>
    </row>
    <row r="85" spans="2:33" outlineLevel="1" x14ac:dyDescent="0.25">
      <c r="B85" s="367"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367">
        <f>IF(C84&gt;0,C84+1,IF(DATE(YEAR('Basic project data'!$C$5),MONTH('Basic project data'!$C$5),1)=D85,1,0))</f>
        <v>0</v>
      </c>
      <c r="D85" s="368">
        <f t="shared" si="33"/>
        <v>976</v>
      </c>
      <c r="E85" s="369"/>
      <c r="F85" s="299">
        <f t="shared" si="29"/>
        <v>0</v>
      </c>
      <c r="G85" s="370"/>
      <c r="H85" s="369"/>
      <c r="I85" s="299">
        <f t="shared" si="30"/>
        <v>0</v>
      </c>
      <c r="J85" s="371"/>
      <c r="O85" s="372">
        <f t="shared" si="31"/>
        <v>976</v>
      </c>
      <c r="P85" s="373"/>
      <c r="Q85" s="373"/>
      <c r="R85" s="373"/>
      <c r="S85" s="373"/>
      <c r="T85" s="373"/>
      <c r="U85" s="373"/>
      <c r="V85" s="373"/>
      <c r="W85" s="373"/>
      <c r="X85" s="373"/>
      <c r="Y85" s="373"/>
      <c r="Z85" s="373"/>
      <c r="AA85" s="373"/>
      <c r="AB85" s="373"/>
      <c r="AC85" s="373"/>
      <c r="AD85" s="373"/>
      <c r="AE85" s="374">
        <f t="shared" si="32"/>
        <v>0</v>
      </c>
      <c r="AF85" s="375"/>
    </row>
    <row r="86" spans="2:33" outlineLevel="1" x14ac:dyDescent="0.25">
      <c r="B86" s="367"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367">
        <f>IF(C85&gt;0,C85+1,IF(DATE(YEAR('Basic project data'!$C$5),MONTH('Basic project data'!$C$5),1)=D86,1,0))</f>
        <v>0</v>
      </c>
      <c r="D86" s="368">
        <f t="shared" si="33"/>
        <v>1006</v>
      </c>
      <c r="E86" s="369"/>
      <c r="F86" s="299">
        <f t="shared" si="29"/>
        <v>0</v>
      </c>
      <c r="G86" s="370"/>
      <c r="H86" s="369"/>
      <c r="I86" s="299">
        <f t="shared" si="30"/>
        <v>0</v>
      </c>
      <c r="J86" s="371"/>
      <c r="O86" s="372">
        <f t="shared" si="31"/>
        <v>1006</v>
      </c>
      <c r="P86" s="373"/>
      <c r="Q86" s="373"/>
      <c r="R86" s="373"/>
      <c r="S86" s="373"/>
      <c r="T86" s="373"/>
      <c r="U86" s="373"/>
      <c r="V86" s="373"/>
      <c r="W86" s="373"/>
      <c r="X86" s="373"/>
      <c r="Y86" s="373"/>
      <c r="Z86" s="373"/>
      <c r="AA86" s="373"/>
      <c r="AB86" s="373"/>
      <c r="AC86" s="373"/>
      <c r="AD86" s="373"/>
      <c r="AE86" s="374">
        <f t="shared" si="32"/>
        <v>0</v>
      </c>
      <c r="AF86" s="375"/>
    </row>
    <row r="87" spans="2:33" outlineLevel="1" x14ac:dyDescent="0.25">
      <c r="B87" s="367"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367">
        <f>IF(C86&gt;0,C86+1,IF(DATE(YEAR('Basic project data'!$C$5),MONTH('Basic project data'!$C$5),1)=D87,1,0))</f>
        <v>0</v>
      </c>
      <c r="D87" s="368">
        <f t="shared" si="33"/>
        <v>1037</v>
      </c>
      <c r="E87" s="369"/>
      <c r="F87" s="299">
        <f t="shared" si="29"/>
        <v>0</v>
      </c>
      <c r="G87" s="370"/>
      <c r="H87" s="369"/>
      <c r="I87" s="299">
        <f t="shared" si="30"/>
        <v>0</v>
      </c>
      <c r="J87" s="371"/>
      <c r="O87" s="372">
        <f t="shared" si="31"/>
        <v>1037</v>
      </c>
      <c r="P87" s="373"/>
      <c r="Q87" s="373"/>
      <c r="R87" s="373"/>
      <c r="S87" s="373"/>
      <c r="T87" s="373"/>
      <c r="U87" s="373"/>
      <c r="V87" s="373"/>
      <c r="W87" s="373"/>
      <c r="X87" s="373"/>
      <c r="Y87" s="373"/>
      <c r="Z87" s="373"/>
      <c r="AA87" s="373"/>
      <c r="AB87" s="373"/>
      <c r="AC87" s="373"/>
      <c r="AD87" s="373"/>
      <c r="AE87" s="374">
        <f t="shared" si="32"/>
        <v>0</v>
      </c>
      <c r="AF87" s="375"/>
    </row>
    <row r="88" spans="2:33" outlineLevel="1" x14ac:dyDescent="0.25">
      <c r="B88" s="367"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367">
        <f>IF(C87&gt;0,C87+1,IF(DATE(YEAR('Basic project data'!$C$5),MONTH('Basic project data'!$C$5),1)=D88,1,0))</f>
        <v>0</v>
      </c>
      <c r="D88" s="368">
        <f t="shared" si="33"/>
        <v>1067</v>
      </c>
      <c r="E88" s="369"/>
      <c r="F88" s="299">
        <f t="shared" si="29"/>
        <v>0</v>
      </c>
      <c r="G88" s="370"/>
      <c r="H88" s="369"/>
      <c r="I88" s="299">
        <f t="shared" si="30"/>
        <v>0</v>
      </c>
      <c r="J88" s="371"/>
      <c r="O88" s="372">
        <f t="shared" si="31"/>
        <v>1067</v>
      </c>
      <c r="P88" s="373"/>
      <c r="Q88" s="373"/>
      <c r="R88" s="373"/>
      <c r="S88" s="373"/>
      <c r="T88" s="373"/>
      <c r="U88" s="373"/>
      <c r="V88" s="373"/>
      <c r="W88" s="373"/>
      <c r="X88" s="373"/>
      <c r="Y88" s="373"/>
      <c r="Z88" s="373"/>
      <c r="AA88" s="373"/>
      <c r="AB88" s="373"/>
      <c r="AC88" s="373"/>
      <c r="AD88" s="373"/>
      <c r="AE88" s="374">
        <f t="shared" si="32"/>
        <v>0</v>
      </c>
      <c r="AF88" s="375"/>
    </row>
    <row r="89" spans="2:33" ht="15.75" outlineLevel="1" thickBot="1" x14ac:dyDescent="0.3">
      <c r="B89" s="377"/>
      <c r="C89" s="378"/>
      <c r="D89" s="379">
        <f>D88</f>
        <v>1067</v>
      </c>
      <c r="E89" s="380"/>
      <c r="F89" s="381">
        <f>SUM(F77:F88)</f>
        <v>0</v>
      </c>
      <c r="G89" s="382">
        <f>SUM(G77:G88)</f>
        <v>0</v>
      </c>
      <c r="H89" s="383"/>
      <c r="I89" s="381">
        <f>SUM(I77:I88)</f>
        <v>0</v>
      </c>
      <c r="J89" s="382">
        <f>SUM(J77:J88)</f>
        <v>0</v>
      </c>
      <c r="O89" s="388">
        <f t="shared" si="31"/>
        <v>1067</v>
      </c>
      <c r="P89" s="384">
        <f t="shared" ref="P89:S89" si="34">SUM(P77:P88)</f>
        <v>0</v>
      </c>
      <c r="Q89" s="384">
        <f t="shared" si="34"/>
        <v>0</v>
      </c>
      <c r="R89" s="384">
        <f t="shared" si="34"/>
        <v>0</v>
      </c>
      <c r="S89" s="384">
        <f t="shared" si="34"/>
        <v>0</v>
      </c>
      <c r="T89" s="384">
        <f>SUM(T77:T88)</f>
        <v>0</v>
      </c>
      <c r="U89" s="384">
        <f t="shared" ref="U89:AE89" si="35">SUM(U77:U88)</f>
        <v>0</v>
      </c>
      <c r="V89" s="384">
        <f t="shared" si="35"/>
        <v>0</v>
      </c>
      <c r="W89" s="384">
        <f t="shared" si="35"/>
        <v>0</v>
      </c>
      <c r="X89" s="384">
        <f t="shared" si="35"/>
        <v>0</v>
      </c>
      <c r="Y89" s="384">
        <f t="shared" si="35"/>
        <v>0</v>
      </c>
      <c r="Z89" s="384">
        <f t="shared" si="35"/>
        <v>0</v>
      </c>
      <c r="AA89" s="384">
        <f t="shared" si="35"/>
        <v>0</v>
      </c>
      <c r="AB89" s="384">
        <f t="shared" si="35"/>
        <v>0</v>
      </c>
      <c r="AC89" s="384">
        <f t="shared" si="35"/>
        <v>0</v>
      </c>
      <c r="AD89" s="384">
        <f t="shared" si="35"/>
        <v>0</v>
      </c>
      <c r="AE89" s="384">
        <f t="shared" si="35"/>
        <v>0</v>
      </c>
      <c r="AF89" s="375"/>
    </row>
    <row r="90" spans="2:33" x14ac:dyDescent="0.25">
      <c r="B90" s="385"/>
      <c r="C90" s="385"/>
      <c r="E90" s="674" t="s">
        <v>252</v>
      </c>
      <c r="F90" s="674"/>
      <c r="G90" s="674"/>
      <c r="H90" s="674" t="s">
        <v>498</v>
      </c>
      <c r="I90" s="674"/>
      <c r="J90" s="674"/>
      <c r="O90" s="357"/>
      <c r="P90" s="384">
        <f>IFERROR(P89/$H$2,0)</f>
        <v>0</v>
      </c>
      <c r="Q90" s="384">
        <f t="shared" ref="Q90:AE90" si="36">IFERROR(Q89/$H$2,0)</f>
        <v>0</v>
      </c>
      <c r="R90" s="384">
        <f t="shared" si="36"/>
        <v>0</v>
      </c>
      <c r="S90" s="384">
        <f t="shared" si="36"/>
        <v>0</v>
      </c>
      <c r="T90" s="384">
        <f t="shared" si="36"/>
        <v>0</v>
      </c>
      <c r="U90" s="384">
        <f t="shared" si="36"/>
        <v>0</v>
      </c>
      <c r="V90" s="384">
        <f t="shared" si="36"/>
        <v>0</v>
      </c>
      <c r="W90" s="384">
        <f t="shared" si="36"/>
        <v>0</v>
      </c>
      <c r="X90" s="384">
        <f t="shared" si="36"/>
        <v>0</v>
      </c>
      <c r="Y90" s="384">
        <f t="shared" si="36"/>
        <v>0</v>
      </c>
      <c r="Z90" s="384">
        <f t="shared" si="36"/>
        <v>0</v>
      </c>
      <c r="AA90" s="384">
        <f t="shared" si="36"/>
        <v>0</v>
      </c>
      <c r="AB90" s="384">
        <f t="shared" si="36"/>
        <v>0</v>
      </c>
      <c r="AC90" s="384">
        <f t="shared" si="36"/>
        <v>0</v>
      </c>
      <c r="AD90" s="384">
        <f t="shared" si="36"/>
        <v>0</v>
      </c>
      <c r="AE90" s="384">
        <f t="shared" si="36"/>
        <v>0</v>
      </c>
      <c r="AF90" s="626" t="s">
        <v>270</v>
      </c>
      <c r="AG90" s="627"/>
    </row>
    <row r="91" spans="2:33" ht="30" outlineLevel="1" x14ac:dyDescent="0.25">
      <c r="B91" s="385"/>
      <c r="C91" s="385"/>
      <c r="E91" s="360" t="s">
        <v>267</v>
      </c>
      <c r="F91" s="361" t="s">
        <v>268</v>
      </c>
      <c r="G91" s="362" t="s">
        <v>269</v>
      </c>
      <c r="H91" s="363" t="s">
        <v>267</v>
      </c>
      <c r="I91" s="361" t="s">
        <v>268</v>
      </c>
      <c r="J91" s="362" t="s">
        <v>530</v>
      </c>
      <c r="O91" s="364" t="s">
        <v>266</v>
      </c>
      <c r="P91" s="365" t="s">
        <v>389</v>
      </c>
      <c r="Q91" s="365" t="s">
        <v>39</v>
      </c>
      <c r="R91" s="365" t="s">
        <v>40</v>
      </c>
      <c r="S91" s="365" t="s">
        <v>41</v>
      </c>
      <c r="T91" s="365" t="s">
        <v>42</v>
      </c>
      <c r="U91" s="365" t="s">
        <v>43</v>
      </c>
      <c r="V91" s="365" t="s">
        <v>44</v>
      </c>
      <c r="W91" s="365" t="s">
        <v>45</v>
      </c>
      <c r="X91" s="365" t="s">
        <v>46</v>
      </c>
      <c r="Y91" s="365" t="s">
        <v>47</v>
      </c>
      <c r="Z91" s="365" t="s">
        <v>48</v>
      </c>
      <c r="AA91" s="365" t="s">
        <v>49</v>
      </c>
      <c r="AB91" s="365" t="s">
        <v>50</v>
      </c>
      <c r="AC91" s="365" t="s">
        <v>51</v>
      </c>
      <c r="AD91" s="365" t="s">
        <v>52</v>
      </c>
      <c r="AE91" s="386"/>
      <c r="AF91" s="387"/>
    </row>
    <row r="92" spans="2:33" outlineLevel="1" x14ac:dyDescent="0.25">
      <c r="B92" s="367"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367">
        <f>IF(C88&gt;0,C88+1,IF(DATE(YEAR('Basic project data'!$C$5),MONTH('Basic project data'!$C$5),1)=D92,1,0))</f>
        <v>0</v>
      </c>
      <c r="D92" s="368">
        <f>DATE(YEAR(D88),MONTH(D88)+1,DAY(D88))</f>
        <v>1098</v>
      </c>
      <c r="E92" s="369"/>
      <c r="F92" s="299">
        <f t="shared" ref="F92:F103" si="37">215/12*E92</f>
        <v>0</v>
      </c>
      <c r="G92" s="370"/>
      <c r="H92" s="369"/>
      <c r="I92" s="299">
        <f t="shared" ref="I92:I103" si="38">215/12*H92</f>
        <v>0</v>
      </c>
      <c r="J92" s="371"/>
      <c r="O92" s="372">
        <f t="shared" ref="O92:O104" si="39">D92</f>
        <v>1098</v>
      </c>
      <c r="P92" s="373"/>
      <c r="Q92" s="373"/>
      <c r="R92" s="373"/>
      <c r="S92" s="373"/>
      <c r="T92" s="373"/>
      <c r="U92" s="373"/>
      <c r="V92" s="373"/>
      <c r="W92" s="373"/>
      <c r="X92" s="373"/>
      <c r="Y92" s="373"/>
      <c r="Z92" s="373"/>
      <c r="AA92" s="373"/>
      <c r="AB92" s="373"/>
      <c r="AC92" s="373"/>
      <c r="AD92" s="373"/>
      <c r="AE92" s="374">
        <f t="shared" ref="AE92:AE103" si="40">SUM(P92:AD92)</f>
        <v>0</v>
      </c>
      <c r="AF92" s="375"/>
    </row>
    <row r="93" spans="2:33" outlineLevel="1" x14ac:dyDescent="0.25">
      <c r="B93" s="367"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367">
        <f>IF(C92&gt;0,C92+1,IF(DATE(YEAR('Basic project data'!$C$5),MONTH('Basic project data'!$C$5),1)=D93,1,0))</f>
        <v>0</v>
      </c>
      <c r="D93" s="368">
        <f t="shared" ref="D93:D103" si="41">DATE(YEAR(D92),MONTH(D92)+1,DAY(D92))</f>
        <v>1129</v>
      </c>
      <c r="E93" s="369"/>
      <c r="F93" s="299">
        <f t="shared" si="37"/>
        <v>0</v>
      </c>
      <c r="G93" s="370"/>
      <c r="H93" s="369"/>
      <c r="I93" s="299">
        <f t="shared" si="38"/>
        <v>0</v>
      </c>
      <c r="J93" s="371"/>
      <c r="O93" s="372">
        <f t="shared" si="39"/>
        <v>1129</v>
      </c>
      <c r="P93" s="373"/>
      <c r="Q93" s="373"/>
      <c r="R93" s="373"/>
      <c r="S93" s="373"/>
      <c r="T93" s="373"/>
      <c r="U93" s="373"/>
      <c r="V93" s="373"/>
      <c r="W93" s="373"/>
      <c r="X93" s="373"/>
      <c r="Y93" s="373"/>
      <c r="Z93" s="373"/>
      <c r="AA93" s="373"/>
      <c r="AB93" s="373"/>
      <c r="AC93" s="373"/>
      <c r="AD93" s="373"/>
      <c r="AE93" s="374">
        <f t="shared" si="40"/>
        <v>0</v>
      </c>
      <c r="AF93" s="375"/>
    </row>
    <row r="94" spans="2:33" outlineLevel="1" x14ac:dyDescent="0.25">
      <c r="B94" s="367"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367">
        <f>IF(C93&gt;0,C93+1,IF(DATE(YEAR('Basic project data'!$C$5),MONTH('Basic project data'!$C$5),1)=D94,1,0))</f>
        <v>0</v>
      </c>
      <c r="D94" s="368">
        <f t="shared" si="41"/>
        <v>1157</v>
      </c>
      <c r="E94" s="369"/>
      <c r="F94" s="299">
        <f t="shared" si="37"/>
        <v>0</v>
      </c>
      <c r="G94" s="370"/>
      <c r="H94" s="369"/>
      <c r="I94" s="299">
        <f t="shared" si="38"/>
        <v>0</v>
      </c>
      <c r="J94" s="371"/>
      <c r="O94" s="372">
        <f t="shared" si="39"/>
        <v>1157</v>
      </c>
      <c r="P94" s="373"/>
      <c r="Q94" s="373"/>
      <c r="R94" s="373"/>
      <c r="S94" s="373"/>
      <c r="T94" s="373"/>
      <c r="U94" s="373"/>
      <c r="V94" s="373"/>
      <c r="W94" s="373"/>
      <c r="X94" s="373"/>
      <c r="Y94" s="373"/>
      <c r="Z94" s="373"/>
      <c r="AA94" s="373"/>
      <c r="AB94" s="373"/>
      <c r="AC94" s="373"/>
      <c r="AD94" s="373"/>
      <c r="AE94" s="374">
        <f t="shared" si="40"/>
        <v>0</v>
      </c>
      <c r="AF94" s="375"/>
    </row>
    <row r="95" spans="2:33" outlineLevel="1" x14ac:dyDescent="0.25">
      <c r="B95" s="367"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367">
        <f>IF(C94&gt;0,C94+1,IF(DATE(YEAR('Basic project data'!$C$5),MONTH('Basic project data'!$C$5),1)=D95,1,0))</f>
        <v>0</v>
      </c>
      <c r="D95" s="368">
        <f t="shared" si="41"/>
        <v>1188</v>
      </c>
      <c r="E95" s="369"/>
      <c r="F95" s="299">
        <f t="shared" si="37"/>
        <v>0</v>
      </c>
      <c r="G95" s="370"/>
      <c r="H95" s="369"/>
      <c r="I95" s="299">
        <f t="shared" si="38"/>
        <v>0</v>
      </c>
      <c r="J95" s="371"/>
      <c r="O95" s="372">
        <f t="shared" si="39"/>
        <v>1188</v>
      </c>
      <c r="P95" s="373"/>
      <c r="Q95" s="373"/>
      <c r="R95" s="373"/>
      <c r="S95" s="373"/>
      <c r="T95" s="373"/>
      <c r="U95" s="373"/>
      <c r="V95" s="373"/>
      <c r="W95" s="373"/>
      <c r="X95" s="373"/>
      <c r="Y95" s="373"/>
      <c r="Z95" s="373"/>
      <c r="AA95" s="373"/>
      <c r="AB95" s="373"/>
      <c r="AC95" s="373"/>
      <c r="AD95" s="373"/>
      <c r="AE95" s="374">
        <f t="shared" si="40"/>
        <v>0</v>
      </c>
      <c r="AF95" s="375"/>
    </row>
    <row r="96" spans="2:33" outlineLevel="1" x14ac:dyDescent="0.25">
      <c r="B96" s="367"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367">
        <f>IF(C95&gt;0,C95+1,IF(DATE(YEAR('Basic project data'!$C$5),MONTH('Basic project data'!$C$5),1)=D96,1,0))</f>
        <v>0</v>
      </c>
      <c r="D96" s="368">
        <f t="shared" si="41"/>
        <v>1218</v>
      </c>
      <c r="E96" s="369"/>
      <c r="F96" s="299">
        <f t="shared" si="37"/>
        <v>0</v>
      </c>
      <c r="G96" s="370"/>
      <c r="H96" s="369"/>
      <c r="I96" s="299">
        <f t="shared" si="38"/>
        <v>0</v>
      </c>
      <c r="J96" s="371"/>
      <c r="O96" s="372">
        <f t="shared" si="39"/>
        <v>1218</v>
      </c>
      <c r="P96" s="373"/>
      <c r="Q96" s="373"/>
      <c r="R96" s="373"/>
      <c r="S96" s="373"/>
      <c r="T96" s="373"/>
      <c r="U96" s="373"/>
      <c r="V96" s="373"/>
      <c r="W96" s="373"/>
      <c r="X96" s="373"/>
      <c r="Y96" s="373"/>
      <c r="Z96" s="373"/>
      <c r="AA96" s="373"/>
      <c r="AB96" s="373"/>
      <c r="AC96" s="373"/>
      <c r="AD96" s="373"/>
      <c r="AE96" s="374">
        <f t="shared" si="40"/>
        <v>0</v>
      </c>
      <c r="AF96" s="375"/>
    </row>
    <row r="97" spans="2:33" outlineLevel="1" x14ac:dyDescent="0.25">
      <c r="B97" s="367"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367">
        <f>IF(C96&gt;0,C96+1,IF(DATE(YEAR('Basic project data'!$C$5),MONTH('Basic project data'!$C$5),1)=D97,1,0))</f>
        <v>0</v>
      </c>
      <c r="D97" s="368">
        <f t="shared" si="41"/>
        <v>1249</v>
      </c>
      <c r="E97" s="369"/>
      <c r="F97" s="299">
        <f t="shared" si="37"/>
        <v>0</v>
      </c>
      <c r="G97" s="370"/>
      <c r="H97" s="369"/>
      <c r="I97" s="299">
        <f t="shared" si="38"/>
        <v>0</v>
      </c>
      <c r="J97" s="371"/>
      <c r="O97" s="372">
        <f t="shared" si="39"/>
        <v>1249</v>
      </c>
      <c r="P97" s="373"/>
      <c r="Q97" s="373"/>
      <c r="R97" s="373"/>
      <c r="S97" s="373"/>
      <c r="T97" s="373"/>
      <c r="U97" s="373"/>
      <c r="V97" s="373"/>
      <c r="W97" s="373"/>
      <c r="X97" s="373"/>
      <c r="Y97" s="373"/>
      <c r="Z97" s="373"/>
      <c r="AA97" s="373"/>
      <c r="AB97" s="373"/>
      <c r="AC97" s="373"/>
      <c r="AD97" s="373"/>
      <c r="AE97" s="374">
        <f t="shared" si="40"/>
        <v>0</v>
      </c>
      <c r="AF97" s="375"/>
    </row>
    <row r="98" spans="2:33" outlineLevel="1" x14ac:dyDescent="0.25">
      <c r="B98" s="367"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367">
        <f>IF(C97&gt;0,C97+1,IF(DATE(YEAR('Basic project data'!$C$5),MONTH('Basic project data'!$C$5),1)=D98,1,0))</f>
        <v>0</v>
      </c>
      <c r="D98" s="368">
        <f t="shared" si="41"/>
        <v>1279</v>
      </c>
      <c r="E98" s="369"/>
      <c r="F98" s="299">
        <f t="shared" si="37"/>
        <v>0</v>
      </c>
      <c r="G98" s="370"/>
      <c r="H98" s="369"/>
      <c r="I98" s="299">
        <f t="shared" si="38"/>
        <v>0</v>
      </c>
      <c r="J98" s="371"/>
      <c r="O98" s="372">
        <f t="shared" si="39"/>
        <v>1279</v>
      </c>
      <c r="P98" s="373"/>
      <c r="Q98" s="373"/>
      <c r="R98" s="373"/>
      <c r="S98" s="373"/>
      <c r="T98" s="373"/>
      <c r="U98" s="373"/>
      <c r="V98" s="373"/>
      <c r="W98" s="373"/>
      <c r="X98" s="373"/>
      <c r="Y98" s="373"/>
      <c r="Z98" s="373"/>
      <c r="AA98" s="373"/>
      <c r="AB98" s="373"/>
      <c r="AC98" s="373"/>
      <c r="AD98" s="373"/>
      <c r="AE98" s="374">
        <f t="shared" si="40"/>
        <v>0</v>
      </c>
      <c r="AF98" s="375"/>
    </row>
    <row r="99" spans="2:33" outlineLevel="1" x14ac:dyDescent="0.25">
      <c r="B99" s="367"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367">
        <f>IF(C98&gt;0,C98+1,IF(DATE(YEAR('Basic project data'!$C$5),MONTH('Basic project data'!$C$5),1)=D99,1,0))</f>
        <v>0</v>
      </c>
      <c r="D99" s="368">
        <f t="shared" si="41"/>
        <v>1310</v>
      </c>
      <c r="E99" s="369"/>
      <c r="F99" s="299">
        <f t="shared" si="37"/>
        <v>0</v>
      </c>
      <c r="G99" s="370"/>
      <c r="H99" s="369"/>
      <c r="I99" s="299">
        <f t="shared" si="38"/>
        <v>0</v>
      </c>
      <c r="J99" s="371"/>
      <c r="O99" s="372">
        <f t="shared" si="39"/>
        <v>1310</v>
      </c>
      <c r="P99" s="373"/>
      <c r="Q99" s="373"/>
      <c r="R99" s="373"/>
      <c r="S99" s="373"/>
      <c r="T99" s="373"/>
      <c r="U99" s="373"/>
      <c r="V99" s="373"/>
      <c r="W99" s="373"/>
      <c r="X99" s="373"/>
      <c r="Y99" s="373"/>
      <c r="Z99" s="373"/>
      <c r="AA99" s="373"/>
      <c r="AB99" s="373"/>
      <c r="AC99" s="373"/>
      <c r="AD99" s="373"/>
      <c r="AE99" s="374">
        <f t="shared" si="40"/>
        <v>0</v>
      </c>
      <c r="AF99" s="375"/>
    </row>
    <row r="100" spans="2:33" outlineLevel="1" x14ac:dyDescent="0.25">
      <c r="B100" s="367"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367">
        <f>IF(C99&gt;0,C99+1,IF(DATE(YEAR('Basic project data'!$C$5),MONTH('Basic project data'!$C$5),1)=D100,1,0))</f>
        <v>0</v>
      </c>
      <c r="D100" s="368">
        <f t="shared" si="41"/>
        <v>1341</v>
      </c>
      <c r="E100" s="369"/>
      <c r="F100" s="299">
        <f t="shared" si="37"/>
        <v>0</v>
      </c>
      <c r="G100" s="370"/>
      <c r="H100" s="369"/>
      <c r="I100" s="299">
        <f t="shared" si="38"/>
        <v>0</v>
      </c>
      <c r="J100" s="371"/>
      <c r="O100" s="372">
        <f t="shared" si="39"/>
        <v>1341</v>
      </c>
      <c r="P100" s="373"/>
      <c r="Q100" s="373"/>
      <c r="R100" s="373"/>
      <c r="S100" s="373"/>
      <c r="T100" s="373"/>
      <c r="U100" s="373"/>
      <c r="V100" s="373"/>
      <c r="W100" s="373"/>
      <c r="X100" s="373"/>
      <c r="Y100" s="373"/>
      <c r="Z100" s="373"/>
      <c r="AA100" s="373"/>
      <c r="AB100" s="373"/>
      <c r="AC100" s="373"/>
      <c r="AD100" s="373"/>
      <c r="AE100" s="374">
        <f t="shared" si="40"/>
        <v>0</v>
      </c>
      <c r="AF100" s="375"/>
    </row>
    <row r="101" spans="2:33" outlineLevel="1" x14ac:dyDescent="0.25">
      <c r="B101" s="367"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367">
        <f>IF(C100&gt;0,C100+1,IF(DATE(YEAR('Basic project data'!$C$5),MONTH('Basic project data'!$C$5),1)=D101,1,0))</f>
        <v>0</v>
      </c>
      <c r="D101" s="368">
        <f t="shared" si="41"/>
        <v>1371</v>
      </c>
      <c r="E101" s="369"/>
      <c r="F101" s="299">
        <f t="shared" si="37"/>
        <v>0</v>
      </c>
      <c r="G101" s="370"/>
      <c r="H101" s="369"/>
      <c r="I101" s="299">
        <f t="shared" si="38"/>
        <v>0</v>
      </c>
      <c r="J101" s="371"/>
      <c r="O101" s="372">
        <f t="shared" si="39"/>
        <v>1371</v>
      </c>
      <c r="P101" s="373"/>
      <c r="Q101" s="373"/>
      <c r="R101" s="373"/>
      <c r="S101" s="373"/>
      <c r="T101" s="373"/>
      <c r="U101" s="373"/>
      <c r="V101" s="373"/>
      <c r="W101" s="373"/>
      <c r="X101" s="373"/>
      <c r="Y101" s="373"/>
      <c r="Z101" s="373"/>
      <c r="AA101" s="373"/>
      <c r="AB101" s="373"/>
      <c r="AC101" s="373"/>
      <c r="AD101" s="373"/>
      <c r="AE101" s="374">
        <f t="shared" si="40"/>
        <v>0</v>
      </c>
      <c r="AF101" s="375"/>
    </row>
    <row r="102" spans="2:33" outlineLevel="1" x14ac:dyDescent="0.25">
      <c r="B102" s="367"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367">
        <f>IF(C101&gt;0,C101+1,IF(DATE(YEAR('Basic project data'!$C$5),MONTH('Basic project data'!$C$5),1)=D102,1,0))</f>
        <v>0</v>
      </c>
      <c r="D102" s="368">
        <f t="shared" si="41"/>
        <v>1402</v>
      </c>
      <c r="E102" s="369"/>
      <c r="F102" s="299">
        <f t="shared" si="37"/>
        <v>0</v>
      </c>
      <c r="G102" s="370"/>
      <c r="H102" s="369"/>
      <c r="I102" s="299">
        <f t="shared" si="38"/>
        <v>0</v>
      </c>
      <c r="J102" s="371"/>
      <c r="O102" s="372">
        <f t="shared" si="39"/>
        <v>1402</v>
      </c>
      <c r="P102" s="373"/>
      <c r="Q102" s="373"/>
      <c r="R102" s="373"/>
      <c r="S102" s="373"/>
      <c r="T102" s="373"/>
      <c r="U102" s="373"/>
      <c r="V102" s="373"/>
      <c r="W102" s="373"/>
      <c r="X102" s="373"/>
      <c r="Y102" s="373"/>
      <c r="Z102" s="373"/>
      <c r="AA102" s="373"/>
      <c r="AB102" s="373"/>
      <c r="AC102" s="373"/>
      <c r="AD102" s="373"/>
      <c r="AE102" s="374">
        <f t="shared" si="40"/>
        <v>0</v>
      </c>
      <c r="AF102" s="375"/>
    </row>
    <row r="103" spans="2:33" outlineLevel="1" x14ac:dyDescent="0.25">
      <c r="B103" s="367"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367">
        <f>IF(C102&gt;0,C102+1,IF(DATE(YEAR('Basic project data'!$C$5),MONTH('Basic project data'!$C$5),1)=D103,1,0))</f>
        <v>0</v>
      </c>
      <c r="D103" s="368">
        <f t="shared" si="41"/>
        <v>1432</v>
      </c>
      <c r="E103" s="369"/>
      <c r="F103" s="299">
        <f t="shared" si="37"/>
        <v>0</v>
      </c>
      <c r="G103" s="370"/>
      <c r="H103" s="369"/>
      <c r="I103" s="299">
        <f t="shared" si="38"/>
        <v>0</v>
      </c>
      <c r="J103" s="371"/>
      <c r="O103" s="372">
        <f t="shared" si="39"/>
        <v>1432</v>
      </c>
      <c r="P103" s="373"/>
      <c r="Q103" s="373"/>
      <c r="R103" s="373"/>
      <c r="S103" s="373"/>
      <c r="T103" s="373"/>
      <c r="U103" s="373"/>
      <c r="V103" s="373"/>
      <c r="W103" s="373"/>
      <c r="X103" s="373"/>
      <c r="Y103" s="373"/>
      <c r="Z103" s="373"/>
      <c r="AA103" s="373"/>
      <c r="AB103" s="373"/>
      <c r="AC103" s="373"/>
      <c r="AD103" s="373"/>
      <c r="AE103" s="374">
        <f t="shared" si="40"/>
        <v>0</v>
      </c>
      <c r="AF103" s="375"/>
    </row>
    <row r="104" spans="2:33" ht="15.75" outlineLevel="1" thickBot="1" x14ac:dyDescent="0.3">
      <c r="B104" s="377"/>
      <c r="C104" s="378"/>
      <c r="D104" s="379">
        <f>D103</f>
        <v>1432</v>
      </c>
      <c r="E104" s="380"/>
      <c r="F104" s="381">
        <f>SUM(F92:F103)</f>
        <v>0</v>
      </c>
      <c r="G104" s="382">
        <f>SUM(G92:G103)</f>
        <v>0</v>
      </c>
      <c r="H104" s="383"/>
      <c r="I104" s="381">
        <f>SUM(I92:I103)</f>
        <v>0</v>
      </c>
      <c r="J104" s="382">
        <f>SUM(J92:J103)</f>
        <v>0</v>
      </c>
      <c r="O104" s="388">
        <f t="shared" si="39"/>
        <v>1432</v>
      </c>
      <c r="P104" s="384">
        <f t="shared" ref="P104:S104" si="42">SUM(P92:P103)</f>
        <v>0</v>
      </c>
      <c r="Q104" s="384">
        <f t="shared" si="42"/>
        <v>0</v>
      </c>
      <c r="R104" s="384">
        <f t="shared" si="42"/>
        <v>0</v>
      </c>
      <c r="S104" s="384">
        <f t="shared" si="42"/>
        <v>0</v>
      </c>
      <c r="T104" s="384">
        <f>SUM(T92:T103)</f>
        <v>0</v>
      </c>
      <c r="U104" s="384">
        <f t="shared" ref="U104:AE104" si="43">SUM(U92:U103)</f>
        <v>0</v>
      </c>
      <c r="V104" s="384">
        <f t="shared" si="43"/>
        <v>0</v>
      </c>
      <c r="W104" s="384">
        <f t="shared" si="43"/>
        <v>0</v>
      </c>
      <c r="X104" s="384">
        <f t="shared" si="43"/>
        <v>0</v>
      </c>
      <c r="Y104" s="384">
        <f t="shared" si="43"/>
        <v>0</v>
      </c>
      <c r="Z104" s="384">
        <f t="shared" si="43"/>
        <v>0</v>
      </c>
      <c r="AA104" s="384">
        <f t="shared" si="43"/>
        <v>0</v>
      </c>
      <c r="AB104" s="384">
        <f t="shared" si="43"/>
        <v>0</v>
      </c>
      <c r="AC104" s="384">
        <f t="shared" si="43"/>
        <v>0</v>
      </c>
      <c r="AD104" s="384">
        <f t="shared" si="43"/>
        <v>0</v>
      </c>
      <c r="AE104" s="384">
        <f t="shared" si="43"/>
        <v>0</v>
      </c>
      <c r="AF104" s="375"/>
    </row>
    <row r="105" spans="2:33" x14ac:dyDescent="0.25">
      <c r="B105" s="385"/>
      <c r="C105" s="385"/>
      <c r="E105" s="674" t="s">
        <v>252</v>
      </c>
      <c r="F105" s="674"/>
      <c r="G105" s="674"/>
      <c r="H105" s="674" t="s">
        <v>498</v>
      </c>
      <c r="I105" s="674"/>
      <c r="J105" s="674"/>
      <c r="O105" s="357"/>
      <c r="P105" s="384">
        <f>IFERROR(P104/$H$2,0)</f>
        <v>0</v>
      </c>
      <c r="Q105" s="384">
        <f t="shared" ref="Q105:AE105" si="44">IFERROR(Q104/$H$2,0)</f>
        <v>0</v>
      </c>
      <c r="R105" s="384">
        <f t="shared" si="44"/>
        <v>0</v>
      </c>
      <c r="S105" s="384">
        <f t="shared" si="44"/>
        <v>0</v>
      </c>
      <c r="T105" s="384">
        <f t="shared" si="44"/>
        <v>0</v>
      </c>
      <c r="U105" s="384">
        <f t="shared" si="44"/>
        <v>0</v>
      </c>
      <c r="V105" s="384">
        <f t="shared" si="44"/>
        <v>0</v>
      </c>
      <c r="W105" s="384">
        <f t="shared" si="44"/>
        <v>0</v>
      </c>
      <c r="X105" s="384">
        <f t="shared" si="44"/>
        <v>0</v>
      </c>
      <c r="Y105" s="384">
        <f t="shared" si="44"/>
        <v>0</v>
      </c>
      <c r="Z105" s="384">
        <f t="shared" si="44"/>
        <v>0</v>
      </c>
      <c r="AA105" s="384">
        <f t="shared" si="44"/>
        <v>0</v>
      </c>
      <c r="AB105" s="384">
        <f t="shared" si="44"/>
        <v>0</v>
      </c>
      <c r="AC105" s="384">
        <f t="shared" si="44"/>
        <v>0</v>
      </c>
      <c r="AD105" s="384">
        <f t="shared" si="44"/>
        <v>0</v>
      </c>
      <c r="AE105" s="384">
        <f t="shared" si="44"/>
        <v>0</v>
      </c>
      <c r="AF105" s="626" t="s">
        <v>270</v>
      </c>
      <c r="AG105" s="627"/>
    </row>
    <row r="106" spans="2:33" ht="30" outlineLevel="1" x14ac:dyDescent="0.25">
      <c r="B106" s="385"/>
      <c r="C106" s="385"/>
      <c r="E106" s="360" t="s">
        <v>267</v>
      </c>
      <c r="F106" s="361" t="s">
        <v>268</v>
      </c>
      <c r="G106" s="362" t="s">
        <v>269</v>
      </c>
      <c r="H106" s="363" t="s">
        <v>267</v>
      </c>
      <c r="I106" s="361" t="s">
        <v>268</v>
      </c>
      <c r="J106" s="362" t="s">
        <v>530</v>
      </c>
      <c r="O106" s="364" t="s">
        <v>266</v>
      </c>
      <c r="P106" s="365" t="s">
        <v>389</v>
      </c>
      <c r="Q106" s="365" t="s">
        <v>39</v>
      </c>
      <c r="R106" s="365" t="s">
        <v>40</v>
      </c>
      <c r="S106" s="365" t="s">
        <v>41</v>
      </c>
      <c r="T106" s="365" t="s">
        <v>42</v>
      </c>
      <c r="U106" s="365" t="s">
        <v>43</v>
      </c>
      <c r="V106" s="365" t="s">
        <v>44</v>
      </c>
      <c r="W106" s="365" t="s">
        <v>45</v>
      </c>
      <c r="X106" s="365" t="s">
        <v>46</v>
      </c>
      <c r="Y106" s="365" t="s">
        <v>47</v>
      </c>
      <c r="Z106" s="365" t="s">
        <v>48</v>
      </c>
      <c r="AA106" s="365" t="s">
        <v>49</v>
      </c>
      <c r="AB106" s="365" t="s">
        <v>50</v>
      </c>
      <c r="AC106" s="365" t="s">
        <v>51</v>
      </c>
      <c r="AD106" s="365" t="s">
        <v>52</v>
      </c>
      <c r="AE106" s="386"/>
      <c r="AF106" s="387"/>
    </row>
    <row r="107" spans="2:33" outlineLevel="1" x14ac:dyDescent="0.25">
      <c r="B107" s="367"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367">
        <f>IF(C103&gt;0,C103+1,IF(DATE(YEAR('Basic project data'!$C$5),MONTH('Basic project data'!$C$5),1)=D107,1,0))</f>
        <v>0</v>
      </c>
      <c r="D107" s="368">
        <f>DATE(YEAR(D103),MONTH(D103)+1,DAY(D103))</f>
        <v>1463</v>
      </c>
      <c r="E107" s="369"/>
      <c r="F107" s="299">
        <f t="shared" ref="F107:F118" si="45">215/12*E107</f>
        <v>0</v>
      </c>
      <c r="G107" s="370"/>
      <c r="H107" s="369"/>
      <c r="I107" s="299">
        <f t="shared" ref="I107:I118" si="46">215/12*H107</f>
        <v>0</v>
      </c>
      <c r="J107" s="371"/>
      <c r="O107" s="372">
        <f t="shared" ref="O107:O119" si="47">D107</f>
        <v>1463</v>
      </c>
      <c r="P107" s="373"/>
      <c r="Q107" s="373"/>
      <c r="R107" s="373"/>
      <c r="S107" s="373"/>
      <c r="T107" s="373"/>
      <c r="U107" s="373"/>
      <c r="V107" s="373"/>
      <c r="W107" s="373"/>
      <c r="X107" s="373"/>
      <c r="Y107" s="373"/>
      <c r="Z107" s="373"/>
      <c r="AA107" s="373"/>
      <c r="AB107" s="373"/>
      <c r="AC107" s="373"/>
      <c r="AD107" s="373"/>
      <c r="AE107" s="374">
        <f t="shared" ref="AE107:AE118" si="48">SUM(P107:AD107)</f>
        <v>0</v>
      </c>
      <c r="AF107" s="375"/>
    </row>
    <row r="108" spans="2:33" outlineLevel="1" x14ac:dyDescent="0.25">
      <c r="B108" s="367"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367">
        <f>IF(C107&gt;0,C107+1,IF(DATE(YEAR('Basic project data'!$C$5),MONTH('Basic project data'!$C$5),1)=D108,1,0))</f>
        <v>0</v>
      </c>
      <c r="D108" s="368">
        <f t="shared" ref="D108:D118" si="49">DATE(YEAR(D107),MONTH(D107)+1,DAY(D107))</f>
        <v>1494</v>
      </c>
      <c r="E108" s="369"/>
      <c r="F108" s="299">
        <f t="shared" si="45"/>
        <v>0</v>
      </c>
      <c r="G108" s="370"/>
      <c r="H108" s="369"/>
      <c r="I108" s="299">
        <f t="shared" si="46"/>
        <v>0</v>
      </c>
      <c r="J108" s="371"/>
      <c r="O108" s="372">
        <f t="shared" si="47"/>
        <v>1494</v>
      </c>
      <c r="P108" s="373"/>
      <c r="Q108" s="373"/>
      <c r="R108" s="373"/>
      <c r="S108" s="373"/>
      <c r="T108" s="373"/>
      <c r="U108" s="373"/>
      <c r="V108" s="373"/>
      <c r="W108" s="373"/>
      <c r="X108" s="373"/>
      <c r="Y108" s="373"/>
      <c r="Z108" s="373"/>
      <c r="AA108" s="373"/>
      <c r="AB108" s="373"/>
      <c r="AC108" s="373"/>
      <c r="AD108" s="373"/>
      <c r="AE108" s="374">
        <f t="shared" si="48"/>
        <v>0</v>
      </c>
      <c r="AF108" s="375"/>
    </row>
    <row r="109" spans="2:33" outlineLevel="1" x14ac:dyDescent="0.25">
      <c r="B109" s="367"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367">
        <f>IF(C108&gt;0,C108+1,IF(DATE(YEAR('Basic project data'!$C$5),MONTH('Basic project data'!$C$5),1)=D109,1,0))</f>
        <v>0</v>
      </c>
      <c r="D109" s="368">
        <f t="shared" si="49"/>
        <v>1523</v>
      </c>
      <c r="E109" s="369"/>
      <c r="F109" s="299">
        <f t="shared" si="45"/>
        <v>0</v>
      </c>
      <c r="G109" s="370"/>
      <c r="H109" s="369"/>
      <c r="I109" s="299">
        <f t="shared" si="46"/>
        <v>0</v>
      </c>
      <c r="J109" s="371"/>
      <c r="O109" s="372">
        <f t="shared" si="47"/>
        <v>1523</v>
      </c>
      <c r="P109" s="373"/>
      <c r="Q109" s="373"/>
      <c r="R109" s="373"/>
      <c r="S109" s="373"/>
      <c r="T109" s="373"/>
      <c r="U109" s="373"/>
      <c r="V109" s="373"/>
      <c r="W109" s="373"/>
      <c r="X109" s="373"/>
      <c r="Y109" s="373"/>
      <c r="Z109" s="373"/>
      <c r="AA109" s="373"/>
      <c r="AB109" s="373"/>
      <c r="AC109" s="373"/>
      <c r="AD109" s="373"/>
      <c r="AE109" s="374">
        <f t="shared" si="48"/>
        <v>0</v>
      </c>
      <c r="AF109" s="375"/>
    </row>
    <row r="110" spans="2:33" outlineLevel="1" x14ac:dyDescent="0.25">
      <c r="B110" s="367"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367">
        <f>IF(C109&gt;0,C109+1,IF(DATE(YEAR('Basic project data'!$C$5),MONTH('Basic project data'!$C$5),1)=D110,1,0))</f>
        <v>0</v>
      </c>
      <c r="D110" s="368">
        <f t="shared" si="49"/>
        <v>1554</v>
      </c>
      <c r="E110" s="369"/>
      <c r="F110" s="299">
        <f t="shared" si="45"/>
        <v>0</v>
      </c>
      <c r="G110" s="370"/>
      <c r="H110" s="369"/>
      <c r="I110" s="299">
        <f t="shared" si="46"/>
        <v>0</v>
      </c>
      <c r="J110" s="371"/>
      <c r="O110" s="372">
        <f t="shared" si="47"/>
        <v>1554</v>
      </c>
      <c r="P110" s="373"/>
      <c r="Q110" s="373"/>
      <c r="R110" s="373"/>
      <c r="S110" s="373"/>
      <c r="T110" s="373"/>
      <c r="U110" s="373"/>
      <c r="V110" s="373"/>
      <c r="W110" s="373"/>
      <c r="X110" s="373"/>
      <c r="Y110" s="373"/>
      <c r="Z110" s="373"/>
      <c r="AA110" s="373"/>
      <c r="AB110" s="373"/>
      <c r="AC110" s="373"/>
      <c r="AD110" s="373"/>
      <c r="AE110" s="374">
        <f t="shared" si="48"/>
        <v>0</v>
      </c>
      <c r="AF110" s="375"/>
    </row>
    <row r="111" spans="2:33" outlineLevel="1" x14ac:dyDescent="0.25">
      <c r="B111" s="367"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367">
        <f>IF(C110&gt;0,C110+1,IF(DATE(YEAR('Basic project data'!$C$5),MONTH('Basic project data'!$C$5),1)=D111,1,0))</f>
        <v>0</v>
      </c>
      <c r="D111" s="368">
        <f t="shared" si="49"/>
        <v>1584</v>
      </c>
      <c r="E111" s="369"/>
      <c r="F111" s="299">
        <f t="shared" si="45"/>
        <v>0</v>
      </c>
      <c r="G111" s="370"/>
      <c r="H111" s="369"/>
      <c r="I111" s="299">
        <f t="shared" si="46"/>
        <v>0</v>
      </c>
      <c r="J111" s="371"/>
      <c r="O111" s="372">
        <f t="shared" si="47"/>
        <v>1584</v>
      </c>
      <c r="P111" s="373"/>
      <c r="Q111" s="373"/>
      <c r="R111" s="373"/>
      <c r="S111" s="373"/>
      <c r="T111" s="373"/>
      <c r="U111" s="373"/>
      <c r="V111" s="373"/>
      <c r="W111" s="373"/>
      <c r="X111" s="373"/>
      <c r="Y111" s="373"/>
      <c r="Z111" s="373"/>
      <c r="AA111" s="373"/>
      <c r="AB111" s="373"/>
      <c r="AC111" s="373"/>
      <c r="AD111" s="373"/>
      <c r="AE111" s="374">
        <f t="shared" si="48"/>
        <v>0</v>
      </c>
      <c r="AF111" s="375"/>
    </row>
    <row r="112" spans="2:33" outlineLevel="1" x14ac:dyDescent="0.25">
      <c r="B112" s="367"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367">
        <f>IF(C111&gt;0,C111+1,IF(DATE(YEAR('Basic project data'!$C$5),MONTH('Basic project data'!$C$5),1)=D112,1,0))</f>
        <v>0</v>
      </c>
      <c r="D112" s="368">
        <f t="shared" si="49"/>
        <v>1615</v>
      </c>
      <c r="E112" s="369"/>
      <c r="F112" s="299">
        <f t="shared" si="45"/>
        <v>0</v>
      </c>
      <c r="G112" s="370"/>
      <c r="H112" s="369"/>
      <c r="I112" s="299">
        <f t="shared" si="46"/>
        <v>0</v>
      </c>
      <c r="J112" s="371"/>
      <c r="O112" s="372">
        <f t="shared" si="47"/>
        <v>1615</v>
      </c>
      <c r="P112" s="373"/>
      <c r="Q112" s="373"/>
      <c r="R112" s="373"/>
      <c r="S112" s="373"/>
      <c r="T112" s="373"/>
      <c r="U112" s="373"/>
      <c r="V112" s="373"/>
      <c r="W112" s="373"/>
      <c r="X112" s="373"/>
      <c r="Y112" s="373"/>
      <c r="Z112" s="373"/>
      <c r="AA112" s="373"/>
      <c r="AB112" s="373"/>
      <c r="AC112" s="373"/>
      <c r="AD112" s="373"/>
      <c r="AE112" s="374">
        <f t="shared" si="48"/>
        <v>0</v>
      </c>
      <c r="AF112" s="375"/>
    </row>
    <row r="113" spans="2:33" outlineLevel="1" x14ac:dyDescent="0.25">
      <c r="B113" s="367"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367">
        <f>IF(C112&gt;0,C112+1,IF(DATE(YEAR('Basic project data'!$C$5),MONTH('Basic project data'!$C$5),1)=D113,1,0))</f>
        <v>0</v>
      </c>
      <c r="D113" s="368">
        <f t="shared" si="49"/>
        <v>1645</v>
      </c>
      <c r="E113" s="369"/>
      <c r="F113" s="299">
        <f t="shared" si="45"/>
        <v>0</v>
      </c>
      <c r="G113" s="370"/>
      <c r="H113" s="369"/>
      <c r="I113" s="299">
        <f t="shared" si="46"/>
        <v>0</v>
      </c>
      <c r="J113" s="371"/>
      <c r="O113" s="372">
        <f t="shared" si="47"/>
        <v>1645</v>
      </c>
      <c r="P113" s="373"/>
      <c r="Q113" s="373"/>
      <c r="R113" s="373"/>
      <c r="S113" s="373"/>
      <c r="T113" s="373"/>
      <c r="U113" s="373"/>
      <c r="V113" s="373"/>
      <c r="W113" s="373"/>
      <c r="X113" s="373"/>
      <c r="Y113" s="373"/>
      <c r="Z113" s="373"/>
      <c r="AA113" s="373"/>
      <c r="AB113" s="373"/>
      <c r="AC113" s="373"/>
      <c r="AD113" s="373"/>
      <c r="AE113" s="374">
        <f t="shared" si="48"/>
        <v>0</v>
      </c>
      <c r="AF113" s="375"/>
    </row>
    <row r="114" spans="2:33" outlineLevel="1" x14ac:dyDescent="0.25">
      <c r="B114" s="367"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367">
        <f>IF(C113&gt;0,C113+1,IF(DATE(YEAR('Basic project data'!$C$5),MONTH('Basic project data'!$C$5),1)=D114,1,0))</f>
        <v>0</v>
      </c>
      <c r="D114" s="368">
        <f t="shared" si="49"/>
        <v>1676</v>
      </c>
      <c r="E114" s="369"/>
      <c r="F114" s="299">
        <f t="shared" si="45"/>
        <v>0</v>
      </c>
      <c r="G114" s="370"/>
      <c r="H114" s="369"/>
      <c r="I114" s="299">
        <f t="shared" si="46"/>
        <v>0</v>
      </c>
      <c r="J114" s="371"/>
      <c r="O114" s="372">
        <f t="shared" si="47"/>
        <v>1676</v>
      </c>
      <c r="P114" s="373"/>
      <c r="Q114" s="373"/>
      <c r="R114" s="373"/>
      <c r="S114" s="373"/>
      <c r="T114" s="373"/>
      <c r="U114" s="373"/>
      <c r="V114" s="373"/>
      <c r="W114" s="373"/>
      <c r="X114" s="373"/>
      <c r="Y114" s="373"/>
      <c r="Z114" s="373"/>
      <c r="AA114" s="373"/>
      <c r="AB114" s="373"/>
      <c r="AC114" s="373"/>
      <c r="AD114" s="373"/>
      <c r="AE114" s="374">
        <f t="shared" si="48"/>
        <v>0</v>
      </c>
      <c r="AF114" s="375"/>
    </row>
    <row r="115" spans="2:33" outlineLevel="1" x14ac:dyDescent="0.25">
      <c r="B115" s="367"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367">
        <f>IF(C114&gt;0,C114+1,IF(DATE(YEAR('Basic project data'!$C$5),MONTH('Basic project data'!$C$5),1)=D115,1,0))</f>
        <v>0</v>
      </c>
      <c r="D115" s="368">
        <f t="shared" si="49"/>
        <v>1707</v>
      </c>
      <c r="E115" s="369"/>
      <c r="F115" s="299">
        <f t="shared" si="45"/>
        <v>0</v>
      </c>
      <c r="G115" s="370"/>
      <c r="H115" s="369"/>
      <c r="I115" s="299">
        <f t="shared" si="46"/>
        <v>0</v>
      </c>
      <c r="J115" s="371"/>
      <c r="O115" s="372">
        <f t="shared" si="47"/>
        <v>1707</v>
      </c>
      <c r="P115" s="373"/>
      <c r="Q115" s="373"/>
      <c r="R115" s="373"/>
      <c r="S115" s="373"/>
      <c r="T115" s="373"/>
      <c r="U115" s="373"/>
      <c r="V115" s="373"/>
      <c r="W115" s="373"/>
      <c r="X115" s="373"/>
      <c r="Y115" s="373"/>
      <c r="Z115" s="373"/>
      <c r="AA115" s="373"/>
      <c r="AB115" s="373"/>
      <c r="AC115" s="373"/>
      <c r="AD115" s="373"/>
      <c r="AE115" s="374">
        <f t="shared" si="48"/>
        <v>0</v>
      </c>
      <c r="AF115" s="375"/>
    </row>
    <row r="116" spans="2:33" outlineLevel="1" x14ac:dyDescent="0.25">
      <c r="B116" s="367"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367">
        <f>IF(C115&gt;0,C115+1,IF(DATE(YEAR('Basic project data'!$C$5),MONTH('Basic project data'!$C$5),1)=D116,1,0))</f>
        <v>0</v>
      </c>
      <c r="D116" s="368">
        <f t="shared" si="49"/>
        <v>1737</v>
      </c>
      <c r="E116" s="369"/>
      <c r="F116" s="299">
        <f t="shared" si="45"/>
        <v>0</v>
      </c>
      <c r="G116" s="370"/>
      <c r="H116" s="369"/>
      <c r="I116" s="299">
        <f t="shared" si="46"/>
        <v>0</v>
      </c>
      <c r="J116" s="371"/>
      <c r="O116" s="372">
        <f t="shared" si="47"/>
        <v>1737</v>
      </c>
      <c r="P116" s="373"/>
      <c r="Q116" s="373"/>
      <c r="R116" s="373"/>
      <c r="S116" s="373"/>
      <c r="T116" s="373"/>
      <c r="U116" s="373"/>
      <c r="V116" s="373"/>
      <c r="W116" s="373"/>
      <c r="X116" s="373"/>
      <c r="Y116" s="373"/>
      <c r="Z116" s="373"/>
      <c r="AA116" s="373"/>
      <c r="AB116" s="373"/>
      <c r="AC116" s="373"/>
      <c r="AD116" s="373"/>
      <c r="AE116" s="374">
        <f t="shared" si="48"/>
        <v>0</v>
      </c>
      <c r="AF116" s="375"/>
    </row>
    <row r="117" spans="2:33" outlineLevel="1" x14ac:dyDescent="0.25">
      <c r="B117" s="367"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367">
        <f>IF(C116&gt;0,C116+1,IF(DATE(YEAR('Basic project data'!$C$5),MONTH('Basic project data'!$C$5),1)=D117,1,0))</f>
        <v>0</v>
      </c>
      <c r="D117" s="368">
        <f t="shared" si="49"/>
        <v>1768</v>
      </c>
      <c r="E117" s="369"/>
      <c r="F117" s="299">
        <f t="shared" si="45"/>
        <v>0</v>
      </c>
      <c r="G117" s="370"/>
      <c r="H117" s="369"/>
      <c r="I117" s="299">
        <f t="shared" si="46"/>
        <v>0</v>
      </c>
      <c r="J117" s="371"/>
      <c r="O117" s="372">
        <f t="shared" si="47"/>
        <v>1768</v>
      </c>
      <c r="P117" s="373"/>
      <c r="Q117" s="373"/>
      <c r="R117" s="373"/>
      <c r="S117" s="373"/>
      <c r="T117" s="373"/>
      <c r="U117" s="373"/>
      <c r="V117" s="373"/>
      <c r="W117" s="373"/>
      <c r="X117" s="373"/>
      <c r="Y117" s="373"/>
      <c r="Z117" s="373"/>
      <c r="AA117" s="373"/>
      <c r="AB117" s="373"/>
      <c r="AC117" s="373"/>
      <c r="AD117" s="373"/>
      <c r="AE117" s="374">
        <f t="shared" si="48"/>
        <v>0</v>
      </c>
      <c r="AF117" s="375"/>
    </row>
    <row r="118" spans="2:33" outlineLevel="1" x14ac:dyDescent="0.25">
      <c r="B118" s="367"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367">
        <f>IF(C117&gt;0,C117+1,IF(DATE(YEAR('Basic project data'!$C$5),MONTH('Basic project data'!$C$5),1)=D118,1,0))</f>
        <v>0</v>
      </c>
      <c r="D118" s="368">
        <f t="shared" si="49"/>
        <v>1798</v>
      </c>
      <c r="E118" s="369"/>
      <c r="F118" s="299">
        <f t="shared" si="45"/>
        <v>0</v>
      </c>
      <c r="G118" s="370"/>
      <c r="H118" s="369"/>
      <c r="I118" s="299">
        <f t="shared" si="46"/>
        <v>0</v>
      </c>
      <c r="J118" s="371"/>
      <c r="O118" s="372">
        <f t="shared" si="47"/>
        <v>1798</v>
      </c>
      <c r="P118" s="373"/>
      <c r="Q118" s="373"/>
      <c r="R118" s="373"/>
      <c r="S118" s="373"/>
      <c r="T118" s="373"/>
      <c r="U118" s="373"/>
      <c r="V118" s="373"/>
      <c r="W118" s="373"/>
      <c r="X118" s="373"/>
      <c r="Y118" s="373"/>
      <c r="Z118" s="373"/>
      <c r="AA118" s="373"/>
      <c r="AB118" s="373"/>
      <c r="AC118" s="373"/>
      <c r="AD118" s="373"/>
      <c r="AE118" s="374">
        <f t="shared" si="48"/>
        <v>0</v>
      </c>
      <c r="AF118" s="375"/>
    </row>
    <row r="119" spans="2:33" ht="15.75" outlineLevel="1" thickBot="1" x14ac:dyDescent="0.3">
      <c r="B119" s="377"/>
      <c r="C119" s="378"/>
      <c r="D119" s="379">
        <f>D118</f>
        <v>1798</v>
      </c>
      <c r="E119" s="380"/>
      <c r="F119" s="381">
        <f>SUM(F107:F118)</f>
        <v>0</v>
      </c>
      <c r="G119" s="382">
        <f>SUM(G107:G118)</f>
        <v>0</v>
      </c>
      <c r="H119" s="383"/>
      <c r="I119" s="381">
        <f>SUM(I107:I118)</f>
        <v>0</v>
      </c>
      <c r="J119" s="382">
        <f>SUM(J107:J118)</f>
        <v>0</v>
      </c>
      <c r="O119" s="388">
        <f t="shared" si="47"/>
        <v>1798</v>
      </c>
      <c r="P119" s="384">
        <f t="shared" ref="P119:S119" si="50">SUM(P107:P118)</f>
        <v>0</v>
      </c>
      <c r="Q119" s="384">
        <f t="shared" si="50"/>
        <v>0</v>
      </c>
      <c r="R119" s="384">
        <f t="shared" si="50"/>
        <v>0</v>
      </c>
      <c r="S119" s="384">
        <f t="shared" si="50"/>
        <v>0</v>
      </c>
      <c r="T119" s="384">
        <f>SUM(T107:T118)</f>
        <v>0</v>
      </c>
      <c r="U119" s="384">
        <f t="shared" ref="U119:AE119" si="51">SUM(U107:U118)</f>
        <v>0</v>
      </c>
      <c r="V119" s="384">
        <f t="shared" si="51"/>
        <v>0</v>
      </c>
      <c r="W119" s="384">
        <f t="shared" si="51"/>
        <v>0</v>
      </c>
      <c r="X119" s="384">
        <f t="shared" si="51"/>
        <v>0</v>
      </c>
      <c r="Y119" s="384">
        <f t="shared" si="51"/>
        <v>0</v>
      </c>
      <c r="Z119" s="384">
        <f t="shared" si="51"/>
        <v>0</v>
      </c>
      <c r="AA119" s="384">
        <f t="shared" si="51"/>
        <v>0</v>
      </c>
      <c r="AB119" s="384">
        <f t="shared" si="51"/>
        <v>0</v>
      </c>
      <c r="AC119" s="384">
        <f t="shared" si="51"/>
        <v>0</v>
      </c>
      <c r="AD119" s="384">
        <f t="shared" si="51"/>
        <v>0</v>
      </c>
      <c r="AE119" s="384">
        <f t="shared" si="51"/>
        <v>0</v>
      </c>
      <c r="AF119" s="375"/>
    </row>
    <row r="120" spans="2:33" x14ac:dyDescent="0.25">
      <c r="B120" s="385"/>
      <c r="C120" s="385"/>
      <c r="E120" s="674" t="s">
        <v>252</v>
      </c>
      <c r="F120" s="674"/>
      <c r="G120" s="674"/>
      <c r="H120" s="674" t="s">
        <v>498</v>
      </c>
      <c r="I120" s="674"/>
      <c r="J120" s="674"/>
      <c r="O120" s="357"/>
      <c r="P120" s="384">
        <f>IFERROR(P119/$H$2,0)</f>
        <v>0</v>
      </c>
      <c r="Q120" s="384">
        <f t="shared" ref="Q120:AE120" si="52">IFERROR(Q119/$H$2,0)</f>
        <v>0</v>
      </c>
      <c r="R120" s="384">
        <f t="shared" si="52"/>
        <v>0</v>
      </c>
      <c r="S120" s="384">
        <f t="shared" si="52"/>
        <v>0</v>
      </c>
      <c r="T120" s="384">
        <f t="shared" si="52"/>
        <v>0</v>
      </c>
      <c r="U120" s="384">
        <f t="shared" si="52"/>
        <v>0</v>
      </c>
      <c r="V120" s="384">
        <f t="shared" si="52"/>
        <v>0</v>
      </c>
      <c r="W120" s="384">
        <f t="shared" si="52"/>
        <v>0</v>
      </c>
      <c r="X120" s="384">
        <f t="shared" si="52"/>
        <v>0</v>
      </c>
      <c r="Y120" s="384">
        <f t="shared" si="52"/>
        <v>0</v>
      </c>
      <c r="Z120" s="384">
        <f t="shared" si="52"/>
        <v>0</v>
      </c>
      <c r="AA120" s="384">
        <f t="shared" si="52"/>
        <v>0</v>
      </c>
      <c r="AB120" s="384">
        <f t="shared" si="52"/>
        <v>0</v>
      </c>
      <c r="AC120" s="384">
        <f t="shared" si="52"/>
        <v>0</v>
      </c>
      <c r="AD120" s="384">
        <f t="shared" si="52"/>
        <v>0</v>
      </c>
      <c r="AE120" s="384">
        <f t="shared" si="52"/>
        <v>0</v>
      </c>
      <c r="AF120" s="626" t="s">
        <v>270</v>
      </c>
      <c r="AG120" s="627"/>
    </row>
    <row r="121" spans="2:33" ht="30" outlineLevel="1" x14ac:dyDescent="0.25">
      <c r="B121" s="385"/>
      <c r="C121" s="385"/>
      <c r="E121" s="360" t="s">
        <v>267</v>
      </c>
      <c r="F121" s="361" t="s">
        <v>268</v>
      </c>
      <c r="G121" s="362" t="s">
        <v>269</v>
      </c>
      <c r="H121" s="363" t="s">
        <v>267</v>
      </c>
      <c r="I121" s="361" t="s">
        <v>268</v>
      </c>
      <c r="J121" s="362" t="s">
        <v>530</v>
      </c>
      <c r="O121" s="364" t="s">
        <v>266</v>
      </c>
      <c r="P121" s="365" t="s">
        <v>389</v>
      </c>
      <c r="Q121" s="365" t="s">
        <v>39</v>
      </c>
      <c r="R121" s="365" t="s">
        <v>40</v>
      </c>
      <c r="S121" s="365" t="s">
        <v>41</v>
      </c>
      <c r="T121" s="365" t="s">
        <v>42</v>
      </c>
      <c r="U121" s="365" t="s">
        <v>43</v>
      </c>
      <c r="V121" s="365" t="s">
        <v>44</v>
      </c>
      <c r="W121" s="365" t="s">
        <v>45</v>
      </c>
      <c r="X121" s="365" t="s">
        <v>46</v>
      </c>
      <c r="Y121" s="365" t="s">
        <v>47</v>
      </c>
      <c r="Z121" s="365" t="s">
        <v>48</v>
      </c>
      <c r="AA121" s="365" t="s">
        <v>49</v>
      </c>
      <c r="AB121" s="365" t="s">
        <v>50</v>
      </c>
      <c r="AC121" s="365" t="s">
        <v>51</v>
      </c>
      <c r="AD121" s="365" t="s">
        <v>52</v>
      </c>
      <c r="AE121" s="386"/>
      <c r="AF121" s="389"/>
    </row>
    <row r="122" spans="2:33" outlineLevel="1" x14ac:dyDescent="0.25">
      <c r="B122" s="367"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367">
        <f>IF(C118&gt;0,C118+1,IF(DATE(YEAR('Basic project data'!$C$5),MONTH('Basic project data'!$C$5),1)=D122,1,0))</f>
        <v>0</v>
      </c>
      <c r="D122" s="368">
        <f>DATE(YEAR(D118),MONTH(D118)+1,DAY(D118))</f>
        <v>1829</v>
      </c>
      <c r="E122" s="369"/>
      <c r="F122" s="299">
        <f t="shared" ref="F122:F133" si="53">215/12*E122</f>
        <v>0</v>
      </c>
      <c r="G122" s="370"/>
      <c r="H122" s="369"/>
      <c r="I122" s="299">
        <f t="shared" ref="I122:I133" si="54">215/12*H122</f>
        <v>0</v>
      </c>
      <c r="J122" s="371"/>
      <c r="O122" s="372">
        <f t="shared" ref="O122:O134" si="55">D122</f>
        <v>1829</v>
      </c>
      <c r="P122" s="373"/>
      <c r="Q122" s="373"/>
      <c r="R122" s="373"/>
      <c r="S122" s="373"/>
      <c r="T122" s="373"/>
      <c r="U122" s="373"/>
      <c r="V122" s="373"/>
      <c r="W122" s="373"/>
      <c r="X122" s="373"/>
      <c r="Y122" s="373"/>
      <c r="Z122" s="373"/>
      <c r="AA122" s="373"/>
      <c r="AB122" s="373"/>
      <c r="AC122" s="373"/>
      <c r="AD122" s="373"/>
      <c r="AE122" s="374">
        <f t="shared" ref="AE122:AE133" si="56">SUM(P122:AD122)</f>
        <v>0</v>
      </c>
      <c r="AF122" s="375"/>
    </row>
    <row r="123" spans="2:33" outlineLevel="1" x14ac:dyDescent="0.25">
      <c r="B123" s="367"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367">
        <f>IF(C122&gt;0,C122+1,IF(DATE(YEAR('Basic project data'!$C$5),MONTH('Basic project data'!$C$5),1)=D123,1,0))</f>
        <v>0</v>
      </c>
      <c r="D123" s="368">
        <f t="shared" ref="D123:D133" si="57">DATE(YEAR(D122),MONTH(D122)+1,DAY(D122))</f>
        <v>1860</v>
      </c>
      <c r="E123" s="369"/>
      <c r="F123" s="299">
        <f t="shared" si="53"/>
        <v>0</v>
      </c>
      <c r="G123" s="370"/>
      <c r="H123" s="369"/>
      <c r="I123" s="299">
        <f t="shared" si="54"/>
        <v>0</v>
      </c>
      <c r="J123" s="371"/>
      <c r="O123" s="372">
        <f t="shared" si="55"/>
        <v>1860</v>
      </c>
      <c r="P123" s="373"/>
      <c r="Q123" s="373"/>
      <c r="R123" s="373"/>
      <c r="S123" s="373"/>
      <c r="T123" s="373"/>
      <c r="U123" s="373"/>
      <c r="V123" s="373"/>
      <c r="W123" s="373"/>
      <c r="X123" s="373"/>
      <c r="Y123" s="373"/>
      <c r="Z123" s="373"/>
      <c r="AA123" s="373"/>
      <c r="AB123" s="373"/>
      <c r="AC123" s="373"/>
      <c r="AD123" s="373"/>
      <c r="AE123" s="374">
        <f t="shared" si="56"/>
        <v>0</v>
      </c>
      <c r="AF123" s="375"/>
    </row>
    <row r="124" spans="2:33" outlineLevel="1" x14ac:dyDescent="0.25">
      <c r="B124" s="367"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367">
        <f>IF(C123&gt;0,C123+1,IF(DATE(YEAR('Basic project data'!$C$5),MONTH('Basic project data'!$C$5),1)=D124,1,0))</f>
        <v>0</v>
      </c>
      <c r="D124" s="368">
        <f t="shared" si="57"/>
        <v>1888</v>
      </c>
      <c r="E124" s="369"/>
      <c r="F124" s="299">
        <f t="shared" si="53"/>
        <v>0</v>
      </c>
      <c r="G124" s="370"/>
      <c r="H124" s="369"/>
      <c r="I124" s="299">
        <f t="shared" si="54"/>
        <v>0</v>
      </c>
      <c r="J124" s="371"/>
      <c r="O124" s="372">
        <f t="shared" si="55"/>
        <v>1888</v>
      </c>
      <c r="P124" s="373"/>
      <c r="Q124" s="373"/>
      <c r="R124" s="373"/>
      <c r="S124" s="373"/>
      <c r="T124" s="373"/>
      <c r="U124" s="373"/>
      <c r="V124" s="373"/>
      <c r="W124" s="373"/>
      <c r="X124" s="373"/>
      <c r="Y124" s="373"/>
      <c r="Z124" s="373"/>
      <c r="AA124" s="373"/>
      <c r="AB124" s="373"/>
      <c r="AC124" s="373"/>
      <c r="AD124" s="373"/>
      <c r="AE124" s="374">
        <f t="shared" si="56"/>
        <v>0</v>
      </c>
      <c r="AF124" s="375"/>
    </row>
    <row r="125" spans="2:33" outlineLevel="1" x14ac:dyDescent="0.25">
      <c r="B125" s="367"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367">
        <f>IF(C124&gt;0,C124+1,IF(DATE(YEAR('Basic project data'!$C$5),MONTH('Basic project data'!$C$5),1)=D125,1,0))</f>
        <v>0</v>
      </c>
      <c r="D125" s="368">
        <f t="shared" si="57"/>
        <v>1919</v>
      </c>
      <c r="E125" s="369"/>
      <c r="F125" s="299">
        <f t="shared" si="53"/>
        <v>0</v>
      </c>
      <c r="G125" s="370"/>
      <c r="H125" s="369"/>
      <c r="I125" s="299">
        <f t="shared" si="54"/>
        <v>0</v>
      </c>
      <c r="J125" s="371"/>
      <c r="O125" s="372">
        <f t="shared" si="55"/>
        <v>1919</v>
      </c>
      <c r="P125" s="373"/>
      <c r="Q125" s="373"/>
      <c r="R125" s="373"/>
      <c r="S125" s="373"/>
      <c r="T125" s="373"/>
      <c r="U125" s="373"/>
      <c r="V125" s="373"/>
      <c r="W125" s="373"/>
      <c r="X125" s="373"/>
      <c r="Y125" s="373"/>
      <c r="Z125" s="373"/>
      <c r="AA125" s="373"/>
      <c r="AB125" s="373"/>
      <c r="AC125" s="373"/>
      <c r="AD125" s="373"/>
      <c r="AE125" s="374">
        <f t="shared" si="56"/>
        <v>0</v>
      </c>
      <c r="AF125" s="375"/>
    </row>
    <row r="126" spans="2:33" outlineLevel="1" x14ac:dyDescent="0.25">
      <c r="B126" s="367"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367">
        <f>IF(C125&gt;0,C125+1,IF(DATE(YEAR('Basic project data'!$C$5),MONTH('Basic project data'!$C$5),1)=D126,1,0))</f>
        <v>0</v>
      </c>
      <c r="D126" s="368">
        <f t="shared" si="57"/>
        <v>1949</v>
      </c>
      <c r="E126" s="369"/>
      <c r="F126" s="299">
        <f t="shared" si="53"/>
        <v>0</v>
      </c>
      <c r="G126" s="370"/>
      <c r="H126" s="369"/>
      <c r="I126" s="299">
        <f t="shared" si="54"/>
        <v>0</v>
      </c>
      <c r="J126" s="371"/>
      <c r="O126" s="372">
        <f t="shared" si="55"/>
        <v>1949</v>
      </c>
      <c r="P126" s="373"/>
      <c r="Q126" s="373"/>
      <c r="R126" s="373"/>
      <c r="S126" s="373"/>
      <c r="T126" s="373"/>
      <c r="U126" s="373"/>
      <c r="V126" s="373"/>
      <c r="W126" s="373"/>
      <c r="X126" s="373"/>
      <c r="Y126" s="373"/>
      <c r="Z126" s="373"/>
      <c r="AA126" s="373"/>
      <c r="AB126" s="373"/>
      <c r="AC126" s="373"/>
      <c r="AD126" s="373"/>
      <c r="AE126" s="374">
        <f t="shared" si="56"/>
        <v>0</v>
      </c>
      <c r="AF126" s="375"/>
    </row>
    <row r="127" spans="2:33" outlineLevel="1" x14ac:dyDescent="0.25">
      <c r="B127" s="367"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367">
        <f>IF(C126&gt;0,C126+1,IF(DATE(YEAR('Basic project data'!$C$5),MONTH('Basic project data'!$C$5),1)=D127,1,0))</f>
        <v>0</v>
      </c>
      <c r="D127" s="368">
        <f t="shared" si="57"/>
        <v>1980</v>
      </c>
      <c r="E127" s="369"/>
      <c r="F127" s="299">
        <f t="shared" si="53"/>
        <v>0</v>
      </c>
      <c r="G127" s="370"/>
      <c r="H127" s="369"/>
      <c r="I127" s="299">
        <f t="shared" si="54"/>
        <v>0</v>
      </c>
      <c r="J127" s="371"/>
      <c r="O127" s="372">
        <f t="shared" si="55"/>
        <v>1980</v>
      </c>
      <c r="P127" s="373"/>
      <c r="Q127" s="373"/>
      <c r="R127" s="373"/>
      <c r="S127" s="373"/>
      <c r="T127" s="373"/>
      <c r="U127" s="373"/>
      <c r="V127" s="373"/>
      <c r="W127" s="373"/>
      <c r="X127" s="373"/>
      <c r="Y127" s="373"/>
      <c r="Z127" s="373"/>
      <c r="AA127" s="373"/>
      <c r="AB127" s="373"/>
      <c r="AC127" s="373"/>
      <c r="AD127" s="373"/>
      <c r="AE127" s="374">
        <f t="shared" si="56"/>
        <v>0</v>
      </c>
      <c r="AF127" s="375"/>
    </row>
    <row r="128" spans="2:33" outlineLevel="1" x14ac:dyDescent="0.25">
      <c r="B128" s="367"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367">
        <f>IF(C127&gt;0,C127+1,IF(DATE(YEAR('Basic project data'!$C$5),MONTH('Basic project data'!$C$5),1)=D128,1,0))</f>
        <v>0</v>
      </c>
      <c r="D128" s="368">
        <f t="shared" si="57"/>
        <v>2010</v>
      </c>
      <c r="E128" s="369"/>
      <c r="F128" s="299">
        <f t="shared" si="53"/>
        <v>0</v>
      </c>
      <c r="G128" s="370"/>
      <c r="H128" s="369"/>
      <c r="I128" s="299">
        <f t="shared" si="54"/>
        <v>0</v>
      </c>
      <c r="J128" s="371"/>
      <c r="O128" s="372">
        <f t="shared" si="55"/>
        <v>2010</v>
      </c>
      <c r="P128" s="373"/>
      <c r="Q128" s="373"/>
      <c r="R128" s="373"/>
      <c r="S128" s="373"/>
      <c r="T128" s="373"/>
      <c r="U128" s="373"/>
      <c r="V128" s="373"/>
      <c r="W128" s="373"/>
      <c r="X128" s="373"/>
      <c r="Y128" s="373"/>
      <c r="Z128" s="373"/>
      <c r="AA128" s="373"/>
      <c r="AB128" s="373"/>
      <c r="AC128" s="373"/>
      <c r="AD128" s="373"/>
      <c r="AE128" s="374">
        <f t="shared" si="56"/>
        <v>0</v>
      </c>
      <c r="AF128" s="375"/>
    </row>
    <row r="129" spans="2:33" outlineLevel="1" x14ac:dyDescent="0.25">
      <c r="B129" s="367"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367">
        <f>IF(C128&gt;0,C128+1,IF(DATE(YEAR('Basic project data'!$C$5),MONTH('Basic project data'!$C$5),1)=D129,1,0))</f>
        <v>0</v>
      </c>
      <c r="D129" s="368">
        <f t="shared" si="57"/>
        <v>2041</v>
      </c>
      <c r="E129" s="369"/>
      <c r="F129" s="299">
        <f t="shared" si="53"/>
        <v>0</v>
      </c>
      <c r="G129" s="370"/>
      <c r="H129" s="369"/>
      <c r="I129" s="299">
        <f t="shared" si="54"/>
        <v>0</v>
      </c>
      <c r="J129" s="371"/>
      <c r="O129" s="372">
        <f t="shared" si="55"/>
        <v>2041</v>
      </c>
      <c r="P129" s="373"/>
      <c r="Q129" s="373"/>
      <c r="R129" s="373"/>
      <c r="S129" s="373"/>
      <c r="T129" s="373"/>
      <c r="U129" s="373"/>
      <c r="V129" s="373"/>
      <c r="W129" s="373"/>
      <c r="X129" s="373"/>
      <c r="Y129" s="373"/>
      <c r="Z129" s="373"/>
      <c r="AA129" s="373"/>
      <c r="AB129" s="373"/>
      <c r="AC129" s="373"/>
      <c r="AD129" s="373"/>
      <c r="AE129" s="374">
        <f t="shared" si="56"/>
        <v>0</v>
      </c>
      <c r="AF129" s="375"/>
    </row>
    <row r="130" spans="2:33" outlineLevel="1" x14ac:dyDescent="0.25">
      <c r="B130" s="367"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367">
        <f>IF(C129&gt;0,C129+1,IF(DATE(YEAR('Basic project data'!$C$5),MONTH('Basic project data'!$C$5),1)=D130,1,0))</f>
        <v>0</v>
      </c>
      <c r="D130" s="368">
        <f t="shared" si="57"/>
        <v>2072</v>
      </c>
      <c r="E130" s="369"/>
      <c r="F130" s="299">
        <f t="shared" si="53"/>
        <v>0</v>
      </c>
      <c r="G130" s="370"/>
      <c r="H130" s="369"/>
      <c r="I130" s="299">
        <f t="shared" si="54"/>
        <v>0</v>
      </c>
      <c r="J130" s="371"/>
      <c r="O130" s="372">
        <f t="shared" si="55"/>
        <v>2072</v>
      </c>
      <c r="P130" s="373"/>
      <c r="Q130" s="373"/>
      <c r="R130" s="373"/>
      <c r="S130" s="373"/>
      <c r="T130" s="373"/>
      <c r="U130" s="373"/>
      <c r="V130" s="373"/>
      <c r="W130" s="373"/>
      <c r="X130" s="373"/>
      <c r="Y130" s="373"/>
      <c r="Z130" s="373"/>
      <c r="AA130" s="373"/>
      <c r="AB130" s="373"/>
      <c r="AC130" s="373"/>
      <c r="AD130" s="373"/>
      <c r="AE130" s="374">
        <f t="shared" si="56"/>
        <v>0</v>
      </c>
      <c r="AF130" s="375"/>
    </row>
    <row r="131" spans="2:33" outlineLevel="1" x14ac:dyDescent="0.25">
      <c r="B131" s="367"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367">
        <f>IF(C130&gt;0,C130+1,IF(DATE(YEAR('Basic project data'!$C$5),MONTH('Basic project data'!$C$5),1)=D131,1,0))</f>
        <v>0</v>
      </c>
      <c r="D131" s="368">
        <f t="shared" si="57"/>
        <v>2102</v>
      </c>
      <c r="E131" s="369"/>
      <c r="F131" s="299">
        <f t="shared" si="53"/>
        <v>0</v>
      </c>
      <c r="G131" s="370"/>
      <c r="H131" s="369"/>
      <c r="I131" s="299">
        <f t="shared" si="54"/>
        <v>0</v>
      </c>
      <c r="J131" s="371"/>
      <c r="O131" s="372">
        <f t="shared" si="55"/>
        <v>2102</v>
      </c>
      <c r="P131" s="373"/>
      <c r="Q131" s="373"/>
      <c r="R131" s="373"/>
      <c r="S131" s="373"/>
      <c r="T131" s="373"/>
      <c r="U131" s="373"/>
      <c r="V131" s="373"/>
      <c r="W131" s="373"/>
      <c r="X131" s="373"/>
      <c r="Y131" s="373"/>
      <c r="Z131" s="373"/>
      <c r="AA131" s="373"/>
      <c r="AB131" s="373"/>
      <c r="AC131" s="373"/>
      <c r="AD131" s="373"/>
      <c r="AE131" s="374">
        <f t="shared" si="56"/>
        <v>0</v>
      </c>
      <c r="AF131" s="375"/>
    </row>
    <row r="132" spans="2:33" outlineLevel="1" x14ac:dyDescent="0.25">
      <c r="B132" s="367"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367">
        <f>IF(C131&gt;0,C131+1,IF(DATE(YEAR('Basic project data'!$C$5),MONTH('Basic project data'!$C$5),1)=D132,1,0))</f>
        <v>0</v>
      </c>
      <c r="D132" s="368">
        <f t="shared" si="57"/>
        <v>2133</v>
      </c>
      <c r="E132" s="369"/>
      <c r="F132" s="299">
        <f t="shared" si="53"/>
        <v>0</v>
      </c>
      <c r="G132" s="370"/>
      <c r="H132" s="369"/>
      <c r="I132" s="299">
        <f t="shared" si="54"/>
        <v>0</v>
      </c>
      <c r="J132" s="371"/>
      <c r="O132" s="372">
        <f t="shared" si="55"/>
        <v>2133</v>
      </c>
      <c r="P132" s="373"/>
      <c r="Q132" s="373"/>
      <c r="R132" s="373"/>
      <c r="S132" s="373"/>
      <c r="T132" s="373"/>
      <c r="U132" s="373"/>
      <c r="V132" s="373"/>
      <c r="W132" s="373"/>
      <c r="X132" s="373"/>
      <c r="Y132" s="373"/>
      <c r="Z132" s="373"/>
      <c r="AA132" s="373"/>
      <c r="AB132" s="373"/>
      <c r="AC132" s="373"/>
      <c r="AD132" s="373"/>
      <c r="AE132" s="374">
        <f t="shared" si="56"/>
        <v>0</v>
      </c>
      <c r="AF132" s="375"/>
    </row>
    <row r="133" spans="2:33" outlineLevel="1" x14ac:dyDescent="0.25">
      <c r="B133" s="367"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367">
        <f>IF(C132&gt;0,C132+1,IF(DATE(YEAR('Basic project data'!$C$5),MONTH('Basic project data'!$C$5),1)=D133,1,0))</f>
        <v>0</v>
      </c>
      <c r="D133" s="368">
        <f t="shared" si="57"/>
        <v>2163</v>
      </c>
      <c r="E133" s="369"/>
      <c r="F133" s="299">
        <f t="shared" si="53"/>
        <v>0</v>
      </c>
      <c r="G133" s="370"/>
      <c r="H133" s="369"/>
      <c r="I133" s="299">
        <f t="shared" si="54"/>
        <v>0</v>
      </c>
      <c r="J133" s="371"/>
      <c r="O133" s="372">
        <f t="shared" si="55"/>
        <v>2163</v>
      </c>
      <c r="P133" s="373"/>
      <c r="Q133" s="373"/>
      <c r="R133" s="373"/>
      <c r="S133" s="373"/>
      <c r="T133" s="373"/>
      <c r="U133" s="373"/>
      <c r="V133" s="373"/>
      <c r="W133" s="373"/>
      <c r="X133" s="373"/>
      <c r="Y133" s="373"/>
      <c r="Z133" s="373"/>
      <c r="AA133" s="373"/>
      <c r="AB133" s="373"/>
      <c r="AC133" s="373"/>
      <c r="AD133" s="373"/>
      <c r="AE133" s="374">
        <f t="shared" si="56"/>
        <v>0</v>
      </c>
      <c r="AF133" s="375"/>
    </row>
    <row r="134" spans="2:33" ht="15.75" outlineLevel="1" thickBot="1" x14ac:dyDescent="0.3">
      <c r="B134" s="377"/>
      <c r="C134" s="378"/>
      <c r="D134" s="379">
        <f>D133</f>
        <v>2163</v>
      </c>
      <c r="E134" s="380"/>
      <c r="F134" s="381">
        <f>SUM(F122:F133)</f>
        <v>0</v>
      </c>
      <c r="G134" s="382">
        <f>SUM(G122:G133)</f>
        <v>0</v>
      </c>
      <c r="H134" s="383"/>
      <c r="I134" s="381">
        <f>SUM(I122:I133)</f>
        <v>0</v>
      </c>
      <c r="J134" s="382">
        <f>SUM(J122:J133)</f>
        <v>0</v>
      </c>
      <c r="O134" s="388">
        <f t="shared" si="55"/>
        <v>2163</v>
      </c>
      <c r="P134" s="384">
        <f t="shared" ref="P134:S134" si="58">SUM(P122:P133)</f>
        <v>0</v>
      </c>
      <c r="Q134" s="384">
        <f t="shared" si="58"/>
        <v>0</v>
      </c>
      <c r="R134" s="384">
        <f t="shared" si="58"/>
        <v>0</v>
      </c>
      <c r="S134" s="384">
        <f t="shared" si="58"/>
        <v>0</v>
      </c>
      <c r="T134" s="384">
        <f>SUM(T122:T133)</f>
        <v>0</v>
      </c>
      <c r="U134" s="384">
        <f t="shared" ref="U134:AE134" si="59">SUM(U122:U133)</f>
        <v>0</v>
      </c>
      <c r="V134" s="384">
        <f t="shared" si="59"/>
        <v>0</v>
      </c>
      <c r="W134" s="384">
        <f t="shared" si="59"/>
        <v>0</v>
      </c>
      <c r="X134" s="384">
        <f t="shared" si="59"/>
        <v>0</v>
      </c>
      <c r="Y134" s="384">
        <f t="shared" si="59"/>
        <v>0</v>
      </c>
      <c r="Z134" s="384">
        <f t="shared" si="59"/>
        <v>0</v>
      </c>
      <c r="AA134" s="384">
        <f t="shared" si="59"/>
        <v>0</v>
      </c>
      <c r="AB134" s="384">
        <f t="shared" si="59"/>
        <v>0</v>
      </c>
      <c r="AC134" s="384">
        <f t="shared" si="59"/>
        <v>0</v>
      </c>
      <c r="AD134" s="384">
        <f t="shared" si="59"/>
        <v>0</v>
      </c>
      <c r="AE134" s="384">
        <f t="shared" si="59"/>
        <v>0</v>
      </c>
      <c r="AF134" s="375"/>
    </row>
    <row r="135" spans="2:33" x14ac:dyDescent="0.25">
      <c r="B135" s="385"/>
      <c r="C135" s="385"/>
      <c r="E135" s="674" t="s">
        <v>252</v>
      </c>
      <c r="F135" s="674"/>
      <c r="G135" s="674"/>
      <c r="H135" s="674" t="s">
        <v>498</v>
      </c>
      <c r="I135" s="674"/>
      <c r="J135" s="674"/>
      <c r="O135" s="357"/>
      <c r="P135" s="384">
        <f>IFERROR(P134/$H$2,0)</f>
        <v>0</v>
      </c>
      <c r="Q135" s="384">
        <f t="shared" ref="Q135:AE135" si="60">IFERROR(Q134/$H$2,0)</f>
        <v>0</v>
      </c>
      <c r="R135" s="384">
        <f t="shared" si="60"/>
        <v>0</v>
      </c>
      <c r="S135" s="384">
        <f t="shared" si="60"/>
        <v>0</v>
      </c>
      <c r="T135" s="384">
        <f t="shared" si="60"/>
        <v>0</v>
      </c>
      <c r="U135" s="384">
        <f t="shared" si="60"/>
        <v>0</v>
      </c>
      <c r="V135" s="384">
        <f t="shared" si="60"/>
        <v>0</v>
      </c>
      <c r="W135" s="384">
        <f t="shared" si="60"/>
        <v>0</v>
      </c>
      <c r="X135" s="384">
        <f t="shared" si="60"/>
        <v>0</v>
      </c>
      <c r="Y135" s="384">
        <f t="shared" si="60"/>
        <v>0</v>
      </c>
      <c r="Z135" s="384">
        <f t="shared" si="60"/>
        <v>0</v>
      </c>
      <c r="AA135" s="384">
        <f t="shared" si="60"/>
        <v>0</v>
      </c>
      <c r="AB135" s="384">
        <f t="shared" si="60"/>
        <v>0</v>
      </c>
      <c r="AC135" s="384">
        <f t="shared" si="60"/>
        <v>0</v>
      </c>
      <c r="AD135" s="384">
        <f t="shared" si="60"/>
        <v>0</v>
      </c>
      <c r="AE135" s="384">
        <f t="shared" si="60"/>
        <v>0</v>
      </c>
      <c r="AF135" s="626" t="s">
        <v>270</v>
      </c>
      <c r="AG135" s="627"/>
    </row>
    <row r="136" spans="2:33" ht="30" outlineLevel="1" x14ac:dyDescent="0.25">
      <c r="B136" s="385"/>
      <c r="C136" s="385"/>
      <c r="E136" s="360" t="s">
        <v>267</v>
      </c>
      <c r="F136" s="361" t="s">
        <v>268</v>
      </c>
      <c r="G136" s="362" t="s">
        <v>269</v>
      </c>
      <c r="H136" s="363" t="s">
        <v>267</v>
      </c>
      <c r="I136" s="361" t="s">
        <v>268</v>
      </c>
      <c r="J136" s="362" t="s">
        <v>530</v>
      </c>
      <c r="O136" s="364" t="s">
        <v>266</v>
      </c>
      <c r="P136" s="365" t="s">
        <v>389</v>
      </c>
      <c r="Q136" s="365" t="s">
        <v>39</v>
      </c>
      <c r="R136" s="365" t="s">
        <v>40</v>
      </c>
      <c r="S136" s="365" t="s">
        <v>41</v>
      </c>
      <c r="T136" s="365" t="s">
        <v>42</v>
      </c>
      <c r="U136" s="365" t="s">
        <v>43</v>
      </c>
      <c r="V136" s="365" t="s">
        <v>44</v>
      </c>
      <c r="W136" s="365" t="s">
        <v>45</v>
      </c>
      <c r="X136" s="365" t="s">
        <v>46</v>
      </c>
      <c r="Y136" s="365" t="s">
        <v>47</v>
      </c>
      <c r="Z136" s="365" t="s">
        <v>48</v>
      </c>
      <c r="AA136" s="365" t="s">
        <v>49</v>
      </c>
      <c r="AB136" s="365" t="s">
        <v>50</v>
      </c>
      <c r="AC136" s="365" t="s">
        <v>51</v>
      </c>
      <c r="AD136" s="365" t="s">
        <v>52</v>
      </c>
      <c r="AE136" s="386"/>
      <c r="AF136" s="389"/>
    </row>
    <row r="137" spans="2:33" outlineLevel="1" x14ac:dyDescent="0.25">
      <c r="B137" s="367"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367">
        <f>IF(C133&gt;0,C133+1,IF(DATE(YEAR('Basic project data'!$C$5),MONTH('Basic project data'!$C$5),1)=D137,1,0))</f>
        <v>0</v>
      </c>
      <c r="D137" s="368">
        <f>DATE(YEAR(D133),MONTH(D133)+1,DAY(D133))</f>
        <v>2194</v>
      </c>
      <c r="E137" s="369"/>
      <c r="F137" s="299">
        <f t="shared" ref="F137:F148" si="61">215/12*E137</f>
        <v>0</v>
      </c>
      <c r="G137" s="370"/>
      <c r="H137" s="369"/>
      <c r="I137" s="299">
        <f t="shared" ref="I137:I148" si="62">215/12*H137</f>
        <v>0</v>
      </c>
      <c r="J137" s="371"/>
      <c r="O137" s="372">
        <f t="shared" ref="O137:O149" si="63">D137</f>
        <v>2194</v>
      </c>
      <c r="P137" s="373"/>
      <c r="Q137" s="373"/>
      <c r="R137" s="373"/>
      <c r="S137" s="373"/>
      <c r="T137" s="373"/>
      <c r="U137" s="373"/>
      <c r="V137" s="373"/>
      <c r="W137" s="373"/>
      <c r="X137" s="373"/>
      <c r="Y137" s="373"/>
      <c r="Z137" s="373"/>
      <c r="AA137" s="373"/>
      <c r="AB137" s="373"/>
      <c r="AC137" s="373"/>
      <c r="AD137" s="373"/>
      <c r="AE137" s="374">
        <f t="shared" ref="AE137:AE148" si="64">SUM(P137:AD137)</f>
        <v>0</v>
      </c>
      <c r="AF137" s="375"/>
    </row>
    <row r="138" spans="2:33" outlineLevel="1" x14ac:dyDescent="0.25">
      <c r="B138" s="367"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367">
        <f>IF(C137&gt;0,C137+1,IF(DATE(YEAR('Basic project data'!$C$5),MONTH('Basic project data'!$C$5),1)=D138,1,0))</f>
        <v>0</v>
      </c>
      <c r="D138" s="368">
        <f t="shared" ref="D138:D148" si="65">DATE(YEAR(D137),MONTH(D137)+1,DAY(D137))</f>
        <v>2225</v>
      </c>
      <c r="E138" s="369"/>
      <c r="F138" s="299">
        <f t="shared" si="61"/>
        <v>0</v>
      </c>
      <c r="G138" s="370"/>
      <c r="H138" s="369"/>
      <c r="I138" s="299">
        <f t="shared" si="62"/>
        <v>0</v>
      </c>
      <c r="J138" s="371"/>
      <c r="O138" s="372">
        <f t="shared" si="63"/>
        <v>2225</v>
      </c>
      <c r="P138" s="373"/>
      <c r="Q138" s="373"/>
      <c r="R138" s="373"/>
      <c r="S138" s="373"/>
      <c r="T138" s="373"/>
      <c r="U138" s="373"/>
      <c r="V138" s="373"/>
      <c r="W138" s="373"/>
      <c r="X138" s="373"/>
      <c r="Y138" s="373"/>
      <c r="Z138" s="373"/>
      <c r="AA138" s="373"/>
      <c r="AB138" s="373"/>
      <c r="AC138" s="373"/>
      <c r="AD138" s="373"/>
      <c r="AE138" s="374">
        <f t="shared" si="64"/>
        <v>0</v>
      </c>
      <c r="AF138" s="375"/>
    </row>
    <row r="139" spans="2:33" outlineLevel="1" x14ac:dyDescent="0.25">
      <c r="B139" s="367"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367">
        <f>IF(C138&gt;0,C138+1,IF(DATE(YEAR('Basic project data'!$C$5),MONTH('Basic project data'!$C$5),1)=D139,1,0))</f>
        <v>0</v>
      </c>
      <c r="D139" s="368">
        <f t="shared" si="65"/>
        <v>2253</v>
      </c>
      <c r="E139" s="369"/>
      <c r="F139" s="299">
        <f t="shared" si="61"/>
        <v>0</v>
      </c>
      <c r="G139" s="370"/>
      <c r="H139" s="369"/>
      <c r="I139" s="299">
        <f t="shared" si="62"/>
        <v>0</v>
      </c>
      <c r="J139" s="371"/>
      <c r="O139" s="372">
        <f t="shared" si="63"/>
        <v>2253</v>
      </c>
      <c r="P139" s="373"/>
      <c r="Q139" s="373"/>
      <c r="R139" s="373"/>
      <c r="S139" s="373"/>
      <c r="T139" s="373"/>
      <c r="U139" s="373"/>
      <c r="V139" s="373"/>
      <c r="W139" s="373"/>
      <c r="X139" s="373"/>
      <c r="Y139" s="373"/>
      <c r="Z139" s="373"/>
      <c r="AA139" s="373"/>
      <c r="AB139" s="373"/>
      <c r="AC139" s="373"/>
      <c r="AD139" s="373"/>
      <c r="AE139" s="374">
        <f t="shared" si="64"/>
        <v>0</v>
      </c>
      <c r="AF139" s="375"/>
    </row>
    <row r="140" spans="2:33" outlineLevel="1" x14ac:dyDescent="0.25">
      <c r="B140" s="367"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367">
        <f>IF(C139&gt;0,C139+1,IF(DATE(YEAR('Basic project data'!$C$5),MONTH('Basic project data'!$C$5),1)=D140,1,0))</f>
        <v>0</v>
      </c>
      <c r="D140" s="368">
        <f t="shared" si="65"/>
        <v>2284</v>
      </c>
      <c r="E140" s="369"/>
      <c r="F140" s="299">
        <f t="shared" si="61"/>
        <v>0</v>
      </c>
      <c r="G140" s="370"/>
      <c r="H140" s="369"/>
      <c r="I140" s="299">
        <f t="shared" si="62"/>
        <v>0</v>
      </c>
      <c r="J140" s="371"/>
      <c r="O140" s="372">
        <f t="shared" si="63"/>
        <v>2284</v>
      </c>
      <c r="P140" s="373"/>
      <c r="Q140" s="373"/>
      <c r="R140" s="373"/>
      <c r="S140" s="373"/>
      <c r="T140" s="373"/>
      <c r="U140" s="373"/>
      <c r="V140" s="373"/>
      <c r="W140" s="373"/>
      <c r="X140" s="373"/>
      <c r="Y140" s="373"/>
      <c r="Z140" s="373"/>
      <c r="AA140" s="373"/>
      <c r="AB140" s="373"/>
      <c r="AC140" s="373"/>
      <c r="AD140" s="373"/>
      <c r="AE140" s="374">
        <f t="shared" si="64"/>
        <v>0</v>
      </c>
      <c r="AF140" s="375"/>
    </row>
    <row r="141" spans="2:33" outlineLevel="1" x14ac:dyDescent="0.25">
      <c r="B141" s="367"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367">
        <f>IF(C140&gt;0,C140+1,IF(DATE(YEAR('Basic project data'!$C$5),MONTH('Basic project data'!$C$5),1)=D141,1,0))</f>
        <v>0</v>
      </c>
      <c r="D141" s="368">
        <f t="shared" si="65"/>
        <v>2314</v>
      </c>
      <c r="E141" s="369"/>
      <c r="F141" s="299">
        <f t="shared" si="61"/>
        <v>0</v>
      </c>
      <c r="G141" s="370"/>
      <c r="H141" s="369"/>
      <c r="I141" s="299">
        <f t="shared" si="62"/>
        <v>0</v>
      </c>
      <c r="J141" s="371"/>
      <c r="O141" s="372">
        <f t="shared" si="63"/>
        <v>2314</v>
      </c>
      <c r="P141" s="373"/>
      <c r="Q141" s="373"/>
      <c r="R141" s="373"/>
      <c r="S141" s="373"/>
      <c r="T141" s="373"/>
      <c r="U141" s="373"/>
      <c r="V141" s="373"/>
      <c r="W141" s="373"/>
      <c r="X141" s="373"/>
      <c r="Y141" s="373"/>
      <c r="Z141" s="373"/>
      <c r="AA141" s="373"/>
      <c r="AB141" s="373"/>
      <c r="AC141" s="373"/>
      <c r="AD141" s="373"/>
      <c r="AE141" s="374">
        <f t="shared" si="64"/>
        <v>0</v>
      </c>
      <c r="AF141" s="375"/>
    </row>
    <row r="142" spans="2:33" outlineLevel="1" x14ac:dyDescent="0.25">
      <c r="B142" s="367"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367">
        <f>IF(C141&gt;0,C141+1,IF(DATE(YEAR('Basic project data'!$C$5),MONTH('Basic project data'!$C$5),1)=D142,1,0))</f>
        <v>0</v>
      </c>
      <c r="D142" s="368">
        <f t="shared" si="65"/>
        <v>2345</v>
      </c>
      <c r="E142" s="369"/>
      <c r="F142" s="299">
        <f t="shared" si="61"/>
        <v>0</v>
      </c>
      <c r="G142" s="370"/>
      <c r="H142" s="369"/>
      <c r="I142" s="299">
        <f t="shared" si="62"/>
        <v>0</v>
      </c>
      <c r="J142" s="371"/>
      <c r="O142" s="372">
        <f t="shared" si="63"/>
        <v>2345</v>
      </c>
      <c r="P142" s="373"/>
      <c r="Q142" s="373"/>
      <c r="R142" s="373"/>
      <c r="S142" s="373"/>
      <c r="T142" s="373"/>
      <c r="U142" s="373"/>
      <c r="V142" s="373"/>
      <c r="W142" s="373"/>
      <c r="X142" s="373"/>
      <c r="Y142" s="373"/>
      <c r="Z142" s="373"/>
      <c r="AA142" s="373"/>
      <c r="AB142" s="373"/>
      <c r="AC142" s="373"/>
      <c r="AD142" s="373"/>
      <c r="AE142" s="374">
        <f t="shared" si="64"/>
        <v>0</v>
      </c>
      <c r="AF142" s="375"/>
    </row>
    <row r="143" spans="2:33" outlineLevel="1" x14ac:dyDescent="0.25">
      <c r="B143" s="367"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367">
        <f>IF(C142&gt;0,C142+1,IF(DATE(YEAR('Basic project data'!$C$5),MONTH('Basic project data'!$C$5),1)=D143,1,0))</f>
        <v>0</v>
      </c>
      <c r="D143" s="368">
        <f t="shared" si="65"/>
        <v>2375</v>
      </c>
      <c r="E143" s="369"/>
      <c r="F143" s="299">
        <f t="shared" si="61"/>
        <v>0</v>
      </c>
      <c r="G143" s="370"/>
      <c r="H143" s="369"/>
      <c r="I143" s="299">
        <f t="shared" si="62"/>
        <v>0</v>
      </c>
      <c r="J143" s="371"/>
      <c r="O143" s="372">
        <f t="shared" si="63"/>
        <v>2375</v>
      </c>
      <c r="P143" s="373"/>
      <c r="Q143" s="373"/>
      <c r="R143" s="373"/>
      <c r="S143" s="373"/>
      <c r="T143" s="373"/>
      <c r="U143" s="373"/>
      <c r="V143" s="373"/>
      <c r="W143" s="373"/>
      <c r="X143" s="373"/>
      <c r="Y143" s="373"/>
      <c r="Z143" s="373"/>
      <c r="AA143" s="373"/>
      <c r="AB143" s="373"/>
      <c r="AC143" s="373"/>
      <c r="AD143" s="373"/>
      <c r="AE143" s="374">
        <f t="shared" si="64"/>
        <v>0</v>
      </c>
      <c r="AF143" s="375"/>
    </row>
    <row r="144" spans="2:33" outlineLevel="1" x14ac:dyDescent="0.25">
      <c r="B144" s="367"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367">
        <f>IF(C143&gt;0,C143+1,IF(DATE(YEAR('Basic project data'!$C$5),MONTH('Basic project data'!$C$5),1)=D144,1,0))</f>
        <v>0</v>
      </c>
      <c r="D144" s="368">
        <f t="shared" si="65"/>
        <v>2406</v>
      </c>
      <c r="E144" s="369"/>
      <c r="F144" s="299">
        <f t="shared" si="61"/>
        <v>0</v>
      </c>
      <c r="G144" s="370"/>
      <c r="H144" s="369"/>
      <c r="I144" s="299">
        <f t="shared" si="62"/>
        <v>0</v>
      </c>
      <c r="J144" s="371"/>
      <c r="O144" s="372">
        <f t="shared" si="63"/>
        <v>2406</v>
      </c>
      <c r="P144" s="373"/>
      <c r="Q144" s="373"/>
      <c r="R144" s="373"/>
      <c r="S144" s="373"/>
      <c r="T144" s="373"/>
      <c r="U144" s="373"/>
      <c r="V144" s="373"/>
      <c r="W144" s="373"/>
      <c r="X144" s="373"/>
      <c r="Y144" s="373"/>
      <c r="Z144" s="373"/>
      <c r="AA144" s="373"/>
      <c r="AB144" s="373"/>
      <c r="AC144" s="373"/>
      <c r="AD144" s="373"/>
      <c r="AE144" s="374">
        <f t="shared" si="64"/>
        <v>0</v>
      </c>
      <c r="AF144" s="375"/>
    </row>
    <row r="145" spans="1:33" outlineLevel="1" x14ac:dyDescent="0.25">
      <c r="B145" s="367"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367">
        <f>IF(C144&gt;0,C144+1,IF(DATE(YEAR('Basic project data'!$C$5),MONTH('Basic project data'!$C$5),1)=D145,1,0))</f>
        <v>0</v>
      </c>
      <c r="D145" s="368">
        <f t="shared" si="65"/>
        <v>2437</v>
      </c>
      <c r="E145" s="369"/>
      <c r="F145" s="299">
        <f t="shared" si="61"/>
        <v>0</v>
      </c>
      <c r="G145" s="370"/>
      <c r="H145" s="369"/>
      <c r="I145" s="299">
        <f t="shared" si="62"/>
        <v>0</v>
      </c>
      <c r="J145" s="371"/>
      <c r="O145" s="372">
        <f t="shared" si="63"/>
        <v>2437</v>
      </c>
      <c r="P145" s="373"/>
      <c r="Q145" s="373"/>
      <c r="R145" s="373"/>
      <c r="S145" s="373"/>
      <c r="T145" s="373"/>
      <c r="U145" s="373"/>
      <c r="V145" s="373"/>
      <c r="W145" s="373"/>
      <c r="X145" s="373"/>
      <c r="Y145" s="373"/>
      <c r="Z145" s="373"/>
      <c r="AA145" s="373"/>
      <c r="AB145" s="373"/>
      <c r="AC145" s="373"/>
      <c r="AD145" s="373"/>
      <c r="AE145" s="374">
        <f t="shared" si="64"/>
        <v>0</v>
      </c>
      <c r="AF145" s="375"/>
    </row>
    <row r="146" spans="1:33" outlineLevel="1" x14ac:dyDescent="0.25">
      <c r="B146" s="367"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367">
        <f>IF(C145&gt;0,C145+1,IF(DATE(YEAR('Basic project data'!$C$5),MONTH('Basic project data'!$C$5),1)=D146,1,0))</f>
        <v>0</v>
      </c>
      <c r="D146" s="368">
        <f t="shared" si="65"/>
        <v>2467</v>
      </c>
      <c r="E146" s="369"/>
      <c r="F146" s="299">
        <f t="shared" si="61"/>
        <v>0</v>
      </c>
      <c r="G146" s="370"/>
      <c r="H146" s="369"/>
      <c r="I146" s="299">
        <f t="shared" si="62"/>
        <v>0</v>
      </c>
      <c r="J146" s="371"/>
      <c r="O146" s="372">
        <f t="shared" si="63"/>
        <v>2467</v>
      </c>
      <c r="P146" s="373"/>
      <c r="Q146" s="373"/>
      <c r="R146" s="373"/>
      <c r="S146" s="373"/>
      <c r="T146" s="373"/>
      <c r="U146" s="373"/>
      <c r="V146" s="373"/>
      <c r="W146" s="373"/>
      <c r="X146" s="373"/>
      <c r="Y146" s="373"/>
      <c r="Z146" s="373"/>
      <c r="AA146" s="373"/>
      <c r="AB146" s="373"/>
      <c r="AC146" s="373"/>
      <c r="AD146" s="373"/>
      <c r="AE146" s="374">
        <f t="shared" si="64"/>
        <v>0</v>
      </c>
      <c r="AF146" s="375"/>
    </row>
    <row r="147" spans="1:33" outlineLevel="1" x14ac:dyDescent="0.25">
      <c r="B147" s="367"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367">
        <f>IF(C146&gt;0,C146+1,IF(DATE(YEAR('Basic project data'!$C$5),MONTH('Basic project data'!$C$5),1)=D147,1,0))</f>
        <v>0</v>
      </c>
      <c r="D147" s="368">
        <f t="shared" si="65"/>
        <v>2498</v>
      </c>
      <c r="E147" s="369"/>
      <c r="F147" s="299">
        <f t="shared" si="61"/>
        <v>0</v>
      </c>
      <c r="G147" s="370"/>
      <c r="H147" s="369"/>
      <c r="I147" s="299">
        <f t="shared" si="62"/>
        <v>0</v>
      </c>
      <c r="J147" s="371"/>
      <c r="O147" s="372">
        <f t="shared" si="63"/>
        <v>2498</v>
      </c>
      <c r="P147" s="373"/>
      <c r="Q147" s="373"/>
      <c r="R147" s="373"/>
      <c r="S147" s="373"/>
      <c r="T147" s="373"/>
      <c r="U147" s="373"/>
      <c r="V147" s="373"/>
      <c r="W147" s="373"/>
      <c r="X147" s="373"/>
      <c r="Y147" s="373"/>
      <c r="Z147" s="373"/>
      <c r="AA147" s="373"/>
      <c r="AB147" s="373"/>
      <c r="AC147" s="373"/>
      <c r="AD147" s="373"/>
      <c r="AE147" s="374">
        <f t="shared" si="64"/>
        <v>0</v>
      </c>
      <c r="AF147" s="375"/>
    </row>
    <row r="148" spans="1:33" outlineLevel="1" x14ac:dyDescent="0.25">
      <c r="B148" s="367"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367">
        <f>IF(C147&gt;0,C147+1,IF(DATE(YEAR('Basic project data'!$C$5),MONTH('Basic project data'!$C$5),1)=D148,1,0))</f>
        <v>0</v>
      </c>
      <c r="D148" s="368">
        <f t="shared" si="65"/>
        <v>2528</v>
      </c>
      <c r="E148" s="369"/>
      <c r="F148" s="299">
        <f t="shared" si="61"/>
        <v>0</v>
      </c>
      <c r="G148" s="370"/>
      <c r="H148" s="369"/>
      <c r="I148" s="299">
        <f t="shared" si="62"/>
        <v>0</v>
      </c>
      <c r="J148" s="371"/>
      <c r="O148" s="372">
        <f t="shared" si="63"/>
        <v>2528</v>
      </c>
      <c r="P148" s="373"/>
      <c r="Q148" s="373"/>
      <c r="R148" s="373"/>
      <c r="S148" s="373"/>
      <c r="T148" s="373"/>
      <c r="U148" s="373"/>
      <c r="V148" s="373"/>
      <c r="W148" s="373"/>
      <c r="X148" s="373"/>
      <c r="Y148" s="373"/>
      <c r="Z148" s="373"/>
      <c r="AA148" s="373"/>
      <c r="AB148" s="373"/>
      <c r="AC148" s="373"/>
      <c r="AD148" s="373"/>
      <c r="AE148" s="374">
        <f t="shared" si="64"/>
        <v>0</v>
      </c>
      <c r="AF148" s="375"/>
    </row>
    <row r="149" spans="1:33" ht="15.75" outlineLevel="1" thickBot="1" x14ac:dyDescent="0.3">
      <c r="B149" s="377"/>
      <c r="C149" s="378"/>
      <c r="D149" s="379">
        <f>D148</f>
        <v>2528</v>
      </c>
      <c r="E149" s="380"/>
      <c r="F149" s="381">
        <f>SUM(F137:F148)</f>
        <v>0</v>
      </c>
      <c r="G149" s="382">
        <f>SUM(G137:G148)</f>
        <v>0</v>
      </c>
      <c r="H149" s="383"/>
      <c r="I149" s="381">
        <f>SUM(I137:I148)</f>
        <v>0</v>
      </c>
      <c r="J149" s="382">
        <f>SUM(J137:J148)</f>
        <v>0</v>
      </c>
      <c r="O149" s="388">
        <f t="shared" si="63"/>
        <v>2528</v>
      </c>
      <c r="P149" s="384">
        <f t="shared" ref="P149:S149" si="66">SUM(P137:P148)</f>
        <v>0</v>
      </c>
      <c r="Q149" s="384">
        <f t="shared" si="66"/>
        <v>0</v>
      </c>
      <c r="R149" s="384">
        <f t="shared" si="66"/>
        <v>0</v>
      </c>
      <c r="S149" s="384">
        <f t="shared" si="66"/>
        <v>0</v>
      </c>
      <c r="T149" s="384">
        <f>SUM(T137:T148)</f>
        <v>0</v>
      </c>
      <c r="U149" s="384">
        <f t="shared" ref="U149:AE149" si="67">SUM(U137:U148)</f>
        <v>0</v>
      </c>
      <c r="V149" s="384">
        <f t="shared" si="67"/>
        <v>0</v>
      </c>
      <c r="W149" s="384">
        <f t="shared" si="67"/>
        <v>0</v>
      </c>
      <c r="X149" s="384">
        <f t="shared" si="67"/>
        <v>0</v>
      </c>
      <c r="Y149" s="384">
        <f t="shared" si="67"/>
        <v>0</v>
      </c>
      <c r="Z149" s="384">
        <f t="shared" si="67"/>
        <v>0</v>
      </c>
      <c r="AA149" s="384">
        <f t="shared" si="67"/>
        <v>0</v>
      </c>
      <c r="AB149" s="384">
        <f t="shared" si="67"/>
        <v>0</v>
      </c>
      <c r="AC149" s="384">
        <f t="shared" si="67"/>
        <v>0</v>
      </c>
      <c r="AD149" s="384">
        <f t="shared" si="67"/>
        <v>0</v>
      </c>
      <c r="AE149" s="384">
        <f t="shared" si="67"/>
        <v>0</v>
      </c>
      <c r="AF149" s="375"/>
    </row>
    <row r="150" spans="1:33" x14ac:dyDescent="0.25">
      <c r="A150" s="385"/>
      <c r="B150" s="385"/>
      <c r="C150" s="385"/>
      <c r="D150" s="385"/>
      <c r="F150" s="376"/>
      <c r="I150" s="376"/>
      <c r="O150" s="357"/>
      <c r="P150" s="384">
        <f>IFERROR(P149/$H$2,0)</f>
        <v>0</v>
      </c>
      <c r="Q150" s="384">
        <f t="shared" ref="Q150:AE150" si="68">IFERROR(Q149/$H$2,0)</f>
        <v>0</v>
      </c>
      <c r="R150" s="384">
        <f t="shared" si="68"/>
        <v>0</v>
      </c>
      <c r="S150" s="384">
        <f t="shared" si="68"/>
        <v>0</v>
      </c>
      <c r="T150" s="384">
        <f t="shared" si="68"/>
        <v>0</v>
      </c>
      <c r="U150" s="384">
        <f t="shared" si="68"/>
        <v>0</v>
      </c>
      <c r="V150" s="384">
        <f t="shared" si="68"/>
        <v>0</v>
      </c>
      <c r="W150" s="384">
        <f t="shared" si="68"/>
        <v>0</v>
      </c>
      <c r="X150" s="384">
        <f t="shared" si="68"/>
        <v>0</v>
      </c>
      <c r="Y150" s="384">
        <f t="shared" si="68"/>
        <v>0</v>
      </c>
      <c r="Z150" s="384">
        <f t="shared" si="68"/>
        <v>0</v>
      </c>
      <c r="AA150" s="384">
        <f t="shared" si="68"/>
        <v>0</v>
      </c>
      <c r="AB150" s="384">
        <f t="shared" si="68"/>
        <v>0</v>
      </c>
      <c r="AC150" s="384">
        <f t="shared" si="68"/>
        <v>0</v>
      </c>
      <c r="AD150" s="384">
        <f t="shared" si="68"/>
        <v>0</v>
      </c>
      <c r="AE150" s="384">
        <f t="shared" si="68"/>
        <v>0</v>
      </c>
      <c r="AF150" s="627" t="s">
        <v>270</v>
      </c>
      <c r="AG150" s="627"/>
    </row>
    <row r="151" spans="1:33" x14ac:dyDescent="0.25">
      <c r="A151" s="385"/>
      <c r="B151" s="385"/>
      <c r="C151" s="385"/>
      <c r="D151" s="385"/>
      <c r="F151" s="376"/>
      <c r="P151" s="390"/>
      <c r="Q151" s="390"/>
      <c r="R151" s="390"/>
      <c r="S151" s="390"/>
      <c r="T151" s="390"/>
      <c r="U151" s="390"/>
      <c r="V151" s="391"/>
      <c r="W151" s="390"/>
      <c r="X151" s="390"/>
      <c r="Y151" s="390"/>
      <c r="Z151" s="390"/>
      <c r="AA151" s="390"/>
      <c r="AB151" s="390"/>
      <c r="AC151" s="390"/>
      <c r="AD151" s="390"/>
      <c r="AE151" s="390"/>
      <c r="AF151" s="506"/>
    </row>
    <row r="152" spans="1:33" x14ac:dyDescent="0.25">
      <c r="F152" s="376"/>
      <c r="L152" s="376"/>
      <c r="M152" s="376"/>
      <c r="N152" s="376"/>
      <c r="P152" s="376"/>
      <c r="Q152" s="376"/>
      <c r="R152" s="376"/>
      <c r="S152" s="376"/>
      <c r="T152" s="376"/>
      <c r="U152" s="376"/>
      <c r="V152" s="376"/>
      <c r="W152" s="376"/>
      <c r="X152" s="376"/>
      <c r="Y152" s="376"/>
      <c r="Z152" s="376"/>
      <c r="AA152" s="376"/>
      <c r="AB152" s="376"/>
      <c r="AC152" s="376"/>
      <c r="AD152" s="376"/>
      <c r="AE152" s="376"/>
    </row>
    <row r="153" spans="1:33" x14ac:dyDescent="0.25">
      <c r="F153" s="376"/>
      <c r="L153" s="376"/>
      <c r="M153" s="376"/>
      <c r="N153" s="376"/>
      <c r="P153" s="376"/>
      <c r="Q153" s="376"/>
      <c r="R153" s="376"/>
      <c r="S153" s="376"/>
      <c r="T153" s="376"/>
      <c r="U153" s="376"/>
      <c r="V153" s="376"/>
      <c r="W153" s="376"/>
      <c r="X153" s="376"/>
      <c r="Y153" s="376"/>
      <c r="Z153" s="376"/>
      <c r="AA153" s="376"/>
      <c r="AB153" s="376"/>
      <c r="AC153" s="376"/>
      <c r="AD153" s="376"/>
      <c r="AE153" s="376"/>
    </row>
    <row r="154" spans="1:33" x14ac:dyDescent="0.25">
      <c r="F154" s="376"/>
      <c r="P154" s="376"/>
      <c r="Q154" s="376"/>
      <c r="R154" s="376"/>
      <c r="S154" s="376"/>
      <c r="T154" s="376"/>
      <c r="U154" s="376"/>
      <c r="V154" s="376"/>
      <c r="W154" s="376"/>
      <c r="X154" s="376"/>
      <c r="Y154" s="376"/>
      <c r="Z154" s="376"/>
      <c r="AA154" s="376"/>
      <c r="AB154" s="376"/>
      <c r="AC154" s="376"/>
      <c r="AD154" s="376"/>
      <c r="AE154" s="376"/>
    </row>
    <row r="155" spans="1:33" x14ac:dyDescent="0.25">
      <c r="F155" s="376"/>
      <c r="P155" s="376"/>
      <c r="Q155" s="376"/>
      <c r="R155" s="376"/>
      <c r="S155" s="376"/>
      <c r="T155" s="376"/>
      <c r="U155" s="376"/>
      <c r="V155" s="376"/>
      <c r="W155" s="376"/>
      <c r="X155" s="376"/>
      <c r="Y155" s="376"/>
      <c r="Z155" s="376"/>
      <c r="AA155" s="376"/>
      <c r="AB155" s="376"/>
      <c r="AC155" s="376"/>
      <c r="AD155" s="376"/>
      <c r="AE155" s="376"/>
    </row>
    <row r="156" spans="1:33" x14ac:dyDescent="0.25">
      <c r="F156" s="376"/>
      <c r="P156" s="376"/>
      <c r="Q156" s="376"/>
      <c r="R156" s="376"/>
      <c r="S156" s="376"/>
      <c r="T156" s="376"/>
      <c r="U156" s="376"/>
      <c r="V156" s="376"/>
      <c r="W156" s="376"/>
      <c r="X156" s="376"/>
      <c r="Y156" s="376"/>
      <c r="Z156" s="376"/>
      <c r="AA156" s="376"/>
      <c r="AB156" s="376"/>
      <c r="AC156" s="376"/>
      <c r="AD156" s="376"/>
      <c r="AE156" s="376"/>
    </row>
    <row r="157" spans="1:33" x14ac:dyDescent="0.25">
      <c r="F157" s="376"/>
      <c r="P157" s="376"/>
      <c r="Q157" s="376"/>
      <c r="R157" s="376"/>
      <c r="S157" s="376"/>
      <c r="T157" s="376"/>
      <c r="U157" s="376"/>
      <c r="V157" s="376"/>
      <c r="W157" s="376"/>
      <c r="X157" s="376"/>
      <c r="Y157" s="376"/>
      <c r="Z157" s="376"/>
      <c r="AA157" s="376"/>
      <c r="AB157" s="376"/>
      <c r="AC157" s="376"/>
      <c r="AD157" s="376"/>
      <c r="AE157" s="376"/>
    </row>
    <row r="158" spans="1:33" x14ac:dyDescent="0.25">
      <c r="F158" s="376"/>
      <c r="P158" s="376"/>
      <c r="Q158" s="376"/>
      <c r="R158" s="376"/>
      <c r="S158" s="376"/>
      <c r="T158" s="376"/>
      <c r="U158" s="376"/>
      <c r="V158" s="376"/>
      <c r="W158" s="376"/>
      <c r="X158" s="376"/>
      <c r="Y158" s="376"/>
      <c r="Z158" s="376"/>
      <c r="AA158" s="376"/>
      <c r="AB158" s="376"/>
      <c r="AC158" s="376"/>
      <c r="AD158" s="376"/>
      <c r="AE158" s="376"/>
    </row>
    <row r="159" spans="1:33" x14ac:dyDescent="0.25">
      <c r="F159" s="376"/>
      <c r="P159" s="376"/>
      <c r="Q159" s="376"/>
      <c r="R159" s="376"/>
      <c r="S159" s="376"/>
      <c r="T159" s="376"/>
      <c r="U159" s="376"/>
      <c r="V159" s="376"/>
      <c r="W159" s="376"/>
      <c r="X159" s="376"/>
      <c r="Y159" s="376"/>
      <c r="Z159" s="376"/>
      <c r="AA159" s="376"/>
      <c r="AB159" s="376"/>
      <c r="AC159" s="376"/>
      <c r="AD159" s="376"/>
      <c r="AE159" s="376"/>
    </row>
    <row r="160" spans="1:33" x14ac:dyDescent="0.25">
      <c r="F160" s="376"/>
      <c r="P160" s="376"/>
      <c r="Q160" s="376"/>
      <c r="R160" s="376"/>
      <c r="S160" s="376"/>
      <c r="T160" s="376"/>
      <c r="U160" s="376"/>
      <c r="V160" s="376"/>
      <c r="W160" s="376"/>
      <c r="X160" s="376"/>
      <c r="Y160" s="376"/>
      <c r="Z160" s="376"/>
      <c r="AA160" s="376"/>
      <c r="AB160" s="376"/>
      <c r="AC160" s="376"/>
      <c r="AD160" s="376"/>
      <c r="AE160" s="376"/>
    </row>
    <row r="161" spans="6:31" x14ac:dyDescent="0.25">
      <c r="F161" s="376"/>
      <c r="P161" s="376"/>
      <c r="Q161" s="376"/>
      <c r="R161" s="376"/>
      <c r="S161" s="376"/>
      <c r="T161" s="376"/>
      <c r="U161" s="376"/>
      <c r="V161" s="376"/>
      <c r="W161" s="376"/>
      <c r="X161" s="376"/>
      <c r="Y161" s="376"/>
      <c r="Z161" s="376"/>
      <c r="AA161" s="376"/>
      <c r="AB161" s="376"/>
      <c r="AC161" s="376"/>
      <c r="AD161" s="376"/>
      <c r="AE161" s="376"/>
    </row>
    <row r="162" spans="6:31" x14ac:dyDescent="0.25">
      <c r="F162" s="376"/>
      <c r="P162" s="376"/>
      <c r="Q162" s="376"/>
      <c r="R162" s="376"/>
      <c r="S162" s="376"/>
      <c r="T162" s="376"/>
      <c r="U162" s="376"/>
      <c r="V162" s="376"/>
      <c r="W162" s="376"/>
      <c r="X162" s="376"/>
      <c r="Y162" s="376"/>
      <c r="Z162" s="376"/>
      <c r="AA162" s="376"/>
      <c r="AB162" s="376"/>
      <c r="AC162" s="376"/>
      <c r="AD162" s="376"/>
      <c r="AE162" s="376"/>
    </row>
    <row r="163" spans="6:31" x14ac:dyDescent="0.25">
      <c r="F163" s="376"/>
      <c r="P163" s="376"/>
      <c r="Q163" s="376"/>
      <c r="R163" s="376"/>
      <c r="S163" s="376"/>
      <c r="T163" s="376"/>
      <c r="U163" s="376"/>
      <c r="V163" s="376"/>
      <c r="W163" s="376"/>
      <c r="X163" s="376"/>
      <c r="Y163" s="376"/>
      <c r="Z163" s="376"/>
      <c r="AA163" s="376"/>
      <c r="AB163" s="376"/>
      <c r="AC163" s="376"/>
      <c r="AD163" s="376"/>
      <c r="AE163" s="376"/>
    </row>
    <row r="164" spans="6:31" x14ac:dyDescent="0.25">
      <c r="F164" s="376"/>
      <c r="P164" s="376"/>
      <c r="Q164" s="376"/>
      <c r="R164" s="376"/>
      <c r="S164" s="376"/>
      <c r="T164" s="376"/>
      <c r="U164" s="376"/>
      <c r="V164" s="376"/>
      <c r="W164" s="376"/>
      <c r="X164" s="376"/>
      <c r="Y164" s="376"/>
      <c r="Z164" s="376"/>
      <c r="AA164" s="376"/>
      <c r="AB164" s="376"/>
      <c r="AC164" s="376"/>
      <c r="AD164" s="376"/>
      <c r="AE164" s="376"/>
    </row>
    <row r="165" spans="6:31" x14ac:dyDescent="0.25">
      <c r="F165" s="376"/>
      <c r="P165" s="376"/>
      <c r="Q165" s="376"/>
      <c r="R165" s="376"/>
      <c r="S165" s="376"/>
      <c r="T165" s="376"/>
      <c r="U165" s="376"/>
      <c r="V165" s="376"/>
      <c r="W165" s="376"/>
      <c r="X165" s="376"/>
      <c r="Y165" s="376"/>
      <c r="Z165" s="376"/>
      <c r="AA165" s="376"/>
      <c r="AB165" s="376"/>
      <c r="AC165" s="376"/>
      <c r="AD165" s="376"/>
      <c r="AE165" s="376"/>
    </row>
    <row r="166" spans="6:31" x14ac:dyDescent="0.25">
      <c r="F166" s="376"/>
      <c r="P166" s="376"/>
      <c r="Q166" s="376"/>
      <c r="R166" s="376"/>
      <c r="S166" s="376"/>
      <c r="T166" s="376"/>
      <c r="U166" s="376"/>
      <c r="V166" s="376"/>
      <c r="W166" s="376"/>
      <c r="X166" s="376"/>
      <c r="Y166" s="376"/>
      <c r="Z166" s="376"/>
      <c r="AA166" s="376"/>
      <c r="AB166" s="376"/>
      <c r="AC166" s="376"/>
      <c r="AD166" s="376"/>
      <c r="AE166" s="376"/>
    </row>
    <row r="167" spans="6:31" x14ac:dyDescent="0.25">
      <c r="F167" s="376"/>
      <c r="P167" s="376"/>
      <c r="Q167" s="376"/>
      <c r="R167" s="376"/>
      <c r="S167" s="376"/>
      <c r="T167" s="376"/>
      <c r="U167" s="376"/>
      <c r="V167" s="376"/>
      <c r="W167" s="376"/>
      <c r="X167" s="376"/>
      <c r="Y167" s="376"/>
      <c r="Z167" s="376"/>
      <c r="AA167" s="376"/>
      <c r="AB167" s="376"/>
      <c r="AC167" s="376"/>
      <c r="AD167" s="376"/>
      <c r="AE167" s="376"/>
    </row>
    <row r="168" spans="6:31" x14ac:dyDescent="0.25">
      <c r="F168" s="376"/>
      <c r="P168" s="376"/>
      <c r="Q168" s="376"/>
      <c r="R168" s="376"/>
      <c r="S168" s="376"/>
      <c r="T168" s="376"/>
      <c r="U168" s="376"/>
      <c r="V168" s="376"/>
      <c r="W168" s="376"/>
      <c r="X168" s="376"/>
      <c r="Y168" s="376"/>
      <c r="Z168" s="376"/>
      <c r="AA168" s="376"/>
      <c r="AB168" s="376"/>
      <c r="AC168" s="376"/>
      <c r="AD168" s="376"/>
      <c r="AE168" s="376"/>
    </row>
    <row r="169" spans="6:31" x14ac:dyDescent="0.25">
      <c r="F169" s="376"/>
      <c r="P169" s="376"/>
      <c r="Q169" s="376"/>
      <c r="R169" s="376"/>
      <c r="S169" s="376"/>
      <c r="T169" s="376"/>
      <c r="U169" s="376"/>
      <c r="V169" s="376"/>
      <c r="W169" s="376"/>
      <c r="X169" s="376"/>
      <c r="Y169" s="376"/>
      <c r="Z169" s="376"/>
      <c r="AA169" s="376"/>
      <c r="AB169" s="376"/>
      <c r="AC169" s="376"/>
      <c r="AD169" s="376"/>
      <c r="AE169" s="376"/>
    </row>
    <row r="170" spans="6:31" x14ac:dyDescent="0.25">
      <c r="F170" s="376"/>
      <c r="P170" s="376"/>
      <c r="Q170" s="376"/>
      <c r="R170" s="376"/>
      <c r="S170" s="376"/>
      <c r="T170" s="376"/>
      <c r="U170" s="376"/>
      <c r="V170" s="376"/>
      <c r="W170" s="376"/>
      <c r="X170" s="376"/>
      <c r="Y170" s="376"/>
      <c r="Z170" s="376"/>
      <c r="AA170" s="376"/>
      <c r="AB170" s="376"/>
      <c r="AC170" s="376"/>
      <c r="AD170" s="376"/>
      <c r="AE170" s="376"/>
    </row>
    <row r="171" spans="6:31" x14ac:dyDescent="0.25">
      <c r="F171" s="376"/>
      <c r="P171" s="376"/>
      <c r="Q171" s="376"/>
      <c r="R171" s="376"/>
      <c r="S171" s="376"/>
      <c r="T171" s="376"/>
      <c r="U171" s="376"/>
      <c r="V171" s="376"/>
      <c r="W171" s="376"/>
      <c r="X171" s="376"/>
      <c r="Y171" s="376"/>
      <c r="Z171" s="376"/>
      <c r="AA171" s="376"/>
      <c r="AB171" s="376"/>
      <c r="AC171" s="376"/>
      <c r="AD171" s="376"/>
      <c r="AE171" s="376"/>
    </row>
    <row r="172" spans="6:31" x14ac:dyDescent="0.25">
      <c r="F172" s="376"/>
      <c r="P172" s="376"/>
      <c r="Q172" s="376"/>
      <c r="R172" s="376"/>
      <c r="S172" s="376"/>
      <c r="T172" s="376"/>
      <c r="U172" s="376"/>
      <c r="V172" s="376"/>
      <c r="W172" s="376"/>
      <c r="X172" s="376"/>
      <c r="Y172" s="376"/>
      <c r="Z172" s="376"/>
      <c r="AA172" s="376"/>
      <c r="AB172" s="376"/>
      <c r="AC172" s="376"/>
      <c r="AD172" s="376"/>
      <c r="AE172" s="376"/>
    </row>
    <row r="173" spans="6:31" x14ac:dyDescent="0.25">
      <c r="F173" s="376"/>
      <c r="P173" s="376"/>
      <c r="Q173" s="376"/>
      <c r="R173" s="376"/>
      <c r="S173" s="376"/>
      <c r="T173" s="376"/>
      <c r="U173" s="376"/>
      <c r="V173" s="376"/>
      <c r="W173" s="376"/>
      <c r="X173" s="376"/>
      <c r="Y173" s="376"/>
      <c r="Z173" s="376"/>
      <c r="AA173" s="376"/>
      <c r="AB173" s="376"/>
      <c r="AC173" s="376"/>
      <c r="AD173" s="376"/>
      <c r="AE173" s="376"/>
    </row>
    <row r="174" spans="6:31" x14ac:dyDescent="0.25">
      <c r="F174" s="376"/>
      <c r="P174" s="277"/>
      <c r="Q174" s="277"/>
      <c r="R174" s="277"/>
      <c r="S174" s="277"/>
      <c r="T174" s="277"/>
      <c r="AE174" s="277"/>
    </row>
    <row r="175" spans="6:31" x14ac:dyDescent="0.25">
      <c r="F175" s="376"/>
      <c r="P175" s="277"/>
      <c r="Q175" s="277"/>
      <c r="R175" s="277"/>
      <c r="S175" s="277"/>
      <c r="T175" s="277"/>
      <c r="AE175" s="277"/>
    </row>
    <row r="176" spans="6:31" x14ac:dyDescent="0.25">
      <c r="P176" s="277"/>
      <c r="Q176" s="277"/>
      <c r="R176" s="277"/>
      <c r="S176" s="277"/>
      <c r="T176" s="277"/>
    </row>
    <row r="177" spans="16:20" x14ac:dyDescent="0.25">
      <c r="P177" s="277"/>
      <c r="Q177" s="277"/>
      <c r="R177" s="277"/>
      <c r="S177" s="277"/>
      <c r="T177" s="277"/>
    </row>
    <row r="178" spans="16:20" x14ac:dyDescent="0.25">
      <c r="P178" s="277"/>
      <c r="Q178" s="277"/>
      <c r="R178" s="277"/>
      <c r="S178" s="277"/>
      <c r="T178" s="277"/>
    </row>
    <row r="179" spans="16:20" x14ac:dyDescent="0.25">
      <c r="P179" s="277"/>
      <c r="Q179" s="277"/>
      <c r="R179" s="277"/>
      <c r="S179" s="277"/>
      <c r="T179" s="277"/>
    </row>
  </sheetData>
  <mergeCells count="112">
    <mergeCell ref="C11:C12"/>
    <mergeCell ref="D11:D12"/>
    <mergeCell ref="C13:C14"/>
    <mergeCell ref="D13:D14"/>
    <mergeCell ref="E13:E14"/>
    <mergeCell ref="O16:AG16"/>
    <mergeCell ref="D2:E2"/>
    <mergeCell ref="C4:C10"/>
    <mergeCell ref="J5:J6"/>
    <mergeCell ref="K5:K6"/>
    <mergeCell ref="J7:J8"/>
    <mergeCell ref="K7:K8"/>
    <mergeCell ref="J9:J10"/>
    <mergeCell ref="K9:K10"/>
    <mergeCell ref="A19:B19"/>
    <mergeCell ref="A20:A21"/>
    <mergeCell ref="B20:B21"/>
    <mergeCell ref="C20:C21"/>
    <mergeCell ref="D20:D21"/>
    <mergeCell ref="E20:E21"/>
    <mergeCell ref="L20:L21"/>
    <mergeCell ref="M20:M21"/>
    <mergeCell ref="I20:I21"/>
    <mergeCell ref="J20:J21"/>
    <mergeCell ref="K20:K21"/>
    <mergeCell ref="G22:G23"/>
    <mergeCell ref="H22:H23"/>
    <mergeCell ref="F20:F21"/>
    <mergeCell ref="G20:G21"/>
    <mergeCell ref="H20:H21"/>
    <mergeCell ref="C18:E18"/>
    <mergeCell ref="F18:G18"/>
    <mergeCell ref="H18:K18"/>
    <mergeCell ref="L18:M18"/>
    <mergeCell ref="F24:F25"/>
    <mergeCell ref="G24:G25"/>
    <mergeCell ref="H24:H25"/>
    <mergeCell ref="I22:I23"/>
    <mergeCell ref="J22:J23"/>
    <mergeCell ref="K22:K23"/>
    <mergeCell ref="L22:L23"/>
    <mergeCell ref="M22:M23"/>
    <mergeCell ref="A24:A25"/>
    <mergeCell ref="B24:B25"/>
    <mergeCell ref="C24:C25"/>
    <mergeCell ref="D24:D25"/>
    <mergeCell ref="E24:E25"/>
    <mergeCell ref="L24:L25"/>
    <mergeCell ref="M24:M25"/>
    <mergeCell ref="I24:I25"/>
    <mergeCell ref="J24:J25"/>
    <mergeCell ref="K24:K25"/>
    <mergeCell ref="A22:A23"/>
    <mergeCell ref="B22:B23"/>
    <mergeCell ref="C22:C23"/>
    <mergeCell ref="D22:D23"/>
    <mergeCell ref="E22:E23"/>
    <mergeCell ref="F22:F23"/>
    <mergeCell ref="I26:I27"/>
    <mergeCell ref="J26:J27"/>
    <mergeCell ref="K26:K27"/>
    <mergeCell ref="L26:L27"/>
    <mergeCell ref="M26:M27"/>
    <mergeCell ref="A28:A29"/>
    <mergeCell ref="B28:B29"/>
    <mergeCell ref="C28:C29"/>
    <mergeCell ref="D28:D29"/>
    <mergeCell ref="E28:E29"/>
    <mergeCell ref="L28:L29"/>
    <mergeCell ref="M28:M29"/>
    <mergeCell ref="A26:A27"/>
    <mergeCell ref="B26:B27"/>
    <mergeCell ref="C26:C27"/>
    <mergeCell ref="D26:D27"/>
    <mergeCell ref="E26:E27"/>
    <mergeCell ref="F26:F27"/>
    <mergeCell ref="G26:G27"/>
    <mergeCell ref="H26:H27"/>
    <mergeCell ref="A30:B30"/>
    <mergeCell ref="B32:I32"/>
    <mergeCell ref="P32:AF32"/>
    <mergeCell ref="P34:AF34"/>
    <mergeCell ref="F28:F29"/>
    <mergeCell ref="G28:G29"/>
    <mergeCell ref="H28:H29"/>
    <mergeCell ref="I28:I29"/>
    <mergeCell ref="J28:J29"/>
    <mergeCell ref="K28:K29"/>
    <mergeCell ref="E75:G75"/>
    <mergeCell ref="H75:J75"/>
    <mergeCell ref="AF75:AG75"/>
    <mergeCell ref="E90:G90"/>
    <mergeCell ref="H90:J90"/>
    <mergeCell ref="AF90:AG90"/>
    <mergeCell ref="B43:J43"/>
    <mergeCell ref="O43:AG43"/>
    <mergeCell ref="E45:G45"/>
    <mergeCell ref="H45:J45"/>
    <mergeCell ref="P45:AE45"/>
    <mergeCell ref="E60:G60"/>
    <mergeCell ref="H60:J60"/>
    <mergeCell ref="AF60:AG60"/>
    <mergeCell ref="E135:G135"/>
    <mergeCell ref="H135:J135"/>
    <mergeCell ref="AF135:AG135"/>
    <mergeCell ref="AF150:AG150"/>
    <mergeCell ref="E105:G105"/>
    <mergeCell ref="H105:J105"/>
    <mergeCell ref="AF105:AG105"/>
    <mergeCell ref="E120:G120"/>
    <mergeCell ref="H120:J120"/>
    <mergeCell ref="AF120:AG120"/>
  </mergeCells>
  <conditionalFormatting sqref="B35">
    <cfRule type="expression" dxfId="1445" priority="205">
      <formula>$C35&lt;&gt;0</formula>
    </cfRule>
  </conditionalFormatting>
  <conditionalFormatting sqref="B36:B41">
    <cfRule type="expression" dxfId="1444" priority="204">
      <formula>$C36&lt;&gt;""</formula>
    </cfRule>
  </conditionalFormatting>
  <conditionalFormatting sqref="B47:B58 B92:B103 B107:B118 B121:B133 B137:B148">
    <cfRule type="cellIs" dxfId="1443" priority="242" operator="equal">
      <formula>"P2"</formula>
    </cfRule>
    <cfRule type="cellIs" dxfId="1442" priority="241" operator="equal">
      <formula>"P3"</formula>
    </cfRule>
    <cfRule type="cellIs" dxfId="1441" priority="240" operator="equal">
      <formula>"P4"</formula>
    </cfRule>
    <cfRule type="cellIs" dxfId="1440" priority="243" operator="equal">
      <formula>"P1"</formula>
    </cfRule>
  </conditionalFormatting>
  <conditionalFormatting sqref="B47:B58 B92:B103 B107:B118 B122:B133 B137:B148">
    <cfRule type="cellIs" dxfId="1439" priority="239" operator="equal">
      <formula>"P5"</formula>
    </cfRule>
  </conditionalFormatting>
  <conditionalFormatting sqref="B62:B73">
    <cfRule type="cellIs" dxfId="1438" priority="225" operator="equal">
      <formula>"P4"</formula>
    </cfRule>
    <cfRule type="cellIs" dxfId="1437" priority="224" operator="equal">
      <formula>"P5"</formula>
    </cfRule>
    <cfRule type="cellIs" dxfId="1436" priority="227" operator="equal">
      <formula>"P2"</formula>
    </cfRule>
    <cfRule type="cellIs" dxfId="1435" priority="228" operator="equal">
      <formula>"P1"</formula>
    </cfRule>
    <cfRule type="cellIs" dxfId="1434" priority="226" operator="equal">
      <formula>"P3"</formula>
    </cfRule>
  </conditionalFormatting>
  <conditionalFormatting sqref="B77:B88">
    <cfRule type="cellIs" dxfId="1433" priority="229" operator="equal">
      <formula>"P5"</formula>
    </cfRule>
    <cfRule type="cellIs" dxfId="1432" priority="230" operator="equal">
      <formula>"P4"</formula>
    </cfRule>
    <cfRule type="cellIs" dxfId="1431" priority="231" operator="equal">
      <formula>"P3"</formula>
    </cfRule>
    <cfRule type="cellIs" dxfId="1430" priority="232" operator="equal">
      <formula>"P2"</formula>
    </cfRule>
    <cfRule type="cellIs" dxfId="1429" priority="233" operator="equal">
      <formula>"P1"</formula>
    </cfRule>
  </conditionalFormatting>
  <conditionalFormatting sqref="C62:C73">
    <cfRule type="cellIs" dxfId="1428" priority="235" operator="equal">
      <formula>0</formula>
    </cfRule>
  </conditionalFormatting>
  <conditionalFormatting sqref="C77:C88">
    <cfRule type="cellIs" dxfId="1427" priority="234" operator="equal">
      <formula>0</formula>
    </cfRule>
  </conditionalFormatting>
  <conditionalFormatting sqref="C35:D41">
    <cfRule type="cellIs" dxfId="1426" priority="200" operator="equal">
      <formula>0</formula>
    </cfRule>
  </conditionalFormatting>
  <conditionalFormatting sqref="D34:D41">
    <cfRule type="cellIs" dxfId="1425" priority="199" operator="equal">
      <formula>"P5"</formula>
    </cfRule>
  </conditionalFormatting>
  <conditionalFormatting sqref="D35:D41">
    <cfRule type="cellIs" dxfId="1424" priority="194" operator="equal">
      <formula>"P2"</formula>
    </cfRule>
    <cfRule type="cellIs" dxfId="1423" priority="195" operator="equal">
      <formula>"P1"</formula>
    </cfRule>
    <cfRule type="cellIs" dxfId="1422" priority="196" operator="equal">
      <formula>0</formula>
    </cfRule>
    <cfRule type="cellIs" dxfId="1421" priority="192" operator="equal">
      <formula>"P4"</formula>
    </cfRule>
    <cfRule type="cellIs" dxfId="1420" priority="193" operator="equal">
      <formula>"P3"</formula>
    </cfRule>
    <cfRule type="cellIs" dxfId="1419" priority="197" operator="equal">
      <formula>"P1"</formula>
    </cfRule>
  </conditionalFormatting>
  <conditionalFormatting sqref="D40">
    <cfRule type="cellIs" dxfId="1418" priority="198" operator="equal">
      <formula>0</formula>
    </cfRule>
  </conditionalFormatting>
  <conditionalFormatting sqref="D47:D59">
    <cfRule type="expression" dxfId="1417" priority="223">
      <formula>$D$47=0</formula>
    </cfRule>
  </conditionalFormatting>
  <conditionalFormatting sqref="D48:D58">
    <cfRule type="cellIs" dxfId="1416" priority="222" operator="equal">
      <formula>0</formula>
    </cfRule>
  </conditionalFormatting>
  <conditionalFormatting sqref="D62:D74">
    <cfRule type="expression" dxfId="1415" priority="221">
      <formula>$D$47=0</formula>
    </cfRule>
  </conditionalFormatting>
  <conditionalFormatting sqref="D63:D73">
    <cfRule type="cellIs" dxfId="1414" priority="220" operator="equal">
      <formula>0</formula>
    </cfRule>
  </conditionalFormatting>
  <conditionalFormatting sqref="D77:D89">
    <cfRule type="expression" dxfId="1413" priority="219">
      <formula>$D$47=0</formula>
    </cfRule>
  </conditionalFormatting>
  <conditionalFormatting sqref="D78:D88">
    <cfRule type="cellIs" dxfId="1412" priority="218" operator="equal">
      <formula>0</formula>
    </cfRule>
  </conditionalFormatting>
  <conditionalFormatting sqref="D92:D104">
    <cfRule type="expression" dxfId="1411" priority="217">
      <formula>$D$47=0</formula>
    </cfRule>
  </conditionalFormatting>
  <conditionalFormatting sqref="D93:D103">
    <cfRule type="cellIs" dxfId="1410" priority="216" operator="equal">
      <formula>0</formula>
    </cfRule>
  </conditionalFormatting>
  <conditionalFormatting sqref="D107:D119">
    <cfRule type="expression" dxfId="1409" priority="215">
      <formula>$D$47=0</formula>
    </cfRule>
  </conditionalFormatting>
  <conditionalFormatting sqref="D108:D118">
    <cfRule type="cellIs" dxfId="1408" priority="214" operator="equal">
      <formula>0</formula>
    </cfRule>
  </conditionalFormatting>
  <conditionalFormatting sqref="D122:D134">
    <cfRule type="expression" dxfId="1407" priority="213">
      <formula>$D$47=0</formula>
    </cfRule>
  </conditionalFormatting>
  <conditionalFormatting sqref="D123:D133">
    <cfRule type="cellIs" dxfId="1406" priority="212" operator="equal">
      <formula>0</formula>
    </cfRule>
  </conditionalFormatting>
  <conditionalFormatting sqref="D137:D149">
    <cfRule type="expression" dxfId="1405" priority="211">
      <formula>$D$47=0</formula>
    </cfRule>
  </conditionalFormatting>
  <conditionalFormatting sqref="D138:D148">
    <cfRule type="cellIs" dxfId="1404" priority="210" operator="equal">
      <formula>0</formula>
    </cfRule>
  </conditionalFormatting>
  <conditionalFormatting sqref="E31 H31 E33 H33">
    <cfRule type="cellIs" dxfId="1403" priority="208" operator="equal">
      <formula>"P5"</formula>
    </cfRule>
  </conditionalFormatting>
  <conditionalFormatting sqref="E47:E58">
    <cfRule type="expression" dxfId="1402" priority="114">
      <formula>$B47=""</formula>
    </cfRule>
  </conditionalFormatting>
  <conditionalFormatting sqref="E62:E73">
    <cfRule type="expression" dxfId="1401" priority="119">
      <formula>$B62=""</formula>
    </cfRule>
  </conditionalFormatting>
  <conditionalFormatting sqref="E77:E88">
    <cfRule type="expression" dxfId="1400" priority="124">
      <formula>$B77=""</formula>
    </cfRule>
  </conditionalFormatting>
  <conditionalFormatting sqref="E92:E103">
    <cfRule type="expression" dxfId="1399" priority="129">
      <formula>$B92=""</formula>
    </cfRule>
  </conditionalFormatting>
  <conditionalFormatting sqref="E107:E118">
    <cfRule type="expression" dxfId="1398" priority="134">
      <formula>$B107=""</formula>
    </cfRule>
  </conditionalFormatting>
  <conditionalFormatting sqref="E122:E133">
    <cfRule type="expression" dxfId="1397" priority="139">
      <formula>$B122=""</formula>
    </cfRule>
  </conditionalFormatting>
  <conditionalFormatting sqref="E137:E148">
    <cfRule type="expression" dxfId="1396" priority="144">
      <formula>$B137=""</formula>
    </cfRule>
  </conditionalFormatting>
  <conditionalFormatting sqref="E35:H42">
    <cfRule type="cellIs" dxfId="1395" priority="181" operator="equal">
      <formula>0</formula>
    </cfRule>
  </conditionalFormatting>
  <conditionalFormatting sqref="F47:F59">
    <cfRule type="cellIs" dxfId="1394" priority="115" operator="equal">
      <formula>0</formula>
    </cfRule>
  </conditionalFormatting>
  <conditionalFormatting sqref="F62:F74">
    <cfRule type="cellIs" dxfId="1393" priority="120" operator="equal">
      <formula>0</formula>
    </cfRule>
  </conditionalFormatting>
  <conditionalFormatting sqref="F77:F89">
    <cfRule type="cellIs" dxfId="1392" priority="125" operator="equal">
      <formula>0</formula>
    </cfRule>
  </conditionalFormatting>
  <conditionalFormatting sqref="F92:F104">
    <cfRule type="cellIs" dxfId="1391" priority="130" operator="equal">
      <formula>0</formula>
    </cfRule>
  </conditionalFormatting>
  <conditionalFormatting sqref="F107:F119">
    <cfRule type="cellIs" dxfId="1390" priority="135" operator="equal">
      <formula>0</formula>
    </cfRule>
  </conditionalFormatting>
  <conditionalFormatting sqref="F122:F134">
    <cfRule type="cellIs" dxfId="1389" priority="140" operator="equal">
      <formula>0</formula>
    </cfRule>
  </conditionalFormatting>
  <conditionalFormatting sqref="F137:F149">
    <cfRule type="cellIs" dxfId="1388" priority="145" operator="equal">
      <formula>0</formula>
    </cfRule>
  </conditionalFormatting>
  <conditionalFormatting sqref="G47:H58">
    <cfRule type="expression" dxfId="1387" priority="113">
      <formula>$B47=""</formula>
    </cfRule>
  </conditionalFormatting>
  <conditionalFormatting sqref="G62:H73">
    <cfRule type="expression" dxfId="1386" priority="118">
      <formula>$B62=""</formula>
    </cfRule>
  </conditionalFormatting>
  <conditionalFormatting sqref="G77:H88">
    <cfRule type="expression" dxfId="1385" priority="123">
      <formula>$B77=""</formula>
    </cfRule>
  </conditionalFormatting>
  <conditionalFormatting sqref="G92:H103">
    <cfRule type="expression" dxfId="1384" priority="128">
      <formula>$B92=""</formula>
    </cfRule>
  </conditionalFormatting>
  <conditionalFormatting sqref="G107:H118">
    <cfRule type="expression" dxfId="1383" priority="133">
      <formula>$B107=""</formula>
    </cfRule>
  </conditionalFormatting>
  <conditionalFormatting sqref="G122:H133">
    <cfRule type="expression" dxfId="1382" priority="138">
      <formula>$B122=""</formula>
    </cfRule>
  </conditionalFormatting>
  <conditionalFormatting sqref="G137:H148">
    <cfRule type="expression" dxfId="1381" priority="143">
      <formula>$B137=""</formula>
    </cfRule>
  </conditionalFormatting>
  <conditionalFormatting sqref="H35:H41">
    <cfRule type="cellIs" dxfId="1380" priority="184" operator="greaterThan">
      <formula>0</formula>
    </cfRule>
    <cfRule type="cellIs" dxfId="1379" priority="185" operator="lessThan">
      <formula>0</formula>
    </cfRule>
  </conditionalFormatting>
  <conditionalFormatting sqref="I34:I41">
    <cfRule type="cellIs" dxfId="1378" priority="186" operator="equal">
      <formula>"P5"</formula>
    </cfRule>
  </conditionalFormatting>
  <conditionalFormatting sqref="I35:I41">
    <cfRule type="cellIs" dxfId="1377" priority="189" operator="equal">
      <formula>"P2"</formula>
    </cfRule>
    <cfRule type="cellIs" dxfId="1376" priority="190" operator="equal">
      <formula>"P1"</formula>
    </cfRule>
    <cfRule type="cellIs" dxfId="1375" priority="191" operator="equal">
      <formula>0</formula>
    </cfRule>
    <cfRule type="cellIs" dxfId="1374" priority="187" operator="equal">
      <formula>"P4"</formula>
    </cfRule>
    <cfRule type="cellIs" dxfId="1373" priority="188" operator="equal">
      <formula>"P3"</formula>
    </cfRule>
  </conditionalFormatting>
  <conditionalFormatting sqref="I47:I59">
    <cfRule type="cellIs" dxfId="1372" priority="116" operator="equal">
      <formula>0</formula>
    </cfRule>
  </conditionalFormatting>
  <conditionalFormatting sqref="I62:I74">
    <cfRule type="cellIs" dxfId="1371" priority="121" operator="equal">
      <formula>0</formula>
    </cfRule>
  </conditionalFormatting>
  <conditionalFormatting sqref="I77:I89">
    <cfRule type="cellIs" dxfId="1370" priority="126" operator="equal">
      <formula>0</formula>
    </cfRule>
  </conditionalFormatting>
  <conditionalFormatting sqref="I92:I104">
    <cfRule type="cellIs" dxfId="1369" priority="131" operator="equal">
      <formula>0</formula>
    </cfRule>
  </conditionalFormatting>
  <conditionalFormatting sqref="I107:I119">
    <cfRule type="cellIs" dxfId="1368" priority="136" operator="equal">
      <formula>0</formula>
    </cfRule>
  </conditionalFormatting>
  <conditionalFormatting sqref="I122:I134">
    <cfRule type="cellIs" dxfId="1367" priority="141" operator="equal">
      <formula>0</formula>
    </cfRule>
  </conditionalFormatting>
  <conditionalFormatting sqref="I137:I149">
    <cfRule type="cellIs" dxfId="1366" priority="146" operator="equal">
      <formula>0</formula>
    </cfRule>
  </conditionalFormatting>
  <conditionalFormatting sqref="I42:J42">
    <cfRule type="cellIs" dxfId="1365" priority="245" operator="notEqual">
      <formula>0</formula>
    </cfRule>
  </conditionalFormatting>
  <conditionalFormatting sqref="J47:J58">
    <cfRule type="expression" dxfId="1364" priority="112">
      <formula>$B47=""</formula>
    </cfRule>
  </conditionalFormatting>
  <conditionalFormatting sqref="J62:J73">
    <cfRule type="expression" dxfId="1363" priority="117">
      <formula>$B62=""</formula>
    </cfRule>
  </conditionalFormatting>
  <conditionalFormatting sqref="J77:J88">
    <cfRule type="expression" dxfId="1362" priority="122">
      <formula>$B77=""</formula>
    </cfRule>
  </conditionalFormatting>
  <conditionalFormatting sqref="J92:J103">
    <cfRule type="expression" dxfId="1361" priority="127">
      <formula>$B92=""</formula>
    </cfRule>
  </conditionalFormatting>
  <conditionalFormatting sqref="J107:J118">
    <cfRule type="expression" dxfId="1360" priority="132">
      <formula>$B107=""</formula>
    </cfRule>
  </conditionalFormatting>
  <conditionalFormatting sqref="J122:J133">
    <cfRule type="expression" dxfId="1359" priority="137">
      <formula>$B122=""</formula>
    </cfRule>
  </conditionalFormatting>
  <conditionalFormatting sqref="J137:J148">
    <cfRule type="expression" dxfId="1358" priority="142">
      <formula>$B137=""</formula>
    </cfRule>
  </conditionalFormatting>
  <conditionalFormatting sqref="J35:M41">
    <cfRule type="cellIs" dxfId="1357" priority="180" operator="equal">
      <formula>0</formula>
    </cfRule>
  </conditionalFormatting>
  <conditionalFormatting sqref="K20:K29">
    <cfRule type="cellIs" dxfId="1356" priority="203" operator="lessThan">
      <formula>0</formula>
    </cfRule>
  </conditionalFormatting>
  <conditionalFormatting sqref="K30:K31">
    <cfRule type="cellIs" dxfId="1355" priority="244" operator="notEqual">
      <formula>0</formula>
    </cfRule>
  </conditionalFormatting>
  <conditionalFormatting sqref="M20:M29">
    <cfRule type="cellIs" dxfId="1354" priority="202" operator="notEqual">
      <formula>0</formula>
    </cfRule>
    <cfRule type="expression" dxfId="1353" priority="201">
      <formula>$K20&lt;0</formula>
    </cfRule>
  </conditionalFormatting>
  <conditionalFormatting sqref="M35:M41">
    <cfRule type="cellIs" dxfId="1352" priority="182" operator="greaterThan">
      <formula>0</formula>
    </cfRule>
    <cfRule type="cellIs" dxfId="1351" priority="183" operator="lessThan">
      <formula>0</formula>
    </cfRule>
  </conditionalFormatting>
  <conditionalFormatting sqref="O47:O58">
    <cfRule type="expression" dxfId="1350" priority="159">
      <formula>$D$47=0</formula>
    </cfRule>
  </conditionalFormatting>
  <conditionalFormatting sqref="O48:O58">
    <cfRule type="cellIs" dxfId="1349" priority="160" operator="equal">
      <formula>0</formula>
    </cfRule>
  </conditionalFormatting>
  <conditionalFormatting sqref="O59">
    <cfRule type="expression" dxfId="1348" priority="174">
      <formula>$D$47=0</formula>
    </cfRule>
  </conditionalFormatting>
  <conditionalFormatting sqref="O62:O74">
    <cfRule type="expression" dxfId="1347" priority="176">
      <formula>$D$47=0</formula>
    </cfRule>
  </conditionalFormatting>
  <conditionalFormatting sqref="O63:O73">
    <cfRule type="cellIs" dxfId="1346" priority="177" operator="equal">
      <formula>0</formula>
    </cfRule>
  </conditionalFormatting>
  <conditionalFormatting sqref="O77:O89">
    <cfRule type="expression" dxfId="1345" priority="178">
      <formula>$D$47=0</formula>
    </cfRule>
  </conditionalFormatting>
  <conditionalFormatting sqref="O78:O88">
    <cfRule type="cellIs" dxfId="1344" priority="179" operator="equal">
      <formula>0</formula>
    </cfRule>
  </conditionalFormatting>
  <conditionalFormatting sqref="O92:O104">
    <cfRule type="expression" dxfId="1343" priority="157">
      <formula>$D$47=0</formula>
    </cfRule>
  </conditionalFormatting>
  <conditionalFormatting sqref="O93:O103">
    <cfRule type="cellIs" dxfId="1342" priority="158" operator="equal">
      <formula>0</formula>
    </cfRule>
  </conditionalFormatting>
  <conditionalFormatting sqref="O107:O119">
    <cfRule type="expression" dxfId="1341" priority="155">
      <formula>$D$47=0</formula>
    </cfRule>
  </conditionalFormatting>
  <conditionalFormatting sqref="O108:O118">
    <cfRule type="cellIs" dxfId="1340" priority="156" operator="equal">
      <formula>0</formula>
    </cfRule>
  </conditionalFormatting>
  <conditionalFormatting sqref="O122:O134">
    <cfRule type="expression" dxfId="1339" priority="153">
      <formula>$D$47=0</formula>
    </cfRule>
  </conditionalFormatting>
  <conditionalFormatting sqref="O123:O133">
    <cfRule type="cellIs" dxfId="1338" priority="154" operator="equal">
      <formula>0</formula>
    </cfRule>
  </conditionalFormatting>
  <conditionalFormatting sqref="O137:O149">
    <cfRule type="expression" dxfId="1337" priority="151">
      <formula>$D$47=0</formula>
    </cfRule>
  </conditionalFormatting>
  <conditionalFormatting sqref="O138:O148">
    <cfRule type="cellIs" dxfId="1336" priority="152" operator="equal">
      <formula>0</formula>
    </cfRule>
  </conditionalFormatting>
  <conditionalFormatting sqref="P5">
    <cfRule type="cellIs" dxfId="1335" priority="237" operator="equal">
      <formula>0</formula>
    </cfRule>
  </conditionalFormatting>
  <conditionalFormatting sqref="P10:T13">
    <cfRule type="cellIs" dxfId="1327" priority="238" operator="equal">
      <formula>0</formula>
    </cfRule>
  </conditionalFormatting>
  <conditionalFormatting sqref="P5:AD13">
    <cfRule type="cellIs" dxfId="1326" priority="236" operator="equal">
      <formula>0</formula>
    </cfRule>
  </conditionalFormatting>
  <conditionalFormatting sqref="P20:AE28">
    <cfRule type="cellIs" dxfId="1325" priority="209" operator="equal">
      <formula>0</formula>
    </cfRule>
  </conditionalFormatting>
  <conditionalFormatting sqref="P59:AE60">
    <cfRule type="cellIs" dxfId="1324" priority="111" operator="equal">
      <formula>0</formula>
    </cfRule>
  </conditionalFormatting>
  <conditionalFormatting sqref="P74:AE75">
    <cfRule type="cellIs" dxfId="1323" priority="110" operator="equal">
      <formula>0</formula>
    </cfRule>
  </conditionalFormatting>
  <conditionalFormatting sqref="P89:AE90">
    <cfRule type="cellIs" dxfId="1322" priority="109" operator="equal">
      <formula>0</formula>
    </cfRule>
  </conditionalFormatting>
  <conditionalFormatting sqref="P104:AE105">
    <cfRule type="cellIs" dxfId="1321" priority="108" operator="equal">
      <formula>0</formula>
    </cfRule>
  </conditionalFormatting>
  <conditionalFormatting sqref="P119:AE120">
    <cfRule type="cellIs" dxfId="1320" priority="107" operator="equal">
      <formula>0</formula>
    </cfRule>
  </conditionalFormatting>
  <conditionalFormatting sqref="P134:AE135">
    <cfRule type="cellIs" dxfId="1319" priority="106" operator="equal">
      <formula>0</formula>
    </cfRule>
  </conditionalFormatting>
  <conditionalFormatting sqref="P149:AE150">
    <cfRule type="cellIs" dxfId="1318" priority="168" operator="equal">
      <formula>0</formula>
    </cfRule>
  </conditionalFormatting>
  <conditionalFormatting sqref="AE5:AE13">
    <cfRule type="cellIs" dxfId="1219" priority="246" operator="equal">
      <formula>0</formula>
    </cfRule>
  </conditionalFormatting>
  <conditionalFormatting sqref="AE15 C47:C58 C92:C103 C107:C118 C122:C133 C137:C148 G150:G185">
    <cfRule type="cellIs" dxfId="1218" priority="247" operator="equal">
      <formula>0</formula>
    </cfRule>
  </conditionalFormatting>
  <conditionalFormatting sqref="AE47:AE58">
    <cfRule type="cellIs" dxfId="1217" priority="167" operator="equal">
      <formula>0</formula>
    </cfRule>
  </conditionalFormatting>
  <conditionalFormatting sqref="AE62:AE73">
    <cfRule type="cellIs" dxfId="1216" priority="166" operator="equal">
      <formula>0</formula>
    </cfRule>
  </conditionalFormatting>
  <conditionalFormatting sqref="AE77:AE88">
    <cfRule type="cellIs" dxfId="1215" priority="165" operator="equal">
      <formula>0</formula>
    </cfRule>
  </conditionalFormatting>
  <conditionalFormatting sqref="AE92:AE103">
    <cfRule type="cellIs" dxfId="1214" priority="164" operator="equal">
      <formula>0</formula>
    </cfRule>
  </conditionalFormatting>
  <conditionalFormatting sqref="AE107:AE118">
    <cfRule type="cellIs" dxfId="1213" priority="163" operator="equal">
      <formula>0</formula>
    </cfRule>
  </conditionalFormatting>
  <conditionalFormatting sqref="AE122:AE133">
    <cfRule type="cellIs" dxfId="1212" priority="162" operator="equal">
      <formula>0</formula>
    </cfRule>
  </conditionalFormatting>
  <conditionalFormatting sqref="AE137:AE148">
    <cfRule type="cellIs" dxfId="1211" priority="161" operator="equal">
      <formula>0</formula>
    </cfRule>
  </conditionalFormatting>
  <conditionalFormatting sqref="AF20:AF21 AF23 AF25 AF27">
    <cfRule type="cellIs" dxfId="1210" priority="150" operator="equal">
      <formula>0</formula>
    </cfRule>
  </conditionalFormatting>
  <conditionalFormatting sqref="AF20:AF28">
    <cfRule type="cellIs" dxfId="1209" priority="149" operator="equal">
      <formula>0</formula>
    </cfRule>
  </conditionalFormatting>
  <conditionalFormatting sqref="AG5:AG13">
    <cfRule type="cellIs" dxfId="1208" priority="206" operator="equal">
      <formula>0</formula>
    </cfRule>
    <cfRule type="cellIs" dxfId="1207" priority="207" operator="equal">
      <formula>0</formula>
    </cfRule>
  </conditionalFormatting>
  <conditionalFormatting sqref="AG20:AG27">
    <cfRule type="cellIs" dxfId="1206" priority="148" operator="equal">
      <formula>"""adjustment needed"""</formula>
    </cfRule>
    <cfRule type="cellIs" dxfId="1205" priority="147" operator="equal">
      <formula>"adjustment needed"</formula>
    </cfRule>
  </conditionalFormatting>
  <dataValidations count="1">
    <dataValidation type="list" allowBlank="1" showInputMessage="1" showErrorMessage="1" sqref="B35:B41" xr:uid="{0A655234-8EE4-4A8A-A036-C1A730E58718}">
      <formula1>"Yes,No"</formula1>
      <formula2>0</formula2>
    </dataValidation>
  </dataValidations>
  <pageMargins left="0.7" right="0.7" top="0.78740157500000008" bottom="0.78740157500000008" header="0.3" footer="0.3"/>
  <pageSetup paperSize="8" scale="30" orientation="portrait"/>
  <extLst>
    <ext xmlns:x14="http://schemas.microsoft.com/office/spreadsheetml/2009/9/main" uri="{78C0D931-6437-407d-A8EE-F0AAD7539E65}">
      <x14:conditionalFormattings>
        <x14:conditionalFormatting xmlns:xm="http://schemas.microsoft.com/office/excel/2006/main">
          <x14:cfRule type="expression" priority="105" id="{E3B57311-CB84-4207-9015-6D8F94633AB3}">
            <xm:f>AND($O47&gt;='Basic project data'!$D$20,$O47&lt;='Basic project data'!$E$20,'Basic project data'!$F$20="x")</xm:f>
            <x14:dxf>
              <fill>
                <patternFill>
                  <bgColor rgb="FFFFFFCC"/>
                </patternFill>
              </fill>
            </x14:dxf>
          </x14:cfRule>
          <xm:sqref>P47:P58</xm:sqref>
        </x14:conditionalFormatting>
        <x14:conditionalFormatting xmlns:xm="http://schemas.microsoft.com/office/excel/2006/main">
          <x14:cfRule type="expression" priority="101" id="{B3C80F40-B116-4104-96A1-77901859763E}">
            <xm:f>AND($O62&gt;='Basic project data'!$D$20,$O62&lt;='Basic project data'!$E$20,'Basic project data'!$F$20="x")</xm:f>
            <x14:dxf>
              <fill>
                <patternFill>
                  <bgColor rgb="FFFFFFCC"/>
                </patternFill>
              </fill>
            </x14:dxf>
          </x14:cfRule>
          <xm:sqref>P62:P73</xm:sqref>
        </x14:conditionalFormatting>
        <x14:conditionalFormatting xmlns:xm="http://schemas.microsoft.com/office/excel/2006/main">
          <x14:cfRule type="expression" priority="100" id="{5D1EEC75-4ABE-4686-BDD2-07C97B048CED}">
            <xm:f>AND($O77&gt;='Basic project data'!$D$20,$O77&lt;='Basic project data'!$E$20,'Basic project data'!$F$20="x")</xm:f>
            <x14:dxf>
              <fill>
                <patternFill>
                  <bgColor rgb="FFFFFFCC"/>
                </patternFill>
              </fill>
            </x14:dxf>
          </x14:cfRule>
          <xm:sqref>P77:P88</xm:sqref>
        </x14:conditionalFormatting>
        <x14:conditionalFormatting xmlns:xm="http://schemas.microsoft.com/office/excel/2006/main">
          <x14:cfRule type="expression" priority="99" id="{C9DCE337-657D-432F-A692-358C3FDB008C}">
            <xm:f>AND($O92&gt;='Basic project data'!$D$20,$O92&lt;='Basic project data'!$E$20,'Basic project data'!$F$20="x")</xm:f>
            <x14:dxf>
              <fill>
                <patternFill>
                  <bgColor rgb="FFFFFFCC"/>
                </patternFill>
              </fill>
            </x14:dxf>
          </x14:cfRule>
          <xm:sqref>P92:P103</xm:sqref>
        </x14:conditionalFormatting>
        <x14:conditionalFormatting xmlns:xm="http://schemas.microsoft.com/office/excel/2006/main">
          <x14:cfRule type="expression" priority="98" id="{29C1AEE6-15FC-4E5F-A194-1839952F591C}">
            <xm:f>AND($O107&gt;='Basic project data'!$D$20,$O107&lt;='Basic project data'!$E$20,'Basic project data'!$F$20="x")</xm:f>
            <x14:dxf>
              <fill>
                <patternFill>
                  <bgColor rgb="FFFFFFCC"/>
                </patternFill>
              </fill>
            </x14:dxf>
          </x14:cfRule>
          <xm:sqref>P107:P118</xm:sqref>
        </x14:conditionalFormatting>
        <x14:conditionalFormatting xmlns:xm="http://schemas.microsoft.com/office/excel/2006/main">
          <x14:cfRule type="expression" priority="97" id="{F17B46C9-AABC-4EAE-AAE7-DB0E0B77E527}">
            <xm:f>AND($O122&gt;='Basic project data'!$D$20,$O122&lt;='Basic project data'!$E$20,'Basic project data'!$F$20="x")</xm:f>
            <x14:dxf>
              <fill>
                <patternFill>
                  <bgColor rgb="FFFFFFCC"/>
                </patternFill>
              </fill>
            </x14:dxf>
          </x14:cfRule>
          <xm:sqref>P122:P133</xm:sqref>
        </x14:conditionalFormatting>
        <x14:conditionalFormatting xmlns:xm="http://schemas.microsoft.com/office/excel/2006/main">
          <x14:cfRule type="expression" priority="96" id="{A5908502-64C5-4D5A-89DB-2936560857B2}">
            <xm:f>AND($O137&gt;='Basic project data'!$D$20,$O137&lt;='Basic project data'!$E$20,'Basic project data'!$F$20="x")</xm:f>
            <x14:dxf>
              <fill>
                <patternFill>
                  <bgColor rgb="FFFFFFCC"/>
                </patternFill>
              </fill>
            </x14:dxf>
          </x14:cfRule>
          <xm:sqref>P137:P148</xm:sqref>
        </x14:conditionalFormatting>
        <x14:conditionalFormatting xmlns:xm="http://schemas.microsoft.com/office/excel/2006/main">
          <x14:cfRule type="expression" priority="104" id="{4B4B4139-B141-432F-91F0-5853B6D872C0}">
            <xm:f>AND($O47&gt;='Basic project data'!$D$21,$O47&lt;='Basic project data'!$E$21,'Basic project data'!$F$21="x")</xm:f>
            <x14:dxf>
              <fill>
                <patternFill>
                  <bgColor rgb="FFFFFFCC"/>
                </patternFill>
              </fill>
            </x14:dxf>
          </x14:cfRule>
          <xm:sqref>Q47:Q58</xm:sqref>
        </x14:conditionalFormatting>
        <x14:conditionalFormatting xmlns:xm="http://schemas.microsoft.com/office/excel/2006/main">
          <x14:cfRule type="expression" priority="84" id="{2A8B5C58-7ABB-4B0F-AF8B-E6DE0040DE00}">
            <xm:f>AND($O62&gt;='Basic project data'!$D$21,$O62&lt;='Basic project data'!$E$21,'Basic project data'!$F$21="x")</xm:f>
            <x14:dxf>
              <fill>
                <patternFill>
                  <bgColor rgb="FFFFFFCC"/>
                </patternFill>
              </fill>
            </x14:dxf>
          </x14:cfRule>
          <xm:sqref>Q62:Q73</xm:sqref>
        </x14:conditionalFormatting>
        <x14:conditionalFormatting xmlns:xm="http://schemas.microsoft.com/office/excel/2006/main">
          <x14:cfRule type="expression" priority="70" id="{EA75094C-E599-41FF-9AF3-9D2D15CD7C7C}">
            <xm:f>AND($O77&gt;='Basic project data'!$D$21,$O77&lt;='Basic project data'!$E$21,'Basic project data'!$F$21="x")</xm:f>
            <x14:dxf>
              <fill>
                <patternFill>
                  <bgColor rgb="FFFFFFCC"/>
                </patternFill>
              </fill>
            </x14:dxf>
          </x14:cfRule>
          <xm:sqref>Q77:Q88</xm:sqref>
        </x14:conditionalFormatting>
        <x14:conditionalFormatting xmlns:xm="http://schemas.microsoft.com/office/excel/2006/main">
          <x14:cfRule type="expression" priority="56" id="{A247D286-8879-47C9-9809-6D8D34EE9729}">
            <xm:f>AND($O92&gt;='Basic project data'!$D$21,$O92&lt;='Basic project data'!$E$21,'Basic project data'!$F$21="x")</xm:f>
            <x14:dxf>
              <fill>
                <patternFill>
                  <bgColor rgb="FFFFFFCC"/>
                </patternFill>
              </fill>
            </x14:dxf>
          </x14:cfRule>
          <xm:sqref>Q92:Q103</xm:sqref>
        </x14:conditionalFormatting>
        <x14:conditionalFormatting xmlns:xm="http://schemas.microsoft.com/office/excel/2006/main">
          <x14:cfRule type="expression" priority="42" id="{4756A646-EFC2-469D-845F-F8E0675EB920}">
            <xm:f>AND($O107&gt;='Basic project data'!$D$21,$O107&lt;='Basic project data'!$E$21,'Basic project data'!$F$21="x")</xm:f>
            <x14:dxf>
              <fill>
                <patternFill>
                  <bgColor rgb="FFFFFFCC"/>
                </patternFill>
              </fill>
            </x14:dxf>
          </x14:cfRule>
          <xm:sqref>Q107:Q118</xm:sqref>
        </x14:conditionalFormatting>
        <x14:conditionalFormatting xmlns:xm="http://schemas.microsoft.com/office/excel/2006/main">
          <x14:cfRule type="expression" priority="28" id="{BEB86BE0-27F0-4A29-AE61-51AE07AD92B6}">
            <xm:f>AND($O122&gt;='Basic project data'!$D$21,$O122&lt;='Basic project data'!$E$21,'Basic project data'!$F$21="x")</xm:f>
            <x14:dxf>
              <fill>
                <patternFill>
                  <bgColor rgb="FFFFFFCC"/>
                </patternFill>
              </fill>
            </x14:dxf>
          </x14:cfRule>
          <xm:sqref>Q122:Q133</xm:sqref>
        </x14:conditionalFormatting>
        <x14:conditionalFormatting xmlns:xm="http://schemas.microsoft.com/office/excel/2006/main">
          <x14:cfRule type="expression" priority="14" id="{11ED5C15-F883-4EB2-A1E8-36B12C2089A2}">
            <xm:f>AND($O137&gt;='Basic project data'!$D$21,$O137&lt;='Basic project data'!$E$21,'Basic project data'!$F$21="x")</xm:f>
            <x14:dxf>
              <fill>
                <patternFill>
                  <bgColor rgb="FFFFFFCC"/>
                </patternFill>
              </fill>
            </x14:dxf>
          </x14:cfRule>
          <xm:sqref>Q137:Q148</xm:sqref>
        </x14:conditionalFormatting>
        <x14:conditionalFormatting xmlns:xm="http://schemas.microsoft.com/office/excel/2006/main">
          <x14:cfRule type="expression" priority="103" id="{ADB8DB02-A3DA-4E9D-B914-AFC6EDF9B89E}">
            <xm:f>AND($O47&gt;='Basic project data'!$D$22,$O47&lt;='Basic project data'!$E$22,'Basic project data'!$F$22="x")</xm:f>
            <x14:dxf>
              <fill>
                <patternFill>
                  <bgColor rgb="FFFFFFCC"/>
                </patternFill>
              </fill>
            </x14:dxf>
          </x14:cfRule>
          <xm:sqref>R47:R58</xm:sqref>
        </x14:conditionalFormatting>
        <x14:conditionalFormatting xmlns:xm="http://schemas.microsoft.com/office/excel/2006/main">
          <x14:cfRule type="expression" priority="83" id="{D9929614-9B7D-4266-B526-298DC8FCB655}">
            <xm:f>AND($O62&gt;='Basic project data'!$D$22,$O62&lt;='Basic project data'!$E$22,'Basic project data'!$F$22="x")</xm:f>
            <x14:dxf>
              <fill>
                <patternFill>
                  <bgColor rgb="FFFFFFCC"/>
                </patternFill>
              </fill>
            </x14:dxf>
          </x14:cfRule>
          <xm:sqref>R62:R73</xm:sqref>
        </x14:conditionalFormatting>
        <x14:conditionalFormatting xmlns:xm="http://schemas.microsoft.com/office/excel/2006/main">
          <x14:cfRule type="expression" priority="69" id="{8B5FFB1B-1F56-4A32-8022-DAC3E1246B1A}">
            <xm:f>AND($O77&gt;='Basic project data'!$D$22,$O77&lt;='Basic project data'!$E$22,'Basic project data'!$F$22="x")</xm:f>
            <x14:dxf>
              <fill>
                <patternFill>
                  <bgColor rgb="FFFFFFCC"/>
                </patternFill>
              </fill>
            </x14:dxf>
          </x14:cfRule>
          <xm:sqref>R77:R88</xm:sqref>
        </x14:conditionalFormatting>
        <x14:conditionalFormatting xmlns:xm="http://schemas.microsoft.com/office/excel/2006/main">
          <x14:cfRule type="expression" priority="55" id="{28B4EB28-13D2-4566-A285-D4531F91DFF3}">
            <xm:f>AND($O92&gt;='Basic project data'!$D$22,$O92&lt;='Basic project data'!$E$22,'Basic project data'!$F$22="x")</xm:f>
            <x14:dxf>
              <fill>
                <patternFill>
                  <bgColor rgb="FFFFFFCC"/>
                </patternFill>
              </fill>
            </x14:dxf>
          </x14:cfRule>
          <xm:sqref>R92:R103</xm:sqref>
        </x14:conditionalFormatting>
        <x14:conditionalFormatting xmlns:xm="http://schemas.microsoft.com/office/excel/2006/main">
          <x14:cfRule type="expression" priority="41" id="{7FEBA095-0F46-48C3-BC79-CB4ACDE73FD1}">
            <xm:f>AND($O107&gt;='Basic project data'!$D$22,$O107&lt;='Basic project data'!$E$22,'Basic project data'!$F$22="x")</xm:f>
            <x14:dxf>
              <fill>
                <patternFill>
                  <bgColor rgb="FFFFFFCC"/>
                </patternFill>
              </fill>
            </x14:dxf>
          </x14:cfRule>
          <xm:sqref>R107:R118</xm:sqref>
        </x14:conditionalFormatting>
        <x14:conditionalFormatting xmlns:xm="http://schemas.microsoft.com/office/excel/2006/main">
          <x14:cfRule type="expression" priority="27" id="{02E87C26-AC15-4890-A3C9-8331258488DA}">
            <xm:f>AND($O122&gt;='Basic project data'!$D$22,$O122&lt;='Basic project data'!$E$22,'Basic project data'!$F$22="x")</xm:f>
            <x14:dxf>
              <fill>
                <patternFill>
                  <bgColor rgb="FFFFFFCC"/>
                </patternFill>
              </fill>
            </x14:dxf>
          </x14:cfRule>
          <xm:sqref>R122:R133</xm:sqref>
        </x14:conditionalFormatting>
        <x14:conditionalFormatting xmlns:xm="http://schemas.microsoft.com/office/excel/2006/main">
          <x14:cfRule type="expression" priority="13" id="{59FC4619-5861-4DDB-A0D5-1C15270D4A41}">
            <xm:f>AND($O137&gt;='Basic project data'!$D$22,$O137&lt;='Basic project data'!$E$22,'Basic project data'!$F$22="x")</xm:f>
            <x14:dxf>
              <fill>
                <patternFill>
                  <bgColor rgb="FFFFFFCC"/>
                </patternFill>
              </fill>
            </x14:dxf>
          </x14:cfRule>
          <xm:sqref>R137:R148</xm:sqref>
        </x14:conditionalFormatting>
        <x14:conditionalFormatting xmlns:xm="http://schemas.microsoft.com/office/excel/2006/main">
          <x14:cfRule type="expression" priority="102" id="{B00918C9-1B7B-4659-94EB-C566DDED42A8}">
            <xm:f>AND($O47&gt;='Basic project data'!$D$23,$O47&lt;='Basic project data'!$E$23,'Basic project data'!$F$23="x")</xm:f>
            <x14:dxf>
              <fill>
                <patternFill>
                  <bgColor rgb="FFFFFFCC"/>
                </patternFill>
              </fill>
            </x14:dxf>
          </x14:cfRule>
          <xm:sqref>S47:S58</xm:sqref>
        </x14:conditionalFormatting>
        <x14:conditionalFormatting xmlns:xm="http://schemas.microsoft.com/office/excel/2006/main">
          <x14:cfRule type="expression" priority="82" id="{3EA4C18F-7659-47A8-BD27-9FAD5249CC4F}">
            <xm:f>AND($O62&gt;='Basic project data'!$D$23,$O62&lt;='Basic project data'!$E$23,'Basic project data'!$F$23="x")</xm:f>
            <x14:dxf>
              <fill>
                <patternFill>
                  <bgColor rgb="FFFFFFCC"/>
                </patternFill>
              </fill>
            </x14:dxf>
          </x14:cfRule>
          <xm:sqref>S62:S73</xm:sqref>
        </x14:conditionalFormatting>
        <x14:conditionalFormatting xmlns:xm="http://schemas.microsoft.com/office/excel/2006/main">
          <x14:cfRule type="expression" priority="68" id="{F5709A4E-99E2-47AD-A241-00547A6C6064}">
            <xm:f>AND($O77&gt;='Basic project data'!$D$23,$O77&lt;='Basic project data'!$E$23,'Basic project data'!$F$23="x")</xm:f>
            <x14:dxf>
              <fill>
                <patternFill>
                  <bgColor rgb="FFFFFFCC"/>
                </patternFill>
              </fill>
            </x14:dxf>
          </x14:cfRule>
          <xm:sqref>S77:S88</xm:sqref>
        </x14:conditionalFormatting>
        <x14:conditionalFormatting xmlns:xm="http://schemas.microsoft.com/office/excel/2006/main">
          <x14:cfRule type="expression" priority="54" id="{A62AA72B-DBC4-4F3B-8F37-FF238337762A}">
            <xm:f>AND($O92&gt;='Basic project data'!$D$23,$O92&lt;='Basic project data'!$E$23,'Basic project data'!$F$23="x")</xm:f>
            <x14:dxf>
              <fill>
                <patternFill>
                  <bgColor rgb="FFFFFFCC"/>
                </patternFill>
              </fill>
            </x14:dxf>
          </x14:cfRule>
          <xm:sqref>S92:S103</xm:sqref>
        </x14:conditionalFormatting>
        <x14:conditionalFormatting xmlns:xm="http://schemas.microsoft.com/office/excel/2006/main">
          <x14:cfRule type="expression" priority="40" id="{26582C37-848C-474A-A0DB-E8481F65CB09}">
            <xm:f>AND($O107&gt;='Basic project data'!$D$23,$O107&lt;='Basic project data'!$E$23,'Basic project data'!$F$23="x")</xm:f>
            <x14:dxf>
              <fill>
                <patternFill>
                  <bgColor rgb="FFFFFFCC"/>
                </patternFill>
              </fill>
            </x14:dxf>
          </x14:cfRule>
          <xm:sqref>S107:S118</xm:sqref>
        </x14:conditionalFormatting>
        <x14:conditionalFormatting xmlns:xm="http://schemas.microsoft.com/office/excel/2006/main">
          <x14:cfRule type="expression" priority="26" id="{AD6EFDA0-ED74-4E20-B809-1A468D35C607}">
            <xm:f>AND($O122&gt;='Basic project data'!$D$23,$O122&lt;='Basic project data'!$E$23,'Basic project data'!$F$23="x")</xm:f>
            <x14:dxf>
              <fill>
                <patternFill>
                  <bgColor rgb="FFFFFFCC"/>
                </patternFill>
              </fill>
            </x14:dxf>
          </x14:cfRule>
          <xm:sqref>S122:S133</xm:sqref>
        </x14:conditionalFormatting>
        <x14:conditionalFormatting xmlns:xm="http://schemas.microsoft.com/office/excel/2006/main">
          <x14:cfRule type="expression" priority="12" id="{0680D5EC-07D4-48EE-A3DD-9AAC2E9DB296}">
            <xm:f>AND($O137&gt;='Basic project data'!$D$23,$O137&lt;='Basic project data'!$E$23,'Basic project data'!$F$23="x")</xm:f>
            <x14:dxf>
              <fill>
                <patternFill>
                  <bgColor rgb="FFFFFFCC"/>
                </patternFill>
              </fill>
            </x14:dxf>
          </x14:cfRule>
          <xm:sqref>S137:S148</xm:sqref>
        </x14:conditionalFormatting>
        <x14:conditionalFormatting xmlns:xm="http://schemas.microsoft.com/office/excel/2006/main">
          <x14:cfRule type="expression" priority="95" id="{A96CE664-46FA-4F59-80BD-BCC4B0800036}">
            <xm:f>AND($O47&gt;='Basic project data'!$D$24,$O47&lt;='Basic project data'!$E$24,'Basic project data'!$F$24="x")</xm:f>
            <x14:dxf>
              <fill>
                <patternFill>
                  <bgColor rgb="FFFFFFCC"/>
                </patternFill>
              </fill>
            </x14:dxf>
          </x14:cfRule>
          <xm:sqref>T47:T58</xm:sqref>
        </x14:conditionalFormatting>
        <x14:conditionalFormatting xmlns:xm="http://schemas.microsoft.com/office/excel/2006/main">
          <x14:cfRule type="expression" priority="81" id="{6C55A54D-4E9A-45BB-B903-7FBE1CB68D70}">
            <xm:f>AND($O62&gt;='Basic project data'!$D$24,$O62&lt;='Basic project data'!$E$24,'Basic project data'!$F$24="x")</xm:f>
            <x14:dxf>
              <fill>
                <patternFill>
                  <bgColor rgb="FFFFFFCC"/>
                </patternFill>
              </fill>
            </x14:dxf>
          </x14:cfRule>
          <xm:sqref>T62:T73</xm:sqref>
        </x14:conditionalFormatting>
        <x14:conditionalFormatting xmlns:xm="http://schemas.microsoft.com/office/excel/2006/main">
          <x14:cfRule type="expression" priority="67" id="{EBCA6736-5397-456E-8A3D-1A4ED559CA72}">
            <xm:f>AND($O77&gt;='Basic project data'!$D$24,$O77&lt;='Basic project data'!$E$24,'Basic project data'!$F$24="x")</xm:f>
            <x14:dxf>
              <fill>
                <patternFill>
                  <bgColor rgb="FFFFFFCC"/>
                </patternFill>
              </fill>
            </x14:dxf>
          </x14:cfRule>
          <xm:sqref>T77:T88</xm:sqref>
        </x14:conditionalFormatting>
        <x14:conditionalFormatting xmlns:xm="http://schemas.microsoft.com/office/excel/2006/main">
          <x14:cfRule type="expression" priority="53" id="{76C9A7AF-A21A-4B58-85B5-0FA5931CE594}">
            <xm:f>AND($O92&gt;='Basic project data'!$D$24,$O92&lt;='Basic project data'!$E$24,'Basic project data'!$F$24="x")</xm:f>
            <x14:dxf>
              <fill>
                <patternFill>
                  <bgColor rgb="FFFFFFCC"/>
                </patternFill>
              </fill>
            </x14:dxf>
          </x14:cfRule>
          <xm:sqref>T92:T103</xm:sqref>
        </x14:conditionalFormatting>
        <x14:conditionalFormatting xmlns:xm="http://schemas.microsoft.com/office/excel/2006/main">
          <x14:cfRule type="expression" priority="39" id="{4B16FEA2-F374-4B5A-86E5-7EBC5E335C09}">
            <xm:f>AND($O107&gt;='Basic project data'!$D$24,$O107&lt;='Basic project data'!$E$24,'Basic project data'!$F$24="x")</xm:f>
            <x14:dxf>
              <fill>
                <patternFill>
                  <bgColor rgb="FFFFFFCC"/>
                </patternFill>
              </fill>
            </x14:dxf>
          </x14:cfRule>
          <xm:sqref>T107:T118</xm:sqref>
        </x14:conditionalFormatting>
        <x14:conditionalFormatting xmlns:xm="http://schemas.microsoft.com/office/excel/2006/main">
          <x14:cfRule type="expression" priority="25" id="{D89D054B-3EBC-4CF7-8F07-1BF56A87D066}">
            <xm:f>AND($O122&gt;='Basic project data'!$D$24,$O122&lt;='Basic project data'!$E$24,'Basic project data'!$F$24="x")</xm:f>
            <x14:dxf>
              <fill>
                <patternFill>
                  <bgColor rgb="FFFFFFCC"/>
                </patternFill>
              </fill>
            </x14:dxf>
          </x14:cfRule>
          <xm:sqref>T122:T133</xm:sqref>
        </x14:conditionalFormatting>
        <x14:conditionalFormatting xmlns:xm="http://schemas.microsoft.com/office/excel/2006/main">
          <x14:cfRule type="expression" priority="11" id="{22FBDECB-DAFE-425E-86CF-3980256FE8BA}">
            <xm:f>AND($O137&gt;='Basic project data'!$D$24,$O137&lt;='Basic project data'!$E$24,'Basic project data'!$F$24="x")</xm:f>
            <x14:dxf>
              <fill>
                <patternFill>
                  <bgColor rgb="FFFFFFCC"/>
                </patternFill>
              </fill>
            </x14:dxf>
          </x14:cfRule>
          <xm:sqref>T137:T148</xm:sqref>
        </x14:conditionalFormatting>
        <x14:conditionalFormatting xmlns:xm="http://schemas.microsoft.com/office/excel/2006/main">
          <x14:cfRule type="expression" priority="94" id="{AF02B7E3-3796-4163-80AD-5B4A6AF9FA31}">
            <xm:f>AND($O47&gt;='Basic project data'!$D$25,$O47&lt;='Basic project data'!$E$25,'Basic project data'!$F$25="x")</xm:f>
            <x14:dxf>
              <fill>
                <patternFill>
                  <bgColor rgb="FFFFFFCC"/>
                </patternFill>
              </fill>
            </x14:dxf>
          </x14:cfRule>
          <xm:sqref>U47:U58</xm:sqref>
        </x14:conditionalFormatting>
        <x14:conditionalFormatting xmlns:xm="http://schemas.microsoft.com/office/excel/2006/main">
          <x14:cfRule type="expression" priority="80" id="{F5A45797-F8F4-48E6-9AA9-9527A7EE1893}">
            <xm:f>AND($O62&gt;='Basic project data'!$D$25,$O62&lt;='Basic project data'!$E$25,'Basic project data'!$F$25="x")</xm:f>
            <x14:dxf>
              <fill>
                <patternFill>
                  <bgColor rgb="FFFFFFCC"/>
                </patternFill>
              </fill>
            </x14:dxf>
          </x14:cfRule>
          <xm:sqref>U62:U73</xm:sqref>
        </x14:conditionalFormatting>
        <x14:conditionalFormatting xmlns:xm="http://schemas.microsoft.com/office/excel/2006/main">
          <x14:cfRule type="expression" priority="66" id="{3A10220F-6FED-487D-A8A8-E9E1D4FDFDD9}">
            <xm:f>AND($O77&gt;='Basic project data'!$D$25,$O77&lt;='Basic project data'!$E$25,'Basic project data'!$F$25="x")</xm:f>
            <x14:dxf>
              <fill>
                <patternFill>
                  <bgColor rgb="FFFFFFCC"/>
                </patternFill>
              </fill>
            </x14:dxf>
          </x14:cfRule>
          <xm:sqref>U77:U88</xm:sqref>
        </x14:conditionalFormatting>
        <x14:conditionalFormatting xmlns:xm="http://schemas.microsoft.com/office/excel/2006/main">
          <x14:cfRule type="expression" priority="52" id="{525A3AA7-CC1C-437F-8C37-FDD9284F4D05}">
            <xm:f>AND($O92&gt;='Basic project data'!$D$25,$O92&lt;='Basic project data'!$E$25,'Basic project data'!$F$25="x")</xm:f>
            <x14:dxf>
              <fill>
                <patternFill>
                  <bgColor rgb="FFFFFFCC"/>
                </patternFill>
              </fill>
            </x14:dxf>
          </x14:cfRule>
          <xm:sqref>U92:U103</xm:sqref>
        </x14:conditionalFormatting>
        <x14:conditionalFormatting xmlns:xm="http://schemas.microsoft.com/office/excel/2006/main">
          <x14:cfRule type="expression" priority="38" id="{CF9FF0AB-D628-4318-A6C2-86A5651059B3}">
            <xm:f>AND($O107&gt;='Basic project data'!$D$25,$O107&lt;='Basic project data'!$E$25,'Basic project data'!$F$25="x")</xm:f>
            <x14:dxf>
              <fill>
                <patternFill>
                  <bgColor rgb="FFFFFFCC"/>
                </patternFill>
              </fill>
            </x14:dxf>
          </x14:cfRule>
          <xm:sqref>U107:U118</xm:sqref>
        </x14:conditionalFormatting>
        <x14:conditionalFormatting xmlns:xm="http://schemas.microsoft.com/office/excel/2006/main">
          <x14:cfRule type="expression" priority="24" id="{7613FC12-9A34-4F6C-BADC-8ECCF8C94549}">
            <xm:f>AND($O122&gt;='Basic project data'!$D$25,$O122&lt;='Basic project data'!$E$25,'Basic project data'!$F$25="x")</xm:f>
            <x14:dxf>
              <fill>
                <patternFill>
                  <bgColor rgb="FFFFFFCC"/>
                </patternFill>
              </fill>
            </x14:dxf>
          </x14:cfRule>
          <xm:sqref>U122:U133</xm:sqref>
        </x14:conditionalFormatting>
        <x14:conditionalFormatting xmlns:xm="http://schemas.microsoft.com/office/excel/2006/main">
          <x14:cfRule type="expression" priority="10" id="{DCE57495-94BB-4017-84AE-B31DE0B77732}">
            <xm:f>AND($O137&gt;='Basic project data'!$D$25,$O137&lt;='Basic project data'!$E$25,'Basic project data'!$F$25="x")</xm:f>
            <x14:dxf>
              <fill>
                <patternFill>
                  <bgColor rgb="FFFFFFCC"/>
                </patternFill>
              </fill>
            </x14:dxf>
          </x14:cfRule>
          <xm:sqref>U137:U148</xm:sqref>
        </x14:conditionalFormatting>
        <x14:conditionalFormatting xmlns:xm="http://schemas.microsoft.com/office/excel/2006/main">
          <x14:cfRule type="expression" priority="93" id="{9910E176-CF2D-4A2F-AAE8-011169CCD599}">
            <xm:f>AND($O47&gt;='Basic project data'!$D$26,$O47&lt;='Basic project data'!$E$26,'Basic project data'!$F$26="x")</xm:f>
            <x14:dxf>
              <fill>
                <patternFill>
                  <bgColor rgb="FFFFFFCC"/>
                </patternFill>
              </fill>
            </x14:dxf>
          </x14:cfRule>
          <xm:sqref>V47:V58</xm:sqref>
        </x14:conditionalFormatting>
        <x14:conditionalFormatting xmlns:xm="http://schemas.microsoft.com/office/excel/2006/main">
          <x14:cfRule type="expression" priority="79" id="{27039D57-94BA-4FB0-BB5D-96A385FDC4D5}">
            <xm:f>AND($O62&gt;='Basic project data'!$D$26,$O62&lt;='Basic project data'!$E$26,'Basic project data'!$F$26="x")</xm:f>
            <x14:dxf>
              <fill>
                <patternFill>
                  <bgColor rgb="FFFFFFCC"/>
                </patternFill>
              </fill>
            </x14:dxf>
          </x14:cfRule>
          <xm:sqref>V62:V73</xm:sqref>
        </x14:conditionalFormatting>
        <x14:conditionalFormatting xmlns:xm="http://schemas.microsoft.com/office/excel/2006/main">
          <x14:cfRule type="expression" priority="65" id="{ED8F8477-5152-4F8F-AC28-7D24131BAFBE}">
            <xm:f>AND($O77&gt;='Basic project data'!$D$26,$O77&lt;='Basic project data'!$E$26,'Basic project data'!$F$26="x")</xm:f>
            <x14:dxf>
              <fill>
                <patternFill>
                  <bgColor rgb="FFFFFFCC"/>
                </patternFill>
              </fill>
            </x14:dxf>
          </x14:cfRule>
          <xm:sqref>V77:V88</xm:sqref>
        </x14:conditionalFormatting>
        <x14:conditionalFormatting xmlns:xm="http://schemas.microsoft.com/office/excel/2006/main">
          <x14:cfRule type="expression" priority="51" id="{A26880BA-E500-4010-BEA5-4669D01AC098}">
            <xm:f>AND($O92&gt;='Basic project data'!$D$26,$O92&lt;='Basic project data'!$E$26,'Basic project data'!$F$26="x")</xm:f>
            <x14:dxf>
              <fill>
                <patternFill>
                  <bgColor rgb="FFFFFFCC"/>
                </patternFill>
              </fill>
            </x14:dxf>
          </x14:cfRule>
          <xm:sqref>V92:V103</xm:sqref>
        </x14:conditionalFormatting>
        <x14:conditionalFormatting xmlns:xm="http://schemas.microsoft.com/office/excel/2006/main">
          <x14:cfRule type="expression" priority="37" id="{F5C5C252-D99D-41C6-8647-ECEEE7D11489}">
            <xm:f>AND($O107&gt;='Basic project data'!$D$26,$O107&lt;='Basic project data'!$E$26,'Basic project data'!$F$26="x")</xm:f>
            <x14:dxf>
              <fill>
                <patternFill>
                  <bgColor rgb="FFFFFFCC"/>
                </patternFill>
              </fill>
            </x14:dxf>
          </x14:cfRule>
          <xm:sqref>V107:V118</xm:sqref>
        </x14:conditionalFormatting>
        <x14:conditionalFormatting xmlns:xm="http://schemas.microsoft.com/office/excel/2006/main">
          <x14:cfRule type="expression" priority="23" id="{EF28E7B4-2D43-4894-AA3F-C5305CF794B6}">
            <xm:f>AND($O122&gt;='Basic project data'!$D$26,$O122&lt;='Basic project data'!$E$26,'Basic project data'!$F$26="x")</xm:f>
            <x14:dxf>
              <fill>
                <patternFill>
                  <bgColor rgb="FFFFFFCC"/>
                </patternFill>
              </fill>
            </x14:dxf>
          </x14:cfRule>
          <xm:sqref>V122:V133</xm:sqref>
        </x14:conditionalFormatting>
        <x14:conditionalFormatting xmlns:xm="http://schemas.microsoft.com/office/excel/2006/main">
          <x14:cfRule type="expression" priority="9" id="{F7842C0C-CEFC-42ED-A2A2-CF20FF66A21E}">
            <xm:f>AND($O137&gt;='Basic project data'!$D$26,$O137&lt;='Basic project data'!$E$26,'Basic project data'!$F$26="x")</xm:f>
            <x14:dxf>
              <fill>
                <patternFill>
                  <bgColor rgb="FFFFFFCC"/>
                </patternFill>
              </fill>
            </x14:dxf>
          </x14:cfRule>
          <xm:sqref>V137:V148</xm:sqref>
        </x14:conditionalFormatting>
        <x14:conditionalFormatting xmlns:xm="http://schemas.microsoft.com/office/excel/2006/main">
          <x14:cfRule type="expression" priority="92" id="{EEF97F02-63BF-4F53-ABE8-1EE3B3B8800A}">
            <xm:f>AND($O47&gt;='Basic project data'!$D$27,$O47&lt;='Basic project data'!$E$27,'Basic project data'!$F$27="x")</xm:f>
            <x14:dxf>
              <fill>
                <patternFill>
                  <bgColor rgb="FFFFFFCC"/>
                </patternFill>
              </fill>
            </x14:dxf>
          </x14:cfRule>
          <xm:sqref>W47:W58</xm:sqref>
        </x14:conditionalFormatting>
        <x14:conditionalFormatting xmlns:xm="http://schemas.microsoft.com/office/excel/2006/main">
          <x14:cfRule type="expression" priority="78" id="{7C873DBC-004E-44D3-85A6-70D4A80ACA27}">
            <xm:f>AND($O62&gt;='Basic project data'!$D$27,$O62&lt;='Basic project data'!$E$27,'Basic project data'!$F$27="x")</xm:f>
            <x14:dxf>
              <fill>
                <patternFill>
                  <bgColor rgb="FFFFFFCC"/>
                </patternFill>
              </fill>
            </x14:dxf>
          </x14:cfRule>
          <xm:sqref>W62:W73</xm:sqref>
        </x14:conditionalFormatting>
        <x14:conditionalFormatting xmlns:xm="http://schemas.microsoft.com/office/excel/2006/main">
          <x14:cfRule type="expression" priority="64" id="{FB31C4EF-0F6C-45CA-9EB0-85493F3B7F08}">
            <xm:f>AND($O77&gt;='Basic project data'!$D$27,$O77&lt;='Basic project data'!$E$27,'Basic project data'!$F$27="x")</xm:f>
            <x14:dxf>
              <fill>
                <patternFill>
                  <bgColor rgb="FFFFFFCC"/>
                </patternFill>
              </fill>
            </x14:dxf>
          </x14:cfRule>
          <xm:sqref>W77:W88</xm:sqref>
        </x14:conditionalFormatting>
        <x14:conditionalFormatting xmlns:xm="http://schemas.microsoft.com/office/excel/2006/main">
          <x14:cfRule type="expression" priority="50" id="{AC3E6AEC-8D4D-413F-BA3F-F18E574D29E6}">
            <xm:f>AND($O92&gt;='Basic project data'!$D$27,$O92&lt;='Basic project data'!$E$27,'Basic project data'!$F$27="x")</xm:f>
            <x14:dxf>
              <fill>
                <patternFill>
                  <bgColor rgb="FFFFFFCC"/>
                </patternFill>
              </fill>
            </x14:dxf>
          </x14:cfRule>
          <xm:sqref>W92:W103</xm:sqref>
        </x14:conditionalFormatting>
        <x14:conditionalFormatting xmlns:xm="http://schemas.microsoft.com/office/excel/2006/main">
          <x14:cfRule type="expression" priority="36" id="{DEDD1228-8EFF-40D9-9AF3-364F9055EBD5}">
            <xm:f>AND($O107&gt;='Basic project data'!$D$27,$O107&lt;='Basic project data'!$E$27,'Basic project data'!$F$27="x")</xm:f>
            <x14:dxf>
              <fill>
                <patternFill>
                  <bgColor rgb="FFFFFFCC"/>
                </patternFill>
              </fill>
            </x14:dxf>
          </x14:cfRule>
          <xm:sqref>W107:W118</xm:sqref>
        </x14:conditionalFormatting>
        <x14:conditionalFormatting xmlns:xm="http://schemas.microsoft.com/office/excel/2006/main">
          <x14:cfRule type="expression" priority="22" id="{55528BA0-E7A6-4F5F-99F9-B133368A0D45}">
            <xm:f>AND($O122&gt;='Basic project data'!$D$27,$O122&lt;='Basic project data'!$E$27,'Basic project data'!$F$27="x")</xm:f>
            <x14:dxf>
              <fill>
                <patternFill>
                  <bgColor rgb="FFFFFFCC"/>
                </patternFill>
              </fill>
            </x14:dxf>
          </x14:cfRule>
          <xm:sqref>W122:W133</xm:sqref>
        </x14:conditionalFormatting>
        <x14:conditionalFormatting xmlns:xm="http://schemas.microsoft.com/office/excel/2006/main">
          <x14:cfRule type="expression" priority="8" id="{17BF36C3-A561-403A-8765-18A12AB8813B}">
            <xm:f>AND($O137&gt;='Basic project data'!$D$27,$O137&lt;='Basic project data'!$E$27,'Basic project data'!$F$27="x")</xm:f>
            <x14:dxf>
              <fill>
                <patternFill>
                  <bgColor rgb="FFFFFFCC"/>
                </patternFill>
              </fill>
            </x14:dxf>
          </x14:cfRule>
          <xm:sqref>W137:W148</xm:sqref>
        </x14:conditionalFormatting>
        <x14:conditionalFormatting xmlns:xm="http://schemas.microsoft.com/office/excel/2006/main">
          <x14:cfRule type="expression" priority="91" id="{AD8CCC42-D975-4F7F-ACE3-DE8DFE7102EA}">
            <xm:f>AND($O47&gt;='Basic project data'!$D$28,$O47&lt;='Basic project data'!$E$28,'Basic project data'!$F$28="x")</xm:f>
            <x14:dxf>
              <fill>
                <patternFill>
                  <bgColor rgb="FFFFFFCC"/>
                </patternFill>
              </fill>
            </x14:dxf>
          </x14:cfRule>
          <xm:sqref>X47:X58</xm:sqref>
        </x14:conditionalFormatting>
        <x14:conditionalFormatting xmlns:xm="http://schemas.microsoft.com/office/excel/2006/main">
          <x14:cfRule type="expression" priority="77" id="{3FF041DB-AA6A-4A6A-B373-E778BD1D3E14}">
            <xm:f>AND($O62&gt;='Basic project data'!$D$28,$O62&lt;='Basic project data'!$E$28,'Basic project data'!$F$28="x")</xm:f>
            <x14:dxf>
              <fill>
                <patternFill>
                  <bgColor rgb="FFFFFFCC"/>
                </patternFill>
              </fill>
            </x14:dxf>
          </x14:cfRule>
          <xm:sqref>X62:X73</xm:sqref>
        </x14:conditionalFormatting>
        <x14:conditionalFormatting xmlns:xm="http://schemas.microsoft.com/office/excel/2006/main">
          <x14:cfRule type="expression" priority="63" id="{FF8EF9FF-528E-4729-A0E1-E895F3B571C2}">
            <xm:f>AND($O77&gt;='Basic project data'!$D$28,$O77&lt;='Basic project data'!$E$28,'Basic project data'!$F$28="x")</xm:f>
            <x14:dxf>
              <fill>
                <patternFill>
                  <bgColor rgb="FFFFFFCC"/>
                </patternFill>
              </fill>
            </x14:dxf>
          </x14:cfRule>
          <xm:sqref>X77:X88</xm:sqref>
        </x14:conditionalFormatting>
        <x14:conditionalFormatting xmlns:xm="http://schemas.microsoft.com/office/excel/2006/main">
          <x14:cfRule type="expression" priority="49" id="{5EF19D74-DFA3-476A-8756-26CBEF146264}">
            <xm:f>AND($O92&gt;='Basic project data'!$D$28,$O92&lt;='Basic project data'!$E$28,'Basic project data'!$F$28="x")</xm:f>
            <x14:dxf>
              <fill>
                <patternFill>
                  <bgColor rgb="FFFFFFCC"/>
                </patternFill>
              </fill>
            </x14:dxf>
          </x14:cfRule>
          <xm:sqref>X92:X103</xm:sqref>
        </x14:conditionalFormatting>
        <x14:conditionalFormatting xmlns:xm="http://schemas.microsoft.com/office/excel/2006/main">
          <x14:cfRule type="expression" priority="35" id="{8BA6B77E-1274-463B-8677-9FB9FB2B1EEA}">
            <xm:f>AND($O107&gt;='Basic project data'!$D$28,$O107&lt;='Basic project data'!$E$28,'Basic project data'!$F$28="x")</xm:f>
            <x14:dxf>
              <fill>
                <patternFill>
                  <bgColor rgb="FFFFFFCC"/>
                </patternFill>
              </fill>
            </x14:dxf>
          </x14:cfRule>
          <xm:sqref>X107:X118</xm:sqref>
        </x14:conditionalFormatting>
        <x14:conditionalFormatting xmlns:xm="http://schemas.microsoft.com/office/excel/2006/main">
          <x14:cfRule type="expression" priority="21" id="{84663D81-EF5A-46F9-A88C-13938F166DC9}">
            <xm:f>AND($O122&gt;='Basic project data'!$D$28,$O122&lt;='Basic project data'!$E$28,'Basic project data'!$F$28="x")</xm:f>
            <x14:dxf>
              <fill>
                <patternFill>
                  <bgColor rgb="FFFFFFCC"/>
                </patternFill>
              </fill>
            </x14:dxf>
          </x14:cfRule>
          <xm:sqref>X122:X133</xm:sqref>
        </x14:conditionalFormatting>
        <x14:conditionalFormatting xmlns:xm="http://schemas.microsoft.com/office/excel/2006/main">
          <x14:cfRule type="expression" priority="7" id="{B2AFCCC6-2C35-4323-83C7-633CD5C7C66A}">
            <xm:f>AND($O137&gt;='Basic project data'!$D$28,$O137&lt;='Basic project data'!$E$28,'Basic project data'!$F$28="x")</xm:f>
            <x14:dxf>
              <fill>
                <patternFill>
                  <bgColor rgb="FFFFFFCC"/>
                </patternFill>
              </fill>
            </x14:dxf>
          </x14:cfRule>
          <xm:sqref>X137:X148</xm:sqref>
        </x14:conditionalFormatting>
        <x14:conditionalFormatting xmlns:xm="http://schemas.microsoft.com/office/excel/2006/main">
          <x14:cfRule type="expression" priority="90" id="{595E3BD2-1C03-41D4-A617-CC4CDE730688}">
            <xm:f>AND($O47&gt;='Basic project data'!$D$29,$O47&lt;='Basic project data'!$E$29,'Basic project data'!$F$29="x")</xm:f>
            <x14:dxf>
              <fill>
                <patternFill>
                  <bgColor rgb="FFFFFFCC"/>
                </patternFill>
              </fill>
            </x14:dxf>
          </x14:cfRule>
          <xm:sqref>Y47:Y58</xm:sqref>
        </x14:conditionalFormatting>
        <x14:conditionalFormatting xmlns:xm="http://schemas.microsoft.com/office/excel/2006/main">
          <x14:cfRule type="expression" priority="76" id="{5B86021E-EAC5-4FA1-AEBF-8D341E9C48B4}">
            <xm:f>AND($O62&gt;='Basic project data'!$D$29,$O62&lt;='Basic project data'!$E$29,'Basic project data'!$F$29="x")</xm:f>
            <x14:dxf>
              <fill>
                <patternFill>
                  <bgColor rgb="FFFFFFCC"/>
                </patternFill>
              </fill>
            </x14:dxf>
          </x14:cfRule>
          <xm:sqref>Y62:Y73</xm:sqref>
        </x14:conditionalFormatting>
        <x14:conditionalFormatting xmlns:xm="http://schemas.microsoft.com/office/excel/2006/main">
          <x14:cfRule type="expression" priority="62" id="{53AD74E1-198C-4C96-B196-C884BA8D7826}">
            <xm:f>AND($O77&gt;='Basic project data'!$D$29,$O77&lt;='Basic project data'!$E$29,'Basic project data'!$F$29="x")</xm:f>
            <x14:dxf>
              <fill>
                <patternFill>
                  <bgColor rgb="FFFFFFCC"/>
                </patternFill>
              </fill>
            </x14:dxf>
          </x14:cfRule>
          <xm:sqref>Y77:Y88</xm:sqref>
        </x14:conditionalFormatting>
        <x14:conditionalFormatting xmlns:xm="http://schemas.microsoft.com/office/excel/2006/main">
          <x14:cfRule type="expression" priority="48" id="{6E125A24-1683-4738-BF2D-738AF529F655}">
            <xm:f>AND($O92&gt;='Basic project data'!$D$29,$O92&lt;='Basic project data'!$E$29,'Basic project data'!$F$29="x")</xm:f>
            <x14:dxf>
              <fill>
                <patternFill>
                  <bgColor rgb="FFFFFFCC"/>
                </patternFill>
              </fill>
            </x14:dxf>
          </x14:cfRule>
          <xm:sqref>Y92:Y103</xm:sqref>
        </x14:conditionalFormatting>
        <x14:conditionalFormatting xmlns:xm="http://schemas.microsoft.com/office/excel/2006/main">
          <x14:cfRule type="expression" priority="34" id="{62A98C77-571F-4E76-BE06-BAB40EC78F90}">
            <xm:f>AND($O107&gt;='Basic project data'!$D$29,$O107&lt;='Basic project data'!$E$29,'Basic project data'!$F$29="x")</xm:f>
            <x14:dxf>
              <fill>
                <patternFill>
                  <bgColor rgb="FFFFFFCC"/>
                </patternFill>
              </fill>
            </x14:dxf>
          </x14:cfRule>
          <xm:sqref>Y107:Y118</xm:sqref>
        </x14:conditionalFormatting>
        <x14:conditionalFormatting xmlns:xm="http://schemas.microsoft.com/office/excel/2006/main">
          <x14:cfRule type="expression" priority="20" id="{E18E0C8D-21C5-4FC2-BD4A-47576935D6D4}">
            <xm:f>AND($O122&gt;='Basic project data'!$D$29,$O122&lt;='Basic project data'!$E$29,'Basic project data'!$F$29="x")</xm:f>
            <x14:dxf>
              <fill>
                <patternFill>
                  <bgColor rgb="FFFFFFCC"/>
                </patternFill>
              </fill>
            </x14:dxf>
          </x14:cfRule>
          <xm:sqref>Y122:Y133</xm:sqref>
        </x14:conditionalFormatting>
        <x14:conditionalFormatting xmlns:xm="http://schemas.microsoft.com/office/excel/2006/main">
          <x14:cfRule type="expression" priority="6" id="{27C9C9CD-5AF4-4066-960F-F7657A1BB219}">
            <xm:f>AND($O137&gt;='Basic project data'!$D$29,$O137&lt;='Basic project data'!$E$29,'Basic project data'!$F$29="x")</xm:f>
            <x14:dxf>
              <fill>
                <patternFill>
                  <bgColor rgb="FFFFFFCC"/>
                </patternFill>
              </fill>
            </x14:dxf>
          </x14:cfRule>
          <xm:sqref>Y137:Y148</xm:sqref>
        </x14:conditionalFormatting>
        <x14:conditionalFormatting xmlns:xm="http://schemas.microsoft.com/office/excel/2006/main">
          <x14:cfRule type="expression" priority="89" id="{26737A6F-45DF-4664-A281-5E70E42B1703}">
            <xm:f>AND($O47&gt;='Basic project data'!$D$30,$O47&lt;='Basic project data'!$E$30,'Basic project data'!$F$30="x")</xm:f>
            <x14:dxf>
              <fill>
                <patternFill>
                  <bgColor rgb="FFFFFFCC"/>
                </patternFill>
              </fill>
            </x14:dxf>
          </x14:cfRule>
          <xm:sqref>Z47:Z58</xm:sqref>
        </x14:conditionalFormatting>
        <x14:conditionalFormatting xmlns:xm="http://schemas.microsoft.com/office/excel/2006/main">
          <x14:cfRule type="expression" priority="75" id="{ECF3C60D-D267-4A79-B287-3C5CF76927FB}">
            <xm:f>AND($O62&gt;='Basic project data'!$D$30,$O62&lt;='Basic project data'!$E$30,'Basic project data'!$F$30="x")</xm:f>
            <x14:dxf>
              <fill>
                <patternFill>
                  <bgColor rgb="FFFFFFCC"/>
                </patternFill>
              </fill>
            </x14:dxf>
          </x14:cfRule>
          <xm:sqref>Z62:Z73</xm:sqref>
        </x14:conditionalFormatting>
        <x14:conditionalFormatting xmlns:xm="http://schemas.microsoft.com/office/excel/2006/main">
          <x14:cfRule type="expression" priority="61" id="{62B54497-8668-43F5-8627-7551601F627B}">
            <xm:f>AND($O77&gt;='Basic project data'!$D$30,$O77&lt;='Basic project data'!$E$30,'Basic project data'!$F$30="x")</xm:f>
            <x14:dxf>
              <fill>
                <patternFill>
                  <bgColor rgb="FFFFFFCC"/>
                </patternFill>
              </fill>
            </x14:dxf>
          </x14:cfRule>
          <xm:sqref>Z77:Z88</xm:sqref>
        </x14:conditionalFormatting>
        <x14:conditionalFormatting xmlns:xm="http://schemas.microsoft.com/office/excel/2006/main">
          <x14:cfRule type="expression" priority="47" id="{898850C7-7117-4289-925A-F8B091CCE9A3}">
            <xm:f>AND($O92&gt;='Basic project data'!$D$30,$O92&lt;='Basic project data'!$E$30,'Basic project data'!$F$30="x")</xm:f>
            <x14:dxf>
              <fill>
                <patternFill>
                  <bgColor rgb="FFFFFFCC"/>
                </patternFill>
              </fill>
            </x14:dxf>
          </x14:cfRule>
          <xm:sqref>Z92:Z103</xm:sqref>
        </x14:conditionalFormatting>
        <x14:conditionalFormatting xmlns:xm="http://schemas.microsoft.com/office/excel/2006/main">
          <x14:cfRule type="expression" priority="33" id="{124EF1A2-2074-4B4A-B611-8E4C15296BB2}">
            <xm:f>AND($O107&gt;='Basic project data'!$D$30,$O107&lt;='Basic project data'!$E$30,'Basic project data'!$F$30="x")</xm:f>
            <x14:dxf>
              <fill>
                <patternFill>
                  <bgColor rgb="FFFFFFCC"/>
                </patternFill>
              </fill>
            </x14:dxf>
          </x14:cfRule>
          <xm:sqref>Z107:Z118</xm:sqref>
        </x14:conditionalFormatting>
        <x14:conditionalFormatting xmlns:xm="http://schemas.microsoft.com/office/excel/2006/main">
          <x14:cfRule type="expression" priority="19" id="{D741C4D2-D708-418E-938E-B35B422699D3}">
            <xm:f>AND($O122&gt;='Basic project data'!$D$30,$O122&lt;='Basic project data'!$E$30,'Basic project data'!$F$30="x")</xm:f>
            <x14:dxf>
              <fill>
                <patternFill>
                  <bgColor rgb="FFFFFFCC"/>
                </patternFill>
              </fill>
            </x14:dxf>
          </x14:cfRule>
          <xm:sqref>Z122:Z133</xm:sqref>
        </x14:conditionalFormatting>
        <x14:conditionalFormatting xmlns:xm="http://schemas.microsoft.com/office/excel/2006/main">
          <x14:cfRule type="expression" priority="5" id="{DFFDB46E-E2EB-4289-87A0-7BBD91E8B334}">
            <xm:f>AND($O137&gt;='Basic project data'!$D$30,$O137&lt;='Basic project data'!$E$30,'Basic project data'!$F$30="x")</xm:f>
            <x14:dxf>
              <fill>
                <patternFill>
                  <bgColor rgb="FFFFFFCC"/>
                </patternFill>
              </fill>
            </x14:dxf>
          </x14:cfRule>
          <xm:sqref>Z137:Z148</xm:sqref>
        </x14:conditionalFormatting>
        <x14:conditionalFormatting xmlns:xm="http://schemas.microsoft.com/office/excel/2006/main">
          <x14:cfRule type="expression" priority="88" id="{1D2ECCD0-BFC8-4DB1-87C6-C28A21179B20}">
            <xm:f>AND($O47&gt;='Basic project data'!$D$31,$O47&lt;='Basic project data'!$E$31,'Basic project data'!$F$31="x")</xm:f>
            <x14:dxf>
              <fill>
                <patternFill>
                  <bgColor rgb="FFFFFFCC"/>
                </patternFill>
              </fill>
            </x14:dxf>
          </x14:cfRule>
          <xm:sqref>AA47:AA58</xm:sqref>
        </x14:conditionalFormatting>
        <x14:conditionalFormatting xmlns:xm="http://schemas.microsoft.com/office/excel/2006/main">
          <x14:cfRule type="expression" priority="74" id="{9A4D2298-4D25-4182-8A70-E3FD33ADDD45}">
            <xm:f>AND($O62&gt;='Basic project data'!$D$31,$O62&lt;='Basic project data'!$E$31,'Basic project data'!$F$31="x")</xm:f>
            <x14:dxf>
              <fill>
                <patternFill>
                  <bgColor rgb="FFFFFFCC"/>
                </patternFill>
              </fill>
            </x14:dxf>
          </x14:cfRule>
          <xm:sqref>AA62:AA73</xm:sqref>
        </x14:conditionalFormatting>
        <x14:conditionalFormatting xmlns:xm="http://schemas.microsoft.com/office/excel/2006/main">
          <x14:cfRule type="expression" priority="60" id="{A59948CB-7857-4508-A3B5-3FA972C9DEC2}">
            <xm:f>AND($O77&gt;='Basic project data'!$D$31,$O77&lt;='Basic project data'!$E$31,'Basic project data'!$F$31="x")</xm:f>
            <x14:dxf>
              <fill>
                <patternFill>
                  <bgColor rgb="FFFFFFCC"/>
                </patternFill>
              </fill>
            </x14:dxf>
          </x14:cfRule>
          <xm:sqref>AA77:AA88</xm:sqref>
        </x14:conditionalFormatting>
        <x14:conditionalFormatting xmlns:xm="http://schemas.microsoft.com/office/excel/2006/main">
          <x14:cfRule type="expression" priority="46" id="{48E11375-B242-422D-A3D1-5A243C9FBCE8}">
            <xm:f>AND($O92&gt;='Basic project data'!$D$31,$O92&lt;='Basic project data'!$E$31,'Basic project data'!$F$31="x")</xm:f>
            <x14:dxf>
              <fill>
                <patternFill>
                  <bgColor rgb="FFFFFFCC"/>
                </patternFill>
              </fill>
            </x14:dxf>
          </x14:cfRule>
          <xm:sqref>AA92:AA103</xm:sqref>
        </x14:conditionalFormatting>
        <x14:conditionalFormatting xmlns:xm="http://schemas.microsoft.com/office/excel/2006/main">
          <x14:cfRule type="expression" priority="32" id="{2E477CC8-1D0C-41FD-A2DF-08A6FCF7AACF}">
            <xm:f>AND($O107&gt;='Basic project data'!$D$31,$O107&lt;='Basic project data'!$E$31,'Basic project data'!$F$31="x")</xm:f>
            <x14:dxf>
              <fill>
                <patternFill>
                  <bgColor rgb="FFFFFFCC"/>
                </patternFill>
              </fill>
            </x14:dxf>
          </x14:cfRule>
          <xm:sqref>AA107:AA118</xm:sqref>
        </x14:conditionalFormatting>
        <x14:conditionalFormatting xmlns:xm="http://schemas.microsoft.com/office/excel/2006/main">
          <x14:cfRule type="expression" priority="18" id="{913CB0AB-93B2-4911-824D-F34184F7B730}">
            <xm:f>AND($O122&gt;='Basic project data'!$D$31,$O122&lt;='Basic project data'!$E$31,'Basic project data'!$F$31="x")</xm:f>
            <x14:dxf>
              <fill>
                <patternFill>
                  <bgColor rgb="FFFFFFCC"/>
                </patternFill>
              </fill>
            </x14:dxf>
          </x14:cfRule>
          <xm:sqref>AA122:AA133</xm:sqref>
        </x14:conditionalFormatting>
        <x14:conditionalFormatting xmlns:xm="http://schemas.microsoft.com/office/excel/2006/main">
          <x14:cfRule type="expression" priority="4" id="{50369417-5988-498E-BD1E-6F86A58F4CEC}">
            <xm:f>AND($O137&gt;='Basic project data'!$D$31,$O137&lt;='Basic project data'!$E$31,'Basic project data'!$F$31="x")</xm:f>
            <x14:dxf>
              <fill>
                <patternFill>
                  <bgColor rgb="FFFFFFCC"/>
                </patternFill>
              </fill>
            </x14:dxf>
          </x14:cfRule>
          <xm:sqref>AA137:AA148</xm:sqref>
        </x14:conditionalFormatting>
        <x14:conditionalFormatting xmlns:xm="http://schemas.microsoft.com/office/excel/2006/main">
          <x14:cfRule type="expression" priority="87" id="{1A753C0E-0037-44C5-B36A-31C215DB7353}">
            <xm:f>AND($O47&gt;='Basic project data'!$D$32,$O47&lt;='Basic project data'!$E$32,'Basic project data'!$F$32="x")</xm:f>
            <x14:dxf>
              <fill>
                <patternFill>
                  <bgColor rgb="FFFFFFCC"/>
                </patternFill>
              </fill>
            </x14:dxf>
          </x14:cfRule>
          <xm:sqref>AB47:AB58</xm:sqref>
        </x14:conditionalFormatting>
        <x14:conditionalFormatting xmlns:xm="http://schemas.microsoft.com/office/excel/2006/main">
          <x14:cfRule type="expression" priority="73" id="{D4670E52-6F97-40AA-A3C8-4BFA7A22F873}">
            <xm:f>AND($O62&gt;='Basic project data'!$D$32,$O62&lt;='Basic project data'!$E$32,'Basic project data'!$F$32="x")</xm:f>
            <x14:dxf>
              <fill>
                <patternFill>
                  <bgColor rgb="FFFFFFCC"/>
                </patternFill>
              </fill>
            </x14:dxf>
          </x14:cfRule>
          <xm:sqref>AB62:AB73</xm:sqref>
        </x14:conditionalFormatting>
        <x14:conditionalFormatting xmlns:xm="http://schemas.microsoft.com/office/excel/2006/main">
          <x14:cfRule type="expression" priority="59" id="{BA9150CB-AC9C-40A5-A7A9-DB24509D3F01}">
            <xm:f>AND($O77&gt;='Basic project data'!$D$32,$O77&lt;='Basic project data'!$E$32,'Basic project data'!$F$32="x")</xm:f>
            <x14:dxf>
              <fill>
                <patternFill>
                  <bgColor rgb="FFFFFFCC"/>
                </patternFill>
              </fill>
            </x14:dxf>
          </x14:cfRule>
          <xm:sqref>AB77:AB88</xm:sqref>
        </x14:conditionalFormatting>
        <x14:conditionalFormatting xmlns:xm="http://schemas.microsoft.com/office/excel/2006/main">
          <x14:cfRule type="expression" priority="45" id="{91947ECD-0559-4996-97AD-4D6AD5C8A2D5}">
            <xm:f>AND($O92&gt;='Basic project data'!$D$32,$O92&lt;='Basic project data'!$E$32,'Basic project data'!$F$32="x")</xm:f>
            <x14:dxf>
              <fill>
                <patternFill>
                  <bgColor rgb="FFFFFFCC"/>
                </patternFill>
              </fill>
            </x14:dxf>
          </x14:cfRule>
          <xm:sqref>AB92:AB103</xm:sqref>
        </x14:conditionalFormatting>
        <x14:conditionalFormatting xmlns:xm="http://schemas.microsoft.com/office/excel/2006/main">
          <x14:cfRule type="expression" priority="31" id="{BCFCB6A8-D1B0-46F2-8B36-22C292C2BC99}">
            <xm:f>AND($O107&gt;='Basic project data'!$D$32,$O107&lt;='Basic project data'!$E$32,'Basic project data'!$F$32="x")</xm:f>
            <x14:dxf>
              <fill>
                <patternFill>
                  <bgColor rgb="FFFFFFCC"/>
                </patternFill>
              </fill>
            </x14:dxf>
          </x14:cfRule>
          <xm:sqref>AB107:AB118</xm:sqref>
        </x14:conditionalFormatting>
        <x14:conditionalFormatting xmlns:xm="http://schemas.microsoft.com/office/excel/2006/main">
          <x14:cfRule type="expression" priority="17" id="{E33A4E91-9549-447B-B4D5-03FA0F75044C}">
            <xm:f>AND($O122&gt;='Basic project data'!$D$32,$O122&lt;='Basic project data'!$E$32,'Basic project data'!$F$32="x")</xm:f>
            <x14:dxf>
              <fill>
                <patternFill>
                  <bgColor rgb="FFFFFFCC"/>
                </patternFill>
              </fill>
            </x14:dxf>
          </x14:cfRule>
          <xm:sqref>AB122:AB133</xm:sqref>
        </x14:conditionalFormatting>
        <x14:conditionalFormatting xmlns:xm="http://schemas.microsoft.com/office/excel/2006/main">
          <x14:cfRule type="expression" priority="3" id="{21574E1F-DD7D-494F-B8AB-85C043B2B410}">
            <xm:f>AND($O137&gt;='Basic project data'!$D$32,$O137&lt;='Basic project data'!$E$32,'Basic project data'!$F$32="x")</xm:f>
            <x14:dxf>
              <fill>
                <patternFill>
                  <bgColor rgb="FFFFFFCC"/>
                </patternFill>
              </fill>
            </x14:dxf>
          </x14:cfRule>
          <xm:sqref>AB137:AB148</xm:sqref>
        </x14:conditionalFormatting>
        <x14:conditionalFormatting xmlns:xm="http://schemas.microsoft.com/office/excel/2006/main">
          <x14:cfRule type="expression" priority="86" id="{C4A8077B-4DDA-409C-A0E6-B917A0580187}">
            <xm:f>AND($O47&gt;='Basic project data'!$D$33,$O47&lt;='Basic project data'!$E$33,'Basic project data'!$F$33="x")</xm:f>
            <x14:dxf>
              <fill>
                <patternFill>
                  <bgColor rgb="FFFFFFCC"/>
                </patternFill>
              </fill>
            </x14:dxf>
          </x14:cfRule>
          <xm:sqref>AC47:AC58</xm:sqref>
        </x14:conditionalFormatting>
        <x14:conditionalFormatting xmlns:xm="http://schemas.microsoft.com/office/excel/2006/main">
          <x14:cfRule type="expression" priority="72" id="{6D58E7E6-9826-4482-AE18-81047CC0D100}">
            <xm:f>AND($O62&gt;='Basic project data'!$D$33,$O62&lt;='Basic project data'!$E$33,'Basic project data'!$F$33="x")</xm:f>
            <x14:dxf>
              <fill>
                <patternFill>
                  <bgColor rgb="FFFFFFCC"/>
                </patternFill>
              </fill>
            </x14:dxf>
          </x14:cfRule>
          <xm:sqref>AC62:AC73</xm:sqref>
        </x14:conditionalFormatting>
        <x14:conditionalFormatting xmlns:xm="http://schemas.microsoft.com/office/excel/2006/main">
          <x14:cfRule type="expression" priority="58" id="{3962170B-FA88-4712-ABE0-1723FF21A7AC}">
            <xm:f>AND($O77&gt;='Basic project data'!$D$33,$O77&lt;='Basic project data'!$E$33,'Basic project data'!$F$33="x")</xm:f>
            <x14:dxf>
              <fill>
                <patternFill>
                  <bgColor rgb="FFFFFFCC"/>
                </patternFill>
              </fill>
            </x14:dxf>
          </x14:cfRule>
          <xm:sqref>AC77:AC88</xm:sqref>
        </x14:conditionalFormatting>
        <x14:conditionalFormatting xmlns:xm="http://schemas.microsoft.com/office/excel/2006/main">
          <x14:cfRule type="expression" priority="44" id="{54AF1C22-46D6-4BEA-B0B3-7FE23A8B78FC}">
            <xm:f>AND($O92&gt;='Basic project data'!$D$33,$O92&lt;='Basic project data'!$E$33,'Basic project data'!$F$33="x")</xm:f>
            <x14:dxf>
              <fill>
                <patternFill>
                  <bgColor rgb="FFFFFFCC"/>
                </patternFill>
              </fill>
            </x14:dxf>
          </x14:cfRule>
          <xm:sqref>AC92:AC103</xm:sqref>
        </x14:conditionalFormatting>
        <x14:conditionalFormatting xmlns:xm="http://schemas.microsoft.com/office/excel/2006/main">
          <x14:cfRule type="expression" priority="30" id="{0023D60A-5476-4DB7-BD49-449B5BDCF7D9}">
            <xm:f>AND($O107&gt;='Basic project data'!$D$33,$O107&lt;='Basic project data'!$E$33,'Basic project data'!$F$33="x")</xm:f>
            <x14:dxf>
              <fill>
                <patternFill>
                  <bgColor rgb="FFFFFFCC"/>
                </patternFill>
              </fill>
            </x14:dxf>
          </x14:cfRule>
          <xm:sqref>AC107:AC118</xm:sqref>
        </x14:conditionalFormatting>
        <x14:conditionalFormatting xmlns:xm="http://schemas.microsoft.com/office/excel/2006/main">
          <x14:cfRule type="expression" priority="16" id="{DA037CB8-32F2-4F33-9A1E-D9351049CF15}">
            <xm:f>AND($O122&gt;='Basic project data'!$D$33,$O122&lt;='Basic project data'!$E$33,'Basic project data'!$F$33="x")</xm:f>
            <x14:dxf>
              <fill>
                <patternFill>
                  <bgColor rgb="FFFFFFCC"/>
                </patternFill>
              </fill>
            </x14:dxf>
          </x14:cfRule>
          <xm:sqref>AC122:AC133</xm:sqref>
        </x14:conditionalFormatting>
        <x14:conditionalFormatting xmlns:xm="http://schemas.microsoft.com/office/excel/2006/main">
          <x14:cfRule type="expression" priority="2" id="{7D8F8F6C-6FC4-4D18-B443-3F2389E40336}">
            <xm:f>AND($O137&gt;='Basic project data'!$D$33,$O137&lt;='Basic project data'!$E$33,'Basic project data'!$F$33="x")</xm:f>
            <x14:dxf>
              <fill>
                <patternFill>
                  <bgColor rgb="FFFFFFCC"/>
                </patternFill>
              </fill>
            </x14:dxf>
          </x14:cfRule>
          <xm:sqref>AC137:AC148</xm:sqref>
        </x14:conditionalFormatting>
        <x14:conditionalFormatting xmlns:xm="http://schemas.microsoft.com/office/excel/2006/main">
          <x14:cfRule type="expression" priority="85" id="{1E3F5A78-4387-4866-9D7B-BDA42F29A964}">
            <xm:f>AND($O47&gt;='Basic project data'!$D$34,$O47&lt;='Basic project data'!$E$34,'Basic project data'!$F$34="x")</xm:f>
            <x14:dxf>
              <fill>
                <patternFill>
                  <bgColor rgb="FFFFFFCC"/>
                </patternFill>
              </fill>
            </x14:dxf>
          </x14:cfRule>
          <xm:sqref>AD47:AD58</xm:sqref>
        </x14:conditionalFormatting>
        <x14:conditionalFormatting xmlns:xm="http://schemas.microsoft.com/office/excel/2006/main">
          <x14:cfRule type="expression" priority="71" id="{B4E9644D-25CE-4E17-8E16-5DE5541C294B}">
            <xm:f>AND($O62&gt;='Basic project data'!$D$34,$O62&lt;='Basic project data'!$E$34,'Basic project data'!$F$34="x")</xm:f>
            <x14:dxf>
              <fill>
                <patternFill>
                  <bgColor rgb="FFFFFFCC"/>
                </patternFill>
              </fill>
            </x14:dxf>
          </x14:cfRule>
          <xm:sqref>AD62:AD73</xm:sqref>
        </x14:conditionalFormatting>
        <x14:conditionalFormatting xmlns:xm="http://schemas.microsoft.com/office/excel/2006/main">
          <x14:cfRule type="expression" priority="57" id="{4A581EB7-5105-487F-B21C-149A536E4339}">
            <xm:f>AND($O77&gt;='Basic project data'!$D$34,$O77&lt;='Basic project data'!$E$34,'Basic project data'!$F$34="x")</xm:f>
            <x14:dxf>
              <fill>
                <patternFill>
                  <bgColor rgb="FFFFFFCC"/>
                </patternFill>
              </fill>
            </x14:dxf>
          </x14:cfRule>
          <xm:sqref>AD77:AD88</xm:sqref>
        </x14:conditionalFormatting>
        <x14:conditionalFormatting xmlns:xm="http://schemas.microsoft.com/office/excel/2006/main">
          <x14:cfRule type="expression" priority="43" id="{6C6FE1D0-E577-4D19-ACCB-D10CB18F041F}">
            <xm:f>AND($O92&gt;='Basic project data'!$D$34,$O92&lt;='Basic project data'!$E$34,'Basic project data'!$F$34="x")</xm:f>
            <x14:dxf>
              <fill>
                <patternFill>
                  <bgColor rgb="FFFFFFCC"/>
                </patternFill>
              </fill>
            </x14:dxf>
          </x14:cfRule>
          <xm:sqref>AD92:AD103</xm:sqref>
        </x14:conditionalFormatting>
        <x14:conditionalFormatting xmlns:xm="http://schemas.microsoft.com/office/excel/2006/main">
          <x14:cfRule type="expression" priority="29" id="{F89B759F-2099-4146-BFC3-A32D30D82980}">
            <xm:f>AND($O107&gt;='Basic project data'!$D$34,$O107&lt;='Basic project data'!$E$34,'Basic project data'!$F$34="x")</xm:f>
            <x14:dxf>
              <fill>
                <patternFill>
                  <bgColor rgb="FFFFFFCC"/>
                </patternFill>
              </fill>
            </x14:dxf>
          </x14:cfRule>
          <xm:sqref>AD107:AD118</xm:sqref>
        </x14:conditionalFormatting>
        <x14:conditionalFormatting xmlns:xm="http://schemas.microsoft.com/office/excel/2006/main">
          <x14:cfRule type="expression" priority="15" id="{99E3BA59-329E-4B9A-A09C-014787E98CE3}">
            <xm:f>AND($O122&gt;='Basic project data'!$D$34,$O122&lt;='Basic project data'!$E$34,'Basic project data'!$F$34="x")</xm:f>
            <x14:dxf>
              <fill>
                <patternFill>
                  <bgColor rgb="FFFFFFCC"/>
                </patternFill>
              </fill>
            </x14:dxf>
          </x14:cfRule>
          <xm:sqref>AD122:AD133</xm:sqref>
        </x14:conditionalFormatting>
        <x14:conditionalFormatting xmlns:xm="http://schemas.microsoft.com/office/excel/2006/main">
          <x14:cfRule type="expression" priority="1" id="{C3CDD26F-5D29-4095-B8F9-1FD202F0FB21}">
            <xm:f>AND($O137&gt;='Basic project data'!$D$34,$O137&lt;='Basic project data'!$E$34,'Basic project data'!$F$34="x")</xm:f>
            <x14:dxf>
              <fill>
                <patternFill>
                  <bgColor rgb="FFFFFFCC"/>
                </patternFill>
              </fill>
            </x14:dxf>
          </x14:cfRule>
          <xm:sqref>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99F0482-C6F7-44A7-AA0D-22872FB60472}">
          <x14:formula1>
            <xm:f>'Drop-down Liste'!$B$2:$B$3</xm:f>
          </x14:formula1>
          <xm:sqref>D11</xm:sqref>
        </x14:dataValidation>
        <x14:dataValidation type="list" allowBlank="1" showInputMessage="1" showErrorMessage="1" xr:uid="{7F6CF306-FD32-4208-8FF7-0236A6F159A9}">
          <x14:formula1>
            <xm:f>'A. Personnel costs'!$A$6:$A$10</xm:f>
          </x14:formula1>
          <xm:sqref>H1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5BBB-1B5B-41EE-BA31-871A7C98377B}">
  <dimension ref="A1:AN179"/>
  <sheetViews>
    <sheetView showGridLines="0" topLeftCell="N116" zoomScale="85" zoomScaleNormal="85" workbookViewId="0">
      <selection activeCell="AC128" sqref="AC127:AC128"/>
    </sheetView>
  </sheetViews>
  <sheetFormatPr baseColWidth="10" defaultColWidth="11.5546875" defaultRowHeight="15" outlineLevelRow="1" outlineLevelCol="1" x14ac:dyDescent="0.25"/>
  <cols>
    <col min="1" max="2" width="11.109375" style="241" customWidth="1"/>
    <col min="3" max="3" width="12.77734375" style="241" customWidth="1"/>
    <col min="4" max="4" width="14.77734375" style="241" customWidth="1"/>
    <col min="5" max="5" width="20.77734375" style="241" customWidth="1"/>
    <col min="6" max="6" width="12.77734375" style="241" customWidth="1"/>
    <col min="7" max="7" width="15.5546875" style="241" customWidth="1"/>
    <col min="8" max="8" width="19.77734375" style="241" customWidth="1"/>
    <col min="9" max="9" width="16.44140625" style="241" customWidth="1"/>
    <col min="10" max="10" width="20.109375" style="241" customWidth="1"/>
    <col min="11" max="11" width="17" style="241" customWidth="1"/>
    <col min="12" max="12" width="18.21875" style="241" customWidth="1"/>
    <col min="13" max="13" width="20" style="241" customWidth="1"/>
    <col min="14" max="14" width="4.77734375" style="241" customWidth="1"/>
    <col min="15" max="15" width="9.5546875" style="241" customWidth="1"/>
    <col min="16" max="16" width="10" style="241" customWidth="1"/>
    <col min="17" max="17" width="10.5546875" style="241" customWidth="1"/>
    <col min="18" max="20" width="10.21875" style="241" customWidth="1"/>
    <col min="21" max="30" width="10.21875" style="241" hidden="1" customWidth="1" outlineLevel="1"/>
    <col min="31" max="31" width="10.21875" style="241" customWidth="1" collapsed="1"/>
    <col min="32" max="32" width="19.5546875" style="241" customWidth="1"/>
    <col min="33" max="33" width="17" style="241" customWidth="1"/>
    <col min="34" max="36" width="11.5546875" style="241"/>
    <col min="37" max="37" width="14.44140625" style="241" customWidth="1"/>
    <col min="38" max="38" width="11.5546875" style="241"/>
    <col min="39" max="39" width="9.77734375" style="241" hidden="1" customWidth="1"/>
    <col min="40" max="16384" width="11.5546875" style="241"/>
  </cols>
  <sheetData>
    <row r="1" spans="2:40" ht="29.25" customHeight="1" x14ac:dyDescent="0.25">
      <c r="C1" s="242" t="s">
        <v>239</v>
      </c>
      <c r="D1" s="243"/>
      <c r="E1" s="244"/>
      <c r="F1" s="245"/>
      <c r="G1" s="246" t="s">
        <v>240</v>
      </c>
      <c r="H1" s="247"/>
    </row>
    <row r="2" spans="2:40" ht="29.25" customHeight="1" x14ac:dyDescent="0.25">
      <c r="C2" s="248" t="s">
        <v>241</v>
      </c>
      <c r="D2" s="640"/>
      <c r="E2" s="640"/>
      <c r="G2" s="246" t="s">
        <v>242</v>
      </c>
      <c r="H2" s="249"/>
    </row>
    <row r="3" spans="2:40" ht="60.75" customHeight="1" thickBot="1" x14ac:dyDescent="0.55000000000000004">
      <c r="B3" s="250" t="str">
        <f>INDEX(languages!B7:C7,1,MATCH('Liesmich Readme'!$A$5,languages!$B$2:$C$2,0))</f>
        <v>1. Basisdaten</v>
      </c>
      <c r="D3" s="251"/>
      <c r="E3" s="251"/>
      <c r="F3" s="251"/>
      <c r="G3" s="251"/>
      <c r="H3" s="251"/>
      <c r="J3" s="250" t="s">
        <v>243</v>
      </c>
      <c r="O3" s="250" t="str">
        <f>INDEX(languages!B13:C13,1,MATCH('Liesmich Readme'!$A$5,languages!$B$2:$C$2,0))</f>
        <v>6.    Berichtete Daten</v>
      </c>
      <c r="P3" s="250"/>
      <c r="Q3" s="250"/>
      <c r="R3" s="250"/>
      <c r="S3" s="250"/>
      <c r="T3" s="250"/>
      <c r="U3" s="250"/>
      <c r="V3" s="250"/>
      <c r="W3" s="250"/>
      <c r="X3" s="250"/>
      <c r="Y3" s="250"/>
      <c r="Z3" s="250"/>
      <c r="AA3" s="250"/>
      <c r="AB3" s="250"/>
      <c r="AC3" s="250"/>
      <c r="AD3" s="250"/>
      <c r="AE3" s="250"/>
      <c r="AF3" s="252"/>
      <c r="AG3" s="250"/>
      <c r="AH3" s="133"/>
      <c r="AI3" s="133"/>
      <c r="AJ3" s="133"/>
      <c r="AK3" s="133"/>
      <c r="AL3" s="133"/>
      <c r="AM3" s="133"/>
      <c r="AN3" s="133"/>
    </row>
    <row r="4" spans="2:40" ht="44.25" customHeight="1" x14ac:dyDescent="0.25">
      <c r="C4" s="641" t="s">
        <v>503</v>
      </c>
      <c r="D4" s="253" t="s">
        <v>32</v>
      </c>
      <c r="E4" s="253" t="s">
        <v>33</v>
      </c>
      <c r="F4" s="253" t="s">
        <v>244</v>
      </c>
      <c r="G4" s="253" t="s">
        <v>245</v>
      </c>
      <c r="H4" s="253" t="s">
        <v>246</v>
      </c>
      <c r="J4" s="254" t="s">
        <v>247</v>
      </c>
      <c r="K4" s="255">
        <f>C20+C22+C24+C26+C28</f>
        <v>0</v>
      </c>
      <c r="P4" s="256" t="s">
        <v>448</v>
      </c>
      <c r="Q4" s="256" t="s">
        <v>449</v>
      </c>
      <c r="R4" s="256" t="s">
        <v>450</v>
      </c>
      <c r="S4" s="256" t="s">
        <v>451</v>
      </c>
      <c r="T4" s="256" t="s">
        <v>452</v>
      </c>
      <c r="U4" s="256" t="s">
        <v>453</v>
      </c>
      <c r="V4" s="256" t="s">
        <v>454</v>
      </c>
      <c r="W4" s="256" t="s">
        <v>455</v>
      </c>
      <c r="X4" s="256" t="s">
        <v>456</v>
      </c>
      <c r="Y4" s="256" t="s">
        <v>457</v>
      </c>
      <c r="Z4" s="256" t="s">
        <v>458</v>
      </c>
      <c r="AA4" s="256" t="s">
        <v>459</v>
      </c>
      <c r="AB4" s="256" t="s">
        <v>460</v>
      </c>
      <c r="AC4" s="256" t="s">
        <v>461</v>
      </c>
      <c r="AD4" s="256" t="s">
        <v>462</v>
      </c>
      <c r="AE4" s="257" t="s">
        <v>463</v>
      </c>
      <c r="AF4" s="258" t="s">
        <v>464</v>
      </c>
      <c r="AG4" s="259" t="s">
        <v>248</v>
      </c>
    </row>
    <row r="5" spans="2:40" ht="17.25" customHeight="1" x14ac:dyDescent="0.25">
      <c r="C5" s="641"/>
      <c r="D5" s="260"/>
      <c r="E5" s="260"/>
      <c r="F5" s="261"/>
      <c r="G5" s="262"/>
      <c r="H5" s="262"/>
      <c r="J5" s="642" t="s">
        <v>499</v>
      </c>
      <c r="K5" s="644">
        <f>F20+F22+F24+F26+F28</f>
        <v>0</v>
      </c>
      <c r="O5" s="263" t="s">
        <v>24</v>
      </c>
      <c r="P5" s="264"/>
      <c r="Q5" s="264"/>
      <c r="R5" s="264"/>
      <c r="S5" s="264"/>
      <c r="T5" s="264"/>
      <c r="U5" s="264"/>
      <c r="V5" s="264"/>
      <c r="W5" s="264"/>
      <c r="X5" s="264"/>
      <c r="Y5" s="264"/>
      <c r="Z5" s="264"/>
      <c r="AA5" s="264"/>
      <c r="AB5" s="264"/>
      <c r="AC5" s="264"/>
      <c r="AD5" s="264"/>
      <c r="AE5" s="265">
        <f t="shared" ref="AE5:AE13" si="0">SUM(P5:AD5)</f>
        <v>0</v>
      </c>
      <c r="AF5" s="266"/>
      <c r="AG5" s="267"/>
      <c r="AM5" s="241" t="s">
        <v>249</v>
      </c>
    </row>
    <row r="6" spans="2:40" ht="18.75" x14ac:dyDescent="0.25">
      <c r="C6" s="641"/>
      <c r="D6" s="260"/>
      <c r="E6" s="260"/>
      <c r="F6" s="261"/>
      <c r="G6" s="262"/>
      <c r="H6" s="262"/>
      <c r="J6" s="643"/>
      <c r="K6" s="644"/>
      <c r="O6" s="268" t="s">
        <v>77</v>
      </c>
      <c r="P6" s="264"/>
      <c r="Q6" s="264"/>
      <c r="R6" s="264"/>
      <c r="S6" s="264"/>
      <c r="T6" s="264"/>
      <c r="U6" s="264"/>
      <c r="V6" s="264"/>
      <c r="W6" s="264"/>
      <c r="X6" s="264"/>
      <c r="Y6" s="264"/>
      <c r="Z6" s="264"/>
      <c r="AA6" s="264"/>
      <c r="AB6" s="264"/>
      <c r="AC6" s="264"/>
      <c r="AD6" s="264"/>
      <c r="AE6" s="265">
        <f t="shared" si="0"/>
        <v>0</v>
      </c>
      <c r="AF6" s="266"/>
      <c r="AG6" s="267"/>
      <c r="AM6" s="241" t="s">
        <v>250</v>
      </c>
    </row>
    <row r="7" spans="2:40" ht="17.25" customHeight="1" x14ac:dyDescent="0.25">
      <c r="C7" s="641"/>
      <c r="D7" s="260"/>
      <c r="E7" s="260"/>
      <c r="F7" s="261"/>
      <c r="G7" s="262"/>
      <c r="H7" s="262"/>
      <c r="J7" s="645" t="s">
        <v>251</v>
      </c>
      <c r="K7" s="646">
        <f>L20+L22+L24+L26+L28</f>
        <v>0</v>
      </c>
      <c r="O7" s="269" t="s">
        <v>25</v>
      </c>
      <c r="P7" s="264"/>
      <c r="Q7" s="264"/>
      <c r="R7" s="264"/>
      <c r="S7" s="264"/>
      <c r="T7" s="264"/>
      <c r="U7" s="264"/>
      <c r="V7" s="264"/>
      <c r="W7" s="264"/>
      <c r="X7" s="264"/>
      <c r="Y7" s="264"/>
      <c r="Z7" s="264"/>
      <c r="AA7" s="264"/>
      <c r="AB7" s="264"/>
      <c r="AC7" s="264"/>
      <c r="AD7" s="264"/>
      <c r="AE7" s="265">
        <f t="shared" si="0"/>
        <v>0</v>
      </c>
      <c r="AF7" s="266"/>
      <c r="AG7" s="267"/>
    </row>
    <row r="8" spans="2:40" ht="18.75" x14ac:dyDescent="0.25">
      <c r="C8" s="641"/>
      <c r="D8" s="262"/>
      <c r="E8" s="262"/>
      <c r="F8" s="261"/>
      <c r="G8" s="262"/>
      <c r="H8" s="262"/>
      <c r="J8" s="645"/>
      <c r="K8" s="646"/>
      <c r="O8" s="270" t="s">
        <v>113</v>
      </c>
      <c r="P8" s="264"/>
      <c r="Q8" s="264"/>
      <c r="R8" s="264"/>
      <c r="S8" s="264"/>
      <c r="T8" s="264"/>
      <c r="U8" s="264"/>
      <c r="V8" s="264"/>
      <c r="W8" s="264"/>
      <c r="X8" s="264"/>
      <c r="Y8" s="264"/>
      <c r="Z8" s="264"/>
      <c r="AA8" s="264"/>
      <c r="AB8" s="264"/>
      <c r="AC8" s="264"/>
      <c r="AD8" s="264"/>
      <c r="AE8" s="265">
        <f t="shared" si="0"/>
        <v>0</v>
      </c>
      <c r="AF8" s="266"/>
      <c r="AG8" s="267"/>
    </row>
    <row r="9" spans="2:40" ht="18.75" x14ac:dyDescent="0.25">
      <c r="C9" s="641"/>
      <c r="D9" s="262"/>
      <c r="E9" s="262"/>
      <c r="F9" s="261"/>
      <c r="G9" s="262"/>
      <c r="H9" s="262"/>
      <c r="J9" s="645" t="str">
        <f>IF($D$11="no","Difference total contract vs. calculated costs","Difference EU grant vs. calculated costs")</f>
        <v>Difference EU grant vs. calculated costs</v>
      </c>
      <c r="K9" s="644">
        <f>IF($D$11="no", K4-K7,K5-K7)</f>
        <v>0</v>
      </c>
      <c r="O9" s="271" t="s">
        <v>26</v>
      </c>
      <c r="P9" s="264"/>
      <c r="Q9" s="264"/>
      <c r="R9" s="264"/>
      <c r="S9" s="264"/>
      <c r="T9" s="264"/>
      <c r="U9" s="264"/>
      <c r="V9" s="264"/>
      <c r="W9" s="264"/>
      <c r="X9" s="264"/>
      <c r="Y9" s="264"/>
      <c r="Z9" s="264"/>
      <c r="AA9" s="264"/>
      <c r="AB9" s="264"/>
      <c r="AC9" s="264"/>
      <c r="AD9" s="264"/>
      <c r="AE9" s="265">
        <f t="shared" si="0"/>
        <v>0</v>
      </c>
      <c r="AF9" s="266"/>
      <c r="AG9" s="267"/>
    </row>
    <row r="10" spans="2:40" ht="18.75" x14ac:dyDescent="0.25">
      <c r="C10" s="641"/>
      <c r="D10" s="262"/>
      <c r="E10" s="262"/>
      <c r="F10" s="261"/>
      <c r="G10" s="262"/>
      <c r="H10" s="262"/>
      <c r="J10" s="645"/>
      <c r="K10" s="644"/>
      <c r="O10" s="272" t="s">
        <v>149</v>
      </c>
      <c r="P10" s="264"/>
      <c r="Q10" s="264"/>
      <c r="R10" s="264"/>
      <c r="S10" s="264"/>
      <c r="T10" s="264"/>
      <c r="U10" s="264"/>
      <c r="V10" s="264"/>
      <c r="W10" s="264"/>
      <c r="X10" s="264"/>
      <c r="Y10" s="264"/>
      <c r="Z10" s="264"/>
      <c r="AA10" s="264"/>
      <c r="AB10" s="264"/>
      <c r="AC10" s="264"/>
      <c r="AD10" s="264"/>
      <c r="AE10" s="265">
        <f t="shared" si="0"/>
        <v>0</v>
      </c>
      <c r="AF10" s="266"/>
      <c r="AG10" s="267"/>
    </row>
    <row r="11" spans="2:40" ht="17.25" customHeight="1" x14ac:dyDescent="0.25">
      <c r="C11" s="628" t="s">
        <v>500</v>
      </c>
      <c r="D11" s="629"/>
      <c r="E11" s="273"/>
      <c r="F11" s="273"/>
      <c r="G11" s="273"/>
      <c r="H11" s="273"/>
      <c r="O11" s="274" t="s">
        <v>27</v>
      </c>
      <c r="P11" s="264"/>
      <c r="Q11" s="264"/>
      <c r="R11" s="264"/>
      <c r="S11" s="264"/>
      <c r="T11" s="264"/>
      <c r="U11" s="264"/>
      <c r="V11" s="264"/>
      <c r="W11" s="264"/>
      <c r="X11" s="264"/>
      <c r="Y11" s="264"/>
      <c r="Z11" s="264"/>
      <c r="AA11" s="264"/>
      <c r="AB11" s="264"/>
      <c r="AC11" s="264"/>
      <c r="AD11" s="264"/>
      <c r="AE11" s="265">
        <f t="shared" si="0"/>
        <v>0</v>
      </c>
      <c r="AF11" s="266"/>
      <c r="AG11" s="267"/>
    </row>
    <row r="12" spans="2:40" ht="18.75" x14ac:dyDescent="0.25">
      <c r="C12" s="628"/>
      <c r="D12" s="630"/>
      <c r="E12" s="275"/>
      <c r="F12" s="252"/>
      <c r="G12" s="252"/>
      <c r="H12" s="252"/>
      <c r="I12" s="252"/>
      <c r="J12" s="276"/>
      <c r="K12" s="252"/>
      <c r="L12" s="252"/>
      <c r="O12" s="274" t="s">
        <v>185</v>
      </c>
      <c r="P12" s="264"/>
      <c r="Q12" s="264"/>
      <c r="R12" s="264"/>
      <c r="S12" s="264"/>
      <c r="T12" s="264"/>
      <c r="U12" s="264"/>
      <c r="V12" s="264"/>
      <c r="W12" s="264"/>
      <c r="X12" s="264"/>
      <c r="Y12" s="264"/>
      <c r="Z12" s="264"/>
      <c r="AA12" s="264"/>
      <c r="AB12" s="264"/>
      <c r="AC12" s="264"/>
      <c r="AD12" s="264"/>
      <c r="AE12" s="265">
        <f t="shared" si="0"/>
        <v>0</v>
      </c>
      <c r="AF12" s="266"/>
      <c r="AG12" s="267"/>
    </row>
    <row r="13" spans="2:40" ht="18.75" customHeight="1" x14ac:dyDescent="0.25">
      <c r="C13" s="631"/>
      <c r="D13" s="632"/>
      <c r="E13" s="633"/>
      <c r="G13" s="252"/>
      <c r="H13" s="252"/>
      <c r="I13" s="252"/>
      <c r="J13" s="252"/>
      <c r="K13" s="252"/>
      <c r="L13" s="252"/>
      <c r="M13" s="277"/>
      <c r="O13" s="278" t="s">
        <v>28</v>
      </c>
      <c r="P13" s="264"/>
      <c r="Q13" s="264"/>
      <c r="R13" s="264"/>
      <c r="S13" s="264"/>
      <c r="T13" s="264"/>
      <c r="U13" s="264"/>
      <c r="V13" s="264"/>
      <c r="W13" s="264"/>
      <c r="X13" s="264"/>
      <c r="Y13" s="264"/>
      <c r="Z13" s="264"/>
      <c r="AA13" s="264"/>
      <c r="AB13" s="264"/>
      <c r="AC13" s="264"/>
      <c r="AD13" s="264"/>
      <c r="AE13" s="265">
        <f t="shared" si="0"/>
        <v>0</v>
      </c>
      <c r="AF13" s="266"/>
      <c r="AG13" s="267"/>
    </row>
    <row r="14" spans="2:40" ht="22.5" customHeight="1" x14ac:dyDescent="0.25">
      <c r="C14" s="631"/>
      <c r="D14" s="632"/>
      <c r="E14" s="633"/>
      <c r="F14" s="252"/>
      <c r="G14" s="252"/>
      <c r="H14" s="252"/>
      <c r="I14" s="252"/>
      <c r="J14" s="252"/>
      <c r="K14" s="252"/>
      <c r="L14" s="252"/>
      <c r="M14" s="277"/>
    </row>
    <row r="15" spans="2:40" x14ac:dyDescent="0.25">
      <c r="E15" s="279"/>
      <c r="F15" s="252"/>
      <c r="G15" s="252"/>
      <c r="H15" s="252"/>
      <c r="I15" s="252"/>
      <c r="J15" s="252"/>
      <c r="K15" s="252"/>
      <c r="L15" s="252"/>
      <c r="M15" s="277"/>
      <c r="O15" s="280"/>
      <c r="P15" s="281"/>
      <c r="Q15" s="281"/>
      <c r="R15" s="281"/>
      <c r="S15" s="281"/>
      <c r="T15" s="281"/>
      <c r="U15" s="282"/>
      <c r="V15" s="282"/>
      <c r="W15" s="282"/>
      <c r="X15" s="282"/>
      <c r="Y15" s="282"/>
      <c r="Z15" s="282"/>
      <c r="AA15" s="282"/>
      <c r="AB15" s="282"/>
      <c r="AC15" s="282"/>
      <c r="AD15" s="282"/>
      <c r="AE15" s="283"/>
      <c r="AF15" s="284"/>
      <c r="AG15" s="285"/>
    </row>
    <row r="16" spans="2:40" ht="30" customHeight="1" x14ac:dyDescent="0.5">
      <c r="B16" s="286" t="str">
        <f>INDEX(languages!B11:C11,1,MATCH('Liesmich Readme'!$A$5,languages!$B$2:$C$2,0))</f>
        <v>4.    Abrechenbare Personalkosten pro Berichtsperiode</v>
      </c>
      <c r="C16" s="287"/>
      <c r="E16" s="286"/>
      <c r="F16" s="286"/>
      <c r="G16" s="286"/>
      <c r="H16" s="288"/>
      <c r="I16" s="286"/>
      <c r="J16" s="286"/>
      <c r="K16" s="286"/>
      <c r="O16" s="651" t="str">
        <f>INDEX(languages!B12:C12,1,MATCH('Liesmich Readme'!$A$5,languages!$B$2:$C$2,0))</f>
        <v>5.   Tagesäquivalente pro Arbeitspaket &amp; abrechenbare Personalkosten</v>
      </c>
      <c r="P16" s="651"/>
      <c r="Q16" s="651"/>
      <c r="R16" s="651"/>
      <c r="S16" s="651"/>
      <c r="T16" s="651"/>
      <c r="U16" s="651"/>
      <c r="V16" s="651"/>
      <c r="W16" s="651"/>
      <c r="X16" s="651"/>
      <c r="Y16" s="651"/>
      <c r="Z16" s="651"/>
      <c r="AA16" s="651"/>
      <c r="AB16" s="651"/>
      <c r="AC16" s="651"/>
      <c r="AD16" s="651"/>
      <c r="AE16" s="651"/>
      <c r="AF16" s="651"/>
      <c r="AG16" s="651"/>
    </row>
    <row r="17" spans="1:33" ht="11.25" customHeight="1" thickBot="1" x14ac:dyDescent="0.55000000000000004">
      <c r="B17" s="287"/>
      <c r="C17" s="286"/>
      <c r="D17" s="286"/>
      <c r="E17" s="286"/>
      <c r="F17" s="286"/>
      <c r="G17" s="286"/>
      <c r="H17" s="286"/>
      <c r="I17" s="286"/>
      <c r="J17" s="286"/>
      <c r="K17" s="286"/>
      <c r="O17" s="289"/>
      <c r="P17" s="289"/>
      <c r="Q17" s="289"/>
      <c r="R17" s="289"/>
      <c r="S17" s="289"/>
      <c r="T17" s="289"/>
      <c r="U17" s="289"/>
      <c r="V17" s="289"/>
      <c r="W17" s="289"/>
      <c r="X17" s="289"/>
      <c r="Y17" s="289"/>
      <c r="Z17" s="289"/>
      <c r="AA17" s="289"/>
      <c r="AB17" s="289"/>
      <c r="AC17" s="289"/>
      <c r="AD17" s="289"/>
      <c r="AE17" s="289"/>
      <c r="AF17" s="289"/>
      <c r="AG17" s="289"/>
    </row>
    <row r="18" spans="1:33" ht="15.75" customHeight="1" x14ac:dyDescent="0.25">
      <c r="C18" s="652" t="s">
        <v>252</v>
      </c>
      <c r="D18" s="652"/>
      <c r="E18" s="652"/>
      <c r="F18" s="652" t="s">
        <v>498</v>
      </c>
      <c r="G18" s="652"/>
      <c r="H18" s="652" t="s">
        <v>253</v>
      </c>
      <c r="I18" s="652"/>
      <c r="J18" s="652"/>
      <c r="K18" s="652"/>
      <c r="L18" s="653" t="s">
        <v>497</v>
      </c>
      <c r="M18" s="653"/>
      <c r="P18" s="290"/>
      <c r="U18" s="291"/>
    </row>
    <row r="19" spans="1:33" ht="75" customHeight="1" x14ac:dyDescent="0.25">
      <c r="A19" s="647" t="s">
        <v>465</v>
      </c>
      <c r="B19" s="647"/>
      <c r="C19" s="292" t="s">
        <v>495</v>
      </c>
      <c r="D19" s="256" t="s">
        <v>254</v>
      </c>
      <c r="E19" s="293" t="s">
        <v>255</v>
      </c>
      <c r="F19" s="292" t="s">
        <v>495</v>
      </c>
      <c r="G19" s="293" t="s">
        <v>254</v>
      </c>
      <c r="H19" s="294" t="s">
        <v>504</v>
      </c>
      <c r="I19" s="295" t="s">
        <v>256</v>
      </c>
      <c r="J19" s="296" t="s">
        <v>257</v>
      </c>
      <c r="K19" s="297" t="s">
        <v>258</v>
      </c>
      <c r="L19" s="298" t="s">
        <v>259</v>
      </c>
      <c r="M19" s="293" t="str">
        <f>IF($D$11="no","Check (costs total contract vs. calculated costs)","Check (costs EU grant vs. calculated costs)")</f>
        <v>Check (costs EU grant vs. calculated costs)</v>
      </c>
      <c r="P19" s="256" t="s">
        <v>448</v>
      </c>
      <c r="Q19" s="256" t="s">
        <v>449</v>
      </c>
      <c r="R19" s="256" t="s">
        <v>450</v>
      </c>
      <c r="S19" s="256" t="s">
        <v>451</v>
      </c>
      <c r="T19" s="256" t="s">
        <v>452</v>
      </c>
      <c r="U19" s="256" t="s">
        <v>453</v>
      </c>
      <c r="V19" s="256" t="s">
        <v>454</v>
      </c>
      <c r="W19" s="256" t="s">
        <v>455</v>
      </c>
      <c r="X19" s="256" t="s">
        <v>456</v>
      </c>
      <c r="Y19" s="256" t="s">
        <v>457</v>
      </c>
      <c r="Z19" s="256" t="s">
        <v>458</v>
      </c>
      <c r="AA19" s="256" t="s">
        <v>459</v>
      </c>
      <c r="AB19" s="256" t="s">
        <v>460</v>
      </c>
      <c r="AC19" s="256" t="s">
        <v>461</v>
      </c>
      <c r="AD19" s="256" t="s">
        <v>462</v>
      </c>
      <c r="AE19" s="257" t="s">
        <v>463</v>
      </c>
      <c r="AF19" s="256" t="s">
        <v>466</v>
      </c>
    </row>
    <row r="20" spans="1:33" ht="19.5" customHeight="1" x14ac:dyDescent="0.3">
      <c r="A20" s="648" t="str">
        <f>'Basic project data'!D12</f>
        <v/>
      </c>
      <c r="B20" s="649" t="str">
        <f>'Basic project data'!E12</f>
        <v/>
      </c>
      <c r="C20" s="650">
        <f>IFERROR(SUMIF(B:B,O20,G:G),0)</f>
        <v>0</v>
      </c>
      <c r="D20" s="637">
        <f>MROUND(SUMIF(B:B,O20,F:F),0.5)</f>
        <v>0</v>
      </c>
      <c r="E20" s="638">
        <f>IFERROR(C20/D20,0)</f>
        <v>0</v>
      </c>
      <c r="F20" s="650">
        <f>SUMIF(B:B,O20,J:J)</f>
        <v>0</v>
      </c>
      <c r="G20" s="654">
        <f>MROUND(SUMIF(B:B,O20,I:I),0.5)</f>
        <v>0</v>
      </c>
      <c r="H20" s="655">
        <f>IFERROR(((SUMIF(B:B,O20,AE:AE))/$H$2),0)</f>
        <v>0</v>
      </c>
      <c r="I20" s="656">
        <f>IF($D$11="no",IF((SUMIF($D$35:$D$41,O20,$G$35:$G$41)+SUMIF($I$35:$I$41,O20,$L$35:$L$41))&gt;D20,D20,(SUMIF($D$35:$D$41,O20,$G$35:$G$41)+SUMIF($I$35:$I$41,O20,$L$35:$L$41))),IF((SUMIF($D$35:$D$41,O20,$G$35:$G$41)+SUMIF($I$35:$I$41,O20,$L$35:$L$41))&gt;G20,G20,(SUMIF($D$35:$D$41,O20,$G$35:$G$41)+SUMIF($I$35:$I$41,O20,$L$35:$L$41))))</f>
        <v>0</v>
      </c>
      <c r="J20" s="634">
        <f>IFERROR(MROUND(IF(H20&gt;I20,I20,H20),0.5),"")</f>
        <v>0</v>
      </c>
      <c r="K20" s="635">
        <f>IF($D$11="no",(IF(M20&gt;=0,0,IFERROR(J20-D20,0))),IF(J20&gt;=G20,0,IFERROR(J20-G20,0)))</f>
        <v>0</v>
      </c>
      <c r="L20" s="636">
        <f>ROUND(IF($D$11="no",IF(E20*J20&gt;C20,C20,E20*J20),IF(E20*J20&gt;F20,F20,E20*J20)),2)</f>
        <v>0</v>
      </c>
      <c r="M20" s="639">
        <f>ROUND(IF($D$11="no",IFERROR(-(C20-L20),0),IFERROR(-(F20-L20),0)),2)</f>
        <v>0</v>
      </c>
      <c r="O20" s="263" t="s">
        <v>24</v>
      </c>
      <c r="P20" s="299">
        <f t="shared" ref="P20:AD20" si="1">IFERROR($J20*(SUMIF($B:$B,$O20,P:P)/$H$2)/$H20,0)</f>
        <v>0</v>
      </c>
      <c r="Q20" s="299">
        <f t="shared" si="1"/>
        <v>0</v>
      </c>
      <c r="R20" s="299">
        <f t="shared" si="1"/>
        <v>0</v>
      </c>
      <c r="S20" s="299">
        <f t="shared" si="1"/>
        <v>0</v>
      </c>
      <c r="T20" s="299">
        <f t="shared" si="1"/>
        <v>0</v>
      </c>
      <c r="U20" s="299">
        <f t="shared" si="1"/>
        <v>0</v>
      </c>
      <c r="V20" s="299">
        <f t="shared" si="1"/>
        <v>0</v>
      </c>
      <c r="W20" s="299">
        <f t="shared" si="1"/>
        <v>0</v>
      </c>
      <c r="X20" s="299">
        <f t="shared" si="1"/>
        <v>0</v>
      </c>
      <c r="Y20" s="299">
        <f t="shared" si="1"/>
        <v>0</v>
      </c>
      <c r="Z20" s="299">
        <f t="shared" si="1"/>
        <v>0</v>
      </c>
      <c r="AA20" s="299">
        <f t="shared" si="1"/>
        <v>0</v>
      </c>
      <c r="AB20" s="299">
        <f t="shared" si="1"/>
        <v>0</v>
      </c>
      <c r="AC20" s="299">
        <f t="shared" si="1"/>
        <v>0</v>
      </c>
      <c r="AD20" s="299">
        <f t="shared" si="1"/>
        <v>0</v>
      </c>
      <c r="AE20" s="300">
        <f>SUM(P20:AD20)</f>
        <v>0</v>
      </c>
      <c r="AF20" s="134">
        <f>ROUND(L20,2)</f>
        <v>0</v>
      </c>
      <c r="AG20" s="432" t="str">
        <f>IF((AF20)=AF5+AF6,"no adjustment needed",IF(ISBLANK(AF5),"no adjustment needed","adjustment needed"))</f>
        <v>no adjustment needed</v>
      </c>
    </row>
    <row r="21" spans="1:33" ht="19.5" customHeight="1" x14ac:dyDescent="0.3">
      <c r="A21" s="648"/>
      <c r="B21" s="649"/>
      <c r="C21" s="650"/>
      <c r="D21" s="637"/>
      <c r="E21" s="638"/>
      <c r="F21" s="650"/>
      <c r="G21" s="654"/>
      <c r="H21" s="655"/>
      <c r="I21" s="656"/>
      <c r="J21" s="634"/>
      <c r="K21" s="635"/>
      <c r="L21" s="636"/>
      <c r="M21" s="639"/>
      <c r="O21" s="268" t="s">
        <v>77</v>
      </c>
      <c r="P21" s="301">
        <f t="shared" ref="P21:AE21" si="2">IFERROR(IF(OR((P5+P6)=P20,P5=0),0,P20-P5-P6),"")</f>
        <v>0</v>
      </c>
      <c r="Q21" s="301">
        <f t="shared" si="2"/>
        <v>0</v>
      </c>
      <c r="R21" s="301">
        <f t="shared" si="2"/>
        <v>0</v>
      </c>
      <c r="S21" s="301">
        <f t="shared" si="2"/>
        <v>0</v>
      </c>
      <c r="T21" s="301">
        <f t="shared" si="2"/>
        <v>0</v>
      </c>
      <c r="U21" s="301">
        <f t="shared" si="2"/>
        <v>0</v>
      </c>
      <c r="V21" s="301">
        <f t="shared" si="2"/>
        <v>0</v>
      </c>
      <c r="W21" s="301">
        <f t="shared" si="2"/>
        <v>0</v>
      </c>
      <c r="X21" s="301">
        <f t="shared" si="2"/>
        <v>0</v>
      </c>
      <c r="Y21" s="301">
        <f t="shared" si="2"/>
        <v>0</v>
      </c>
      <c r="Z21" s="301">
        <f t="shared" si="2"/>
        <v>0</v>
      </c>
      <c r="AA21" s="301">
        <f t="shared" si="2"/>
        <v>0</v>
      </c>
      <c r="AB21" s="301">
        <f t="shared" si="2"/>
        <v>0</v>
      </c>
      <c r="AC21" s="301">
        <f t="shared" si="2"/>
        <v>0</v>
      </c>
      <c r="AD21" s="301">
        <f t="shared" si="2"/>
        <v>0</v>
      </c>
      <c r="AE21" s="300">
        <f t="shared" si="2"/>
        <v>0</v>
      </c>
      <c r="AF21" s="135">
        <f>IFERROR(IF(OR(ISBLANK(AF5),AF6&lt;&gt;""),0,IF(OR((AF5+AF6)=AF20,ISBLANK(AF5)),0,AF20-AF5-AF6)),"")</f>
        <v>0</v>
      </c>
      <c r="AG21" s="433" t="str">
        <f>IF(AND($AG$20="adjustment needed",AF21&lt;&gt;0),"Only copy this row in table above!","")</f>
        <v/>
      </c>
    </row>
    <row r="22" spans="1:33" ht="19.5" customHeight="1" x14ac:dyDescent="0.3">
      <c r="A22" s="657" t="str">
        <f>'Basic project data'!D13</f>
        <v/>
      </c>
      <c r="B22" s="658" t="str">
        <f>'Basic project data'!E13</f>
        <v/>
      </c>
      <c r="C22" s="650">
        <f>IFERROR(SUMIF(B:B,O22,G:G),0)</f>
        <v>0</v>
      </c>
      <c r="D22" s="637">
        <f>MROUND(SUMIF(B:B,O22,F:F),0.5)</f>
        <v>0</v>
      </c>
      <c r="E22" s="638">
        <f>IFERROR(C22/D22,0)</f>
        <v>0</v>
      </c>
      <c r="F22" s="650">
        <f>SUMIF(B:B,O22,J:J)</f>
        <v>0</v>
      </c>
      <c r="G22" s="654">
        <f>MROUND(SUMIF(B:B,O22,I:I),0.5)</f>
        <v>0</v>
      </c>
      <c r="H22" s="655">
        <f>IFERROR(((SUMIF(B:B,O22,AE:AE))/$H$2),0)</f>
        <v>0</v>
      </c>
      <c r="I22" s="656">
        <f>IF($D$11="no",IF((SUMIF($D$35:$D$41,O22,$G$35:$G$41)+SUMIF($I$35:$I$41,O22,$L$35:$L$41))&gt;D22,D22,(SUMIF($D$35:$D$41,O22,$G$35:$G$41)+SUMIF($I$35:$I$41,O22,$L$35:$L$41))),IF((SUMIF($D$35:$D$41,O22,$G$35:$G$41)+SUMIF($I$35:$I$41,O22,$L$35:$L$41))&gt;G22,G22,(SUMIF($D$35:$D$41,O22,$G$35:$G$41)+SUMIF($I$35:$I$41,O22,$L$35:$L$41))))</f>
        <v>0</v>
      </c>
      <c r="J22" s="634">
        <f>IFERROR(MROUND(IF(H22&gt;I22,I22,H22),0.5),"")</f>
        <v>0</v>
      </c>
      <c r="K22" s="635">
        <f>IF($D$11="no",(IF(M22&gt;=0,0,IFERROR(J22-D22,0))),IF(J22&gt;=G22,0,IFERROR(J22-G22,0)))</f>
        <v>0</v>
      </c>
      <c r="L22" s="636">
        <f>ROUND(IF($D$11="no",IF(E22*J22&gt;C22,C22,E22*J22),IF(E22*J22&gt;F22,F22,E22*J22)),2)</f>
        <v>0</v>
      </c>
      <c r="M22" s="639">
        <f>ROUND(IF($D$11="no",IFERROR(-(C22-L22),0),IFERROR(-(F22-L22),0)),2)</f>
        <v>0</v>
      </c>
      <c r="O22" s="269" t="s">
        <v>25</v>
      </c>
      <c r="P22" s="299">
        <f t="shared" ref="P22:AD22" si="3">IFERROR($J22*(SUMIF($B:$B,$O22,P:P)/$H$2)/$H22,0)</f>
        <v>0</v>
      </c>
      <c r="Q22" s="299">
        <f t="shared" si="3"/>
        <v>0</v>
      </c>
      <c r="R22" s="299">
        <f t="shared" si="3"/>
        <v>0</v>
      </c>
      <c r="S22" s="299">
        <f t="shared" si="3"/>
        <v>0</v>
      </c>
      <c r="T22" s="299">
        <f t="shared" si="3"/>
        <v>0</v>
      </c>
      <c r="U22" s="299">
        <f t="shared" si="3"/>
        <v>0</v>
      </c>
      <c r="V22" s="299">
        <f t="shared" si="3"/>
        <v>0</v>
      </c>
      <c r="W22" s="299">
        <f t="shared" si="3"/>
        <v>0</v>
      </c>
      <c r="X22" s="299">
        <f t="shared" si="3"/>
        <v>0</v>
      </c>
      <c r="Y22" s="299">
        <f t="shared" si="3"/>
        <v>0</v>
      </c>
      <c r="Z22" s="299">
        <f t="shared" si="3"/>
        <v>0</v>
      </c>
      <c r="AA22" s="299">
        <f t="shared" si="3"/>
        <v>0</v>
      </c>
      <c r="AB22" s="299">
        <f t="shared" si="3"/>
        <v>0</v>
      </c>
      <c r="AC22" s="299">
        <f t="shared" si="3"/>
        <v>0</v>
      </c>
      <c r="AD22" s="299">
        <f t="shared" si="3"/>
        <v>0</v>
      </c>
      <c r="AE22" s="300">
        <f>SUM(P22:AD22)</f>
        <v>0</v>
      </c>
      <c r="AF22" s="134">
        <f>ROUND(L22,2)</f>
        <v>0</v>
      </c>
      <c r="AG22" s="432" t="str">
        <f>IF((AF22)=AF7+AF8,"no adjustment needed",IF(ISBLANK(AF7),"no adjustment needed","adjustment needed"))</f>
        <v>no adjustment needed</v>
      </c>
    </row>
    <row r="23" spans="1:33" ht="19.5" customHeight="1" x14ac:dyDescent="0.3">
      <c r="A23" s="657"/>
      <c r="B23" s="658"/>
      <c r="C23" s="650"/>
      <c r="D23" s="637"/>
      <c r="E23" s="638"/>
      <c r="F23" s="650"/>
      <c r="G23" s="654"/>
      <c r="H23" s="655"/>
      <c r="I23" s="656"/>
      <c r="J23" s="634"/>
      <c r="K23" s="635"/>
      <c r="L23" s="636"/>
      <c r="M23" s="639"/>
      <c r="O23" s="270" t="s">
        <v>113</v>
      </c>
      <c r="P23" s="301">
        <f t="shared" ref="P23:AF23" si="4">IFERROR(IF(OR((P7+P8)=P22,P7=0),0,P22-P7-P8),"")</f>
        <v>0</v>
      </c>
      <c r="Q23" s="301">
        <f t="shared" si="4"/>
        <v>0</v>
      </c>
      <c r="R23" s="301">
        <f t="shared" si="4"/>
        <v>0</v>
      </c>
      <c r="S23" s="301">
        <f t="shared" si="4"/>
        <v>0</v>
      </c>
      <c r="T23" s="301">
        <f t="shared" si="4"/>
        <v>0</v>
      </c>
      <c r="U23" s="301">
        <f t="shared" si="4"/>
        <v>0</v>
      </c>
      <c r="V23" s="301">
        <f t="shared" si="4"/>
        <v>0</v>
      </c>
      <c r="W23" s="301">
        <f t="shared" si="4"/>
        <v>0</v>
      </c>
      <c r="X23" s="301">
        <f t="shared" si="4"/>
        <v>0</v>
      </c>
      <c r="Y23" s="301">
        <f t="shared" si="4"/>
        <v>0</v>
      </c>
      <c r="Z23" s="301">
        <f t="shared" si="4"/>
        <v>0</v>
      </c>
      <c r="AA23" s="301">
        <f t="shared" si="4"/>
        <v>0</v>
      </c>
      <c r="AB23" s="301">
        <f t="shared" si="4"/>
        <v>0</v>
      </c>
      <c r="AC23" s="301">
        <f t="shared" si="4"/>
        <v>0</v>
      </c>
      <c r="AD23" s="301">
        <f t="shared" si="4"/>
        <v>0</v>
      </c>
      <c r="AE23" s="300">
        <f t="shared" si="4"/>
        <v>0</v>
      </c>
      <c r="AF23" s="135">
        <f t="shared" si="4"/>
        <v>0</v>
      </c>
      <c r="AG23" s="433" t="str">
        <f>IF(AND($AG$22="adjustment needed",AF23&lt;&gt;0),"Only copy this row in table above!","")</f>
        <v/>
      </c>
    </row>
    <row r="24" spans="1:33" ht="19.5" customHeight="1" x14ac:dyDescent="0.3">
      <c r="A24" s="659" t="str">
        <f>'Basic project data'!D14</f>
        <v/>
      </c>
      <c r="B24" s="660" t="str">
        <f>'Basic project data'!E14</f>
        <v/>
      </c>
      <c r="C24" s="650">
        <f>IFERROR(SUMIF(B:B,O24,G:G),0)</f>
        <v>0</v>
      </c>
      <c r="D24" s="637">
        <f>MROUND(SUMIF(B:B,O24,F:F),0.5)</f>
        <v>0</v>
      </c>
      <c r="E24" s="638">
        <f>IFERROR(C24/D24,0)</f>
        <v>0</v>
      </c>
      <c r="F24" s="650">
        <f>SUMIF(B:B,O24,J:J)</f>
        <v>0</v>
      </c>
      <c r="G24" s="654">
        <f>MROUND(SUMIF(B:B,O24,I:I),0.5)</f>
        <v>0</v>
      </c>
      <c r="H24" s="655">
        <f>IFERROR(((SUMIF(B:B,O24,AE:AE))/$H$2),0)</f>
        <v>0</v>
      </c>
      <c r="I24" s="656">
        <f>IF($D$11="no",IF((SUMIF($D$35:$D$41,O24,$G$35:$G$41)+SUMIF($I$35:$I$41,O24,$L$35:$L$41))&gt;D24,D24,(SUMIF($D$35:$D$41,O24,$G$35:$G$41)+SUMIF($I$35:$I$41,O24,$L$35:$L$41))),IF((SUMIF($D$35:$D$41,O24,$G$35:$G$41)+SUMIF($I$35:$I$41,O24,$L$35:$L$41))&gt;G24,G24,(SUMIF($D$35:$D$41,O24,$G$35:$G$41)+SUMIF($I$35:$I$41,O24,$L$35:$L$41))))</f>
        <v>0</v>
      </c>
      <c r="J24" s="634">
        <f>IFERROR(MROUND(IF(H24&gt;I24,I24,H24),0.5),"")</f>
        <v>0</v>
      </c>
      <c r="K24" s="635">
        <f>IF($D$11="no",(IF(M24&gt;=0,0,IFERROR(J24-D24,0))),IF(J24&gt;=G24,0,IFERROR(J24-G24,0)))</f>
        <v>0</v>
      </c>
      <c r="L24" s="636">
        <f>ROUND(IF($D$11="no",IF(E24*J24&gt;C24,C24,E24*J24),IF(E24*J24&gt;F24,F24,E24*J24)),2)</f>
        <v>0</v>
      </c>
      <c r="M24" s="639">
        <f>ROUND(IF($D$11="no",IFERROR(-(C24-L24),0),IFERROR(-(F24-L24),0)),2)</f>
        <v>0</v>
      </c>
      <c r="O24" s="271" t="s">
        <v>26</v>
      </c>
      <c r="P24" s="299">
        <f t="shared" ref="P24:AD24" si="5">IFERROR($J24*(SUMIF($B:$B,$O24,P:P)/$H$2)/$H24,0)</f>
        <v>0</v>
      </c>
      <c r="Q24" s="299">
        <f t="shared" si="5"/>
        <v>0</v>
      </c>
      <c r="R24" s="299">
        <f t="shared" si="5"/>
        <v>0</v>
      </c>
      <c r="S24" s="299">
        <f t="shared" si="5"/>
        <v>0</v>
      </c>
      <c r="T24" s="299">
        <f t="shared" si="5"/>
        <v>0</v>
      </c>
      <c r="U24" s="299">
        <f t="shared" si="5"/>
        <v>0</v>
      </c>
      <c r="V24" s="299">
        <f t="shared" si="5"/>
        <v>0</v>
      </c>
      <c r="W24" s="299">
        <f t="shared" si="5"/>
        <v>0</v>
      </c>
      <c r="X24" s="299">
        <f t="shared" si="5"/>
        <v>0</v>
      </c>
      <c r="Y24" s="299">
        <f t="shared" si="5"/>
        <v>0</v>
      </c>
      <c r="Z24" s="299">
        <f t="shared" si="5"/>
        <v>0</v>
      </c>
      <c r="AA24" s="299">
        <f t="shared" si="5"/>
        <v>0</v>
      </c>
      <c r="AB24" s="299">
        <f t="shared" si="5"/>
        <v>0</v>
      </c>
      <c r="AC24" s="299">
        <f t="shared" si="5"/>
        <v>0</v>
      </c>
      <c r="AD24" s="299">
        <f t="shared" si="5"/>
        <v>0</v>
      </c>
      <c r="AE24" s="300">
        <f>SUM(P24:AD24)</f>
        <v>0</v>
      </c>
      <c r="AF24" s="134">
        <f>ROUND(L24,2)</f>
        <v>0</v>
      </c>
      <c r="AG24" s="432" t="str">
        <f>IF((AF24)=AF9+AF10,"no adjustment needed",IF(ISBLANK(AF9),"no adjustment needed","adjustment needed"))</f>
        <v>no adjustment needed</v>
      </c>
    </row>
    <row r="25" spans="1:33" ht="19.5" customHeight="1" x14ac:dyDescent="0.3">
      <c r="A25" s="659"/>
      <c r="B25" s="660"/>
      <c r="C25" s="650"/>
      <c r="D25" s="637"/>
      <c r="E25" s="638"/>
      <c r="F25" s="650"/>
      <c r="G25" s="654"/>
      <c r="H25" s="655"/>
      <c r="I25" s="656"/>
      <c r="J25" s="634"/>
      <c r="K25" s="635"/>
      <c r="L25" s="636"/>
      <c r="M25" s="639"/>
      <c r="O25" s="272" t="s">
        <v>149</v>
      </c>
      <c r="P25" s="301">
        <f t="shared" ref="P25:AF25" si="6">IFERROR(IF(OR((P9+P10)=P24,P9=0),0,P24-P9-P10),"")</f>
        <v>0</v>
      </c>
      <c r="Q25" s="301">
        <f t="shared" si="6"/>
        <v>0</v>
      </c>
      <c r="R25" s="301">
        <f t="shared" si="6"/>
        <v>0</v>
      </c>
      <c r="S25" s="301">
        <f t="shared" si="6"/>
        <v>0</v>
      </c>
      <c r="T25" s="301">
        <f t="shared" si="6"/>
        <v>0</v>
      </c>
      <c r="U25" s="301">
        <f t="shared" si="6"/>
        <v>0</v>
      </c>
      <c r="V25" s="301">
        <f t="shared" si="6"/>
        <v>0</v>
      </c>
      <c r="W25" s="301">
        <f t="shared" si="6"/>
        <v>0</v>
      </c>
      <c r="X25" s="301">
        <f t="shared" si="6"/>
        <v>0</v>
      </c>
      <c r="Y25" s="301">
        <f t="shared" si="6"/>
        <v>0</v>
      </c>
      <c r="Z25" s="301">
        <f t="shared" si="6"/>
        <v>0</v>
      </c>
      <c r="AA25" s="301">
        <f t="shared" si="6"/>
        <v>0</v>
      </c>
      <c r="AB25" s="301">
        <f t="shared" si="6"/>
        <v>0</v>
      </c>
      <c r="AC25" s="301">
        <f t="shared" si="6"/>
        <v>0</v>
      </c>
      <c r="AD25" s="301">
        <f t="shared" si="6"/>
        <v>0</v>
      </c>
      <c r="AE25" s="300">
        <f t="shared" si="6"/>
        <v>0</v>
      </c>
      <c r="AF25" s="135">
        <f t="shared" si="6"/>
        <v>0</v>
      </c>
      <c r="AG25" s="433" t="str">
        <f>IF(AND($AG$24="adjustment needed",AF25&lt;&gt;0),"Only copy this row in table above!","")</f>
        <v/>
      </c>
    </row>
    <row r="26" spans="1:33" ht="19.5" customHeight="1" x14ac:dyDescent="0.3">
      <c r="A26" s="672" t="str">
        <f>'Basic project data'!D15</f>
        <v/>
      </c>
      <c r="B26" s="673" t="str">
        <f>'Basic project data'!E15</f>
        <v/>
      </c>
      <c r="C26" s="650">
        <f>IFERROR(SUMIF(B:B,O26,G:G),0)</f>
        <v>0</v>
      </c>
      <c r="D26" s="637">
        <f>MROUND(SUMIF(B:B,O26,F:F),0.5)</f>
        <v>0</v>
      </c>
      <c r="E26" s="638">
        <f>IFERROR(C26/D26,0)</f>
        <v>0</v>
      </c>
      <c r="F26" s="650">
        <f>SUMIF(B:B,O26,J:J)</f>
        <v>0</v>
      </c>
      <c r="G26" s="654">
        <f>MROUND(SUMIF(B:B,O26,I:I),0.5)</f>
        <v>0</v>
      </c>
      <c r="H26" s="655">
        <f>IFERROR(((SUMIF(B:B,O26,AE:AE))/$H$2),0)</f>
        <v>0</v>
      </c>
      <c r="I26" s="656">
        <f>IF($D$11="no",IF((SUMIF($D$35:$D$41,O26,$G$35:$G$41)+SUMIF($I$35:$I$41,O26,$L$35:$L$41))&gt;D26,D26,(SUMIF($D$35:$D$41,O26,$G$35:$G$41)+SUMIF($I$35:$I$41,O26,$L$35:$L$41))),IF((SUMIF($D$35:$D$41,O26,$G$35:$G$41)+SUMIF($I$35:$I$41,O26,$L$35:$L$41))&gt;G26,G26,(SUMIF($D$35:$D$41,O26,$G$35:$G$41)+SUMIF($I$35:$I$41,O26,$L$35:$L$41))))</f>
        <v>0</v>
      </c>
      <c r="J26" s="634">
        <f>IFERROR(MROUND(IF(H26&gt;I26,I26,H26),0.5),"")</f>
        <v>0</v>
      </c>
      <c r="K26" s="635">
        <f>IF($D$11="no",(IF(M26&gt;=0,0,IFERROR(J26-D26,0))),IF(J26&gt;=G26,0,IFERROR(J26-G26,0)))</f>
        <v>0</v>
      </c>
      <c r="L26" s="636">
        <f>ROUND(IF($D$11="no",IF(E26*J26&gt;C26,C26,E26*J26),IF(E26*J26&gt;F26,F26,E26*J26)),2)</f>
        <v>0</v>
      </c>
      <c r="M26" s="639">
        <f>ROUND(IF($D$11="no",IFERROR(-(C26-L26),0),IFERROR(-(F26-L26),0)),2)</f>
        <v>0</v>
      </c>
      <c r="O26" s="274" t="s">
        <v>27</v>
      </c>
      <c r="P26" s="299">
        <f t="shared" ref="P26:AD26" si="7">IFERROR($J26*(SUMIF($B:$B,$O26,P:P)/$H$2)/$H26,0)</f>
        <v>0</v>
      </c>
      <c r="Q26" s="299">
        <f t="shared" si="7"/>
        <v>0</v>
      </c>
      <c r="R26" s="299">
        <f t="shared" si="7"/>
        <v>0</v>
      </c>
      <c r="S26" s="299">
        <f t="shared" si="7"/>
        <v>0</v>
      </c>
      <c r="T26" s="299">
        <f t="shared" si="7"/>
        <v>0</v>
      </c>
      <c r="U26" s="299">
        <f t="shared" si="7"/>
        <v>0</v>
      </c>
      <c r="V26" s="299">
        <f t="shared" si="7"/>
        <v>0</v>
      </c>
      <c r="W26" s="299">
        <f t="shared" si="7"/>
        <v>0</v>
      </c>
      <c r="X26" s="299">
        <f t="shared" si="7"/>
        <v>0</v>
      </c>
      <c r="Y26" s="299">
        <f t="shared" si="7"/>
        <v>0</v>
      </c>
      <c r="Z26" s="299">
        <f t="shared" si="7"/>
        <v>0</v>
      </c>
      <c r="AA26" s="299">
        <f t="shared" si="7"/>
        <v>0</v>
      </c>
      <c r="AB26" s="299">
        <f t="shared" si="7"/>
        <v>0</v>
      </c>
      <c r="AC26" s="299">
        <f t="shared" si="7"/>
        <v>0</v>
      </c>
      <c r="AD26" s="299">
        <f t="shared" si="7"/>
        <v>0</v>
      </c>
      <c r="AE26" s="300">
        <f>SUM(P26:AD26)</f>
        <v>0</v>
      </c>
      <c r="AF26" s="134">
        <f>ROUND(L26,2)</f>
        <v>0</v>
      </c>
      <c r="AG26" s="432" t="str">
        <f>IF((AF26)=AF11+AF12,"no adjustment needed",IF(ISBLANK(AF11),"no adjustment needed","adjustment needed"))</f>
        <v>no adjustment needed</v>
      </c>
    </row>
    <row r="27" spans="1:33" ht="19.5" customHeight="1" x14ac:dyDescent="0.3">
      <c r="A27" s="672"/>
      <c r="B27" s="673"/>
      <c r="C27" s="650"/>
      <c r="D27" s="637"/>
      <c r="E27" s="638"/>
      <c r="F27" s="650"/>
      <c r="G27" s="654"/>
      <c r="H27" s="655"/>
      <c r="I27" s="656"/>
      <c r="J27" s="634"/>
      <c r="K27" s="635"/>
      <c r="L27" s="636"/>
      <c r="M27" s="639"/>
      <c r="O27" s="274" t="s">
        <v>185</v>
      </c>
      <c r="P27" s="301">
        <f t="shared" ref="P27:AE27" si="8">IFERROR(IF(OR((P11+P12)=P26,P11=0),0,P26-P11-P12),"")</f>
        <v>0</v>
      </c>
      <c r="Q27" s="301">
        <f t="shared" si="8"/>
        <v>0</v>
      </c>
      <c r="R27" s="301">
        <f t="shared" si="8"/>
        <v>0</v>
      </c>
      <c r="S27" s="301">
        <f t="shared" si="8"/>
        <v>0</v>
      </c>
      <c r="T27" s="301">
        <f t="shared" si="8"/>
        <v>0</v>
      </c>
      <c r="U27" s="301">
        <f t="shared" si="8"/>
        <v>0</v>
      </c>
      <c r="V27" s="301">
        <f t="shared" si="8"/>
        <v>0</v>
      </c>
      <c r="W27" s="301">
        <f t="shared" si="8"/>
        <v>0</v>
      </c>
      <c r="X27" s="301">
        <f t="shared" si="8"/>
        <v>0</v>
      </c>
      <c r="Y27" s="301">
        <f t="shared" si="8"/>
        <v>0</v>
      </c>
      <c r="Z27" s="301">
        <f t="shared" si="8"/>
        <v>0</v>
      </c>
      <c r="AA27" s="301">
        <f t="shared" si="8"/>
        <v>0</v>
      </c>
      <c r="AB27" s="301">
        <f t="shared" si="8"/>
        <v>0</v>
      </c>
      <c r="AC27" s="301">
        <f t="shared" si="8"/>
        <v>0</v>
      </c>
      <c r="AD27" s="301">
        <f t="shared" si="8"/>
        <v>0</v>
      </c>
      <c r="AE27" s="300">
        <f t="shared" si="8"/>
        <v>0</v>
      </c>
      <c r="AF27" s="135">
        <f>IFERROR(IF(OR((AF11+AF13)=AF26,AF11=0),0,AF26-AF11-AF13),"")</f>
        <v>0</v>
      </c>
      <c r="AG27" s="302" t="str">
        <f>IF(AND($AG$26="adjustment needed",AF27&lt;&gt;0),"Only copy this row in table above!","")</f>
        <v/>
      </c>
    </row>
    <row r="28" spans="1:33" ht="19.5" customHeight="1" thickBot="1" x14ac:dyDescent="0.35">
      <c r="A28" s="661" t="str">
        <f>'Basic project data'!D16</f>
        <v/>
      </c>
      <c r="B28" s="662" t="str">
        <f>'Basic project data'!E16</f>
        <v/>
      </c>
      <c r="C28" s="663">
        <f>IFERROR(SUMIF(B:B,O28,G:G),0)</f>
        <v>0</v>
      </c>
      <c r="D28" s="664">
        <f>MROUND(SUMIF(B:B,O28,F:F),0.5)</f>
        <v>0</v>
      </c>
      <c r="E28" s="665">
        <f>IFERROR(C28/D28,0)</f>
        <v>0</v>
      </c>
      <c r="F28" s="663">
        <f>SUMIF(B:B,O28,J:J)</f>
        <v>0</v>
      </c>
      <c r="G28" s="666">
        <f>MROUND(SUMIF(B:B,O28,I:I),0.5)</f>
        <v>0</v>
      </c>
      <c r="H28" s="667">
        <f>IFERROR(((SUMIF(B:B,O28,AE:AE))/$H$2),0)</f>
        <v>0</v>
      </c>
      <c r="I28" s="668">
        <f>IF($D$11="no",IF((SUMIF($D$35:$D$41,O28,$G$35:$G$41)+SUMIF($I$35:$I$41,O28,$L$35:$L$41))&gt;D28,D28,(SUMIF($D$35:$D$41,O28,$G$35:$G$41)+SUMIF($I$35:$I$41,O28,$L$35:$L$41))),IF((SUMIF($D$35:$D$41,O28,$G$35:$G$41)+SUMIF($I$35:$I$41,O28,$L$35:$L$41))&gt;G28,G28,(SUMIF($D$35:$D$41,O28,$G$35:$G$41)+SUMIF($I$35:$I$41,O28,$L$35:$L$41))))</f>
        <v>0</v>
      </c>
      <c r="J28" s="669">
        <f>IFERROR(MROUND(IF(H28&gt;I28,I28,H28),0.5),"")</f>
        <v>0</v>
      </c>
      <c r="K28" s="670">
        <f>IF($D$11="no",(IF(M28&gt;=0,0,IFERROR(J28-D28,0))),IF(J28&gt;=G28,0,IFERROR(J28-G28,0)))</f>
        <v>0</v>
      </c>
      <c r="L28" s="671">
        <f>ROUND(IF($D$11="no",IF(E28*J28&gt;C28,C28,E28*J28),IF(E28*J28&gt;F28,F28,E28*J28)),2)</f>
        <v>0</v>
      </c>
      <c r="M28" s="639">
        <f>ROUND(IF($D$11="no",IFERROR(-(C28-L28),0),IFERROR(-(F28-L28),0)),2)</f>
        <v>0</v>
      </c>
      <c r="O28" s="303" t="s">
        <v>28</v>
      </c>
      <c r="P28" s="299">
        <f t="shared" ref="P28:AD28" si="9">IFERROR($J28*(SUMIF($B:$B,$O28,P:P)/$H$2)/$H28,0)</f>
        <v>0</v>
      </c>
      <c r="Q28" s="299">
        <f t="shared" si="9"/>
        <v>0</v>
      </c>
      <c r="R28" s="299">
        <f t="shared" si="9"/>
        <v>0</v>
      </c>
      <c r="S28" s="299">
        <f t="shared" si="9"/>
        <v>0</v>
      </c>
      <c r="T28" s="299">
        <f t="shared" si="9"/>
        <v>0</v>
      </c>
      <c r="U28" s="299">
        <f t="shared" si="9"/>
        <v>0</v>
      </c>
      <c r="V28" s="299">
        <f t="shared" si="9"/>
        <v>0</v>
      </c>
      <c r="W28" s="299">
        <f t="shared" si="9"/>
        <v>0</v>
      </c>
      <c r="X28" s="299">
        <f t="shared" si="9"/>
        <v>0</v>
      </c>
      <c r="Y28" s="299">
        <f t="shared" si="9"/>
        <v>0</v>
      </c>
      <c r="Z28" s="299">
        <f t="shared" si="9"/>
        <v>0</v>
      </c>
      <c r="AA28" s="299">
        <f t="shared" si="9"/>
        <v>0</v>
      </c>
      <c r="AB28" s="299">
        <f t="shared" si="9"/>
        <v>0</v>
      </c>
      <c r="AC28" s="299">
        <f t="shared" si="9"/>
        <v>0</v>
      </c>
      <c r="AD28" s="299">
        <f t="shared" si="9"/>
        <v>0</v>
      </c>
      <c r="AE28" s="300">
        <f>SUM(P28:AD28)</f>
        <v>0</v>
      </c>
      <c r="AF28" s="134">
        <f>ROUND(L28,2)</f>
        <v>0</v>
      </c>
      <c r="AG28" s="304"/>
    </row>
    <row r="29" spans="1:33" ht="19.5" customHeight="1" thickBot="1" x14ac:dyDescent="0.35">
      <c r="A29" s="661"/>
      <c r="B29" s="662"/>
      <c r="C29" s="663"/>
      <c r="D29" s="664"/>
      <c r="E29" s="665"/>
      <c r="F29" s="663"/>
      <c r="G29" s="666"/>
      <c r="H29" s="667"/>
      <c r="I29" s="668"/>
      <c r="J29" s="669"/>
      <c r="K29" s="670"/>
      <c r="L29" s="671"/>
      <c r="M29" s="639"/>
      <c r="O29" s="305"/>
      <c r="P29" s="282"/>
      <c r="Q29" s="282"/>
      <c r="R29" s="282"/>
      <c r="S29" s="282"/>
      <c r="T29" s="282"/>
      <c r="U29" s="282"/>
      <c r="V29" s="282"/>
      <c r="W29" s="282"/>
      <c r="X29" s="282"/>
      <c r="Y29" s="282"/>
      <c r="Z29" s="282"/>
      <c r="AA29" s="282"/>
      <c r="AB29" s="282"/>
      <c r="AC29" s="282"/>
      <c r="AD29" s="282"/>
      <c r="AE29" s="306"/>
      <c r="AF29" s="307"/>
    </row>
    <row r="30" spans="1:33" ht="17.25" customHeight="1" x14ac:dyDescent="0.25">
      <c r="A30" s="678" t="s">
        <v>37</v>
      </c>
      <c r="B30" s="678"/>
      <c r="C30" s="308">
        <f>SUM(C20:C28)</f>
        <v>0</v>
      </c>
      <c r="D30" s="309">
        <f>SUM(D20:D28)</f>
        <v>0</v>
      </c>
      <c r="E30" s="310"/>
      <c r="F30" s="311">
        <f>SUM(F20:F28)</f>
        <v>0</v>
      </c>
      <c r="G30" s="312">
        <f>SUM(G20:G28)</f>
        <v>0</v>
      </c>
      <c r="H30" s="313">
        <f>SUM(H20:H28)</f>
        <v>0</v>
      </c>
      <c r="I30" s="314"/>
      <c r="J30" s="315">
        <f>SUM(J20:J28)</f>
        <v>0</v>
      </c>
      <c r="K30" s="316"/>
      <c r="L30" s="317">
        <f>SUM(L20:L28)</f>
        <v>0</v>
      </c>
      <c r="M30" s="318">
        <f>SUM(M20:M28)</f>
        <v>0</v>
      </c>
      <c r="N30" s="319"/>
      <c r="O30" s="280"/>
      <c r="P30" s="280"/>
      <c r="Q30" s="280"/>
      <c r="R30" s="280"/>
      <c r="S30" s="280"/>
      <c r="T30" s="280"/>
      <c r="U30" s="280"/>
      <c r="V30" s="280"/>
      <c r="W30" s="280"/>
      <c r="X30" s="280"/>
      <c r="Y30" s="280"/>
      <c r="Z30" s="280"/>
      <c r="AA30" s="280"/>
      <c r="AB30" s="280"/>
      <c r="AC30" s="280"/>
      <c r="AD30" s="280"/>
      <c r="AE30" s="280"/>
      <c r="AF30" s="280"/>
    </row>
    <row r="31" spans="1:33" x14ac:dyDescent="0.25">
      <c r="A31" s="320"/>
      <c r="B31" s="320"/>
      <c r="C31" s="321"/>
      <c r="D31" s="322"/>
      <c r="E31" s="323"/>
      <c r="F31" s="324"/>
      <c r="G31" s="325"/>
      <c r="H31" s="284"/>
      <c r="J31" s="326"/>
      <c r="K31" s="327"/>
      <c r="O31" s="280"/>
      <c r="P31" s="280"/>
      <c r="Q31" s="280"/>
      <c r="R31" s="280"/>
      <c r="S31" s="280"/>
      <c r="T31" s="280"/>
      <c r="U31" s="280"/>
      <c r="V31" s="280"/>
      <c r="W31" s="280"/>
      <c r="X31" s="280"/>
      <c r="Y31" s="280"/>
      <c r="Z31" s="280"/>
      <c r="AA31" s="280"/>
      <c r="AB31" s="280"/>
      <c r="AC31" s="280"/>
      <c r="AD31" s="280"/>
      <c r="AE31" s="280"/>
      <c r="AF31" s="280"/>
    </row>
    <row r="32" spans="1:33" ht="31.5" x14ac:dyDescent="0.25">
      <c r="B32" s="651" t="str">
        <f>INDEX(languages!B10:C10,1,MATCH('Liesmich Readme'!$A$5,languages!$B$2:$C$2,0))</f>
        <v>3.    Horizontal Ceiling &amp; Kappung auf Kalenderjahr</v>
      </c>
      <c r="C32" s="651"/>
      <c r="D32" s="651"/>
      <c r="E32" s="651"/>
      <c r="F32" s="651"/>
      <c r="G32" s="651"/>
      <c r="H32" s="651"/>
      <c r="I32" s="651"/>
      <c r="J32" s="277"/>
      <c r="L32" s="328"/>
      <c r="M32" s="329"/>
      <c r="P32" s="679"/>
      <c r="Q32" s="679"/>
      <c r="R32" s="679"/>
      <c r="S32" s="679"/>
      <c r="T32" s="679"/>
      <c r="U32" s="679"/>
      <c r="V32" s="679"/>
      <c r="W32" s="679"/>
      <c r="X32" s="679"/>
      <c r="Y32" s="679"/>
      <c r="Z32" s="679"/>
      <c r="AA32" s="679"/>
      <c r="AB32" s="679"/>
      <c r="AC32" s="679"/>
      <c r="AD32" s="679"/>
      <c r="AE32" s="679"/>
      <c r="AF32" s="679"/>
    </row>
    <row r="33" spans="1:33" ht="15.75" thickBot="1" x14ac:dyDescent="0.3">
      <c r="L33" s="329"/>
      <c r="M33" s="329"/>
      <c r="O33" s="330"/>
      <c r="P33" s="331"/>
      <c r="Q33" s="331"/>
      <c r="R33" s="331"/>
      <c r="S33" s="331"/>
      <c r="T33" s="331"/>
      <c r="U33" s="331"/>
      <c r="V33" s="331"/>
      <c r="W33" s="331"/>
      <c r="X33" s="331"/>
      <c r="Y33" s="331"/>
      <c r="Z33" s="331"/>
      <c r="AA33" s="331"/>
      <c r="AB33" s="331"/>
      <c r="AC33" s="331"/>
      <c r="AD33" s="331"/>
      <c r="AE33" s="331"/>
      <c r="AF33" s="331"/>
    </row>
    <row r="34" spans="1:33" ht="90" customHeight="1" x14ac:dyDescent="0.25">
      <c r="B34" s="332" t="s">
        <v>260</v>
      </c>
      <c r="C34" s="256" t="s">
        <v>261</v>
      </c>
      <c r="D34" s="333" t="s">
        <v>262</v>
      </c>
      <c r="E34" s="334" t="s">
        <v>501</v>
      </c>
      <c r="F34" s="335" t="s">
        <v>502</v>
      </c>
      <c r="G34" s="335" t="s">
        <v>263</v>
      </c>
      <c r="H34" s="336" t="s">
        <v>265</v>
      </c>
      <c r="I34" s="333" t="s">
        <v>264</v>
      </c>
      <c r="J34" s="334" t="s">
        <v>501</v>
      </c>
      <c r="K34" s="335" t="s">
        <v>502</v>
      </c>
      <c r="L34" s="335" t="s">
        <v>263</v>
      </c>
      <c r="M34" s="336" t="s">
        <v>265</v>
      </c>
      <c r="O34" s="337"/>
      <c r="P34" s="680"/>
      <c r="Q34" s="680"/>
      <c r="R34" s="680"/>
      <c r="S34" s="680"/>
      <c r="T34" s="680"/>
      <c r="U34" s="680"/>
      <c r="V34" s="680"/>
      <c r="W34" s="680"/>
      <c r="X34" s="680"/>
      <c r="Y34" s="680"/>
      <c r="Z34" s="680"/>
      <c r="AA34" s="680"/>
      <c r="AB34" s="680"/>
      <c r="AC34" s="680"/>
      <c r="AD34" s="680"/>
      <c r="AE34" s="680"/>
      <c r="AF34" s="680"/>
    </row>
    <row r="35" spans="1:33" ht="15" customHeight="1" x14ac:dyDescent="0.25">
      <c r="B35" s="338"/>
      <c r="C35" s="339">
        <f>IF('Basic project data'!C5=0,0,DATE(YEAR('Basic project data'!C5),1,1))</f>
        <v>0</v>
      </c>
      <c r="D35" s="340" t="str">
        <f>IFERROR(INDEX(B47:B58,MATCH("P*",B47:B58,0)),"")</f>
        <v/>
      </c>
      <c r="E35" s="341">
        <f>IF(D35="",0,IF($D$11="no",SUMIF(B47:B58,D35,F47:F58),SUMIF(B47:B58,D35,I47:I58)))</f>
        <v>0</v>
      </c>
      <c r="F35" s="341">
        <f>IFERROR(SUMIF($B47:$B58,$D35,$AE47:$AE58)/$H$2,0)</f>
        <v>0</v>
      </c>
      <c r="G35" s="341" t="str">
        <f t="shared" ref="G35:G41" si="10">IFERROR(IF(D35="","",(IF(B35="yes",(IF(E35&lt;F35,E35,F35)),F35))),"")</f>
        <v/>
      </c>
      <c r="H35" s="342">
        <f t="shared" ref="H35:H41" si="11">ROUND(-IFERROR(E35-F35,""),2)</f>
        <v>0</v>
      </c>
      <c r="I35" s="340" t="str">
        <f>IF(IFERROR(INDEX(B47:B58,MATCH("P*",B47:B58,-1)),"")=D35,"",IFERROR(INDEX(B47:B58,MATCH("P*",B47:B58,-1)),""))</f>
        <v/>
      </c>
      <c r="J35" s="341">
        <f>IF(I35="",0,IF($D$11="no",MROUND(SUMIF(B47:B58,I35,F47:F58),0.5),MROUND(SUMIF(B47:B58,I35,I47:I58),0.5)))</f>
        <v>0</v>
      </c>
      <c r="K35" s="341">
        <f>IFERROR(SUMIF($B47:$B58,$I35,$AE47:$AE58)/$H$2,0)</f>
        <v>0</v>
      </c>
      <c r="L35" s="341" t="str">
        <f t="shared" ref="L35:L41" si="12">IFERROR(IF(I35="","",IF(B35="yes",(IF((E35+J35-G35)&gt;=K35,K35,(E35+J35-G35))),K35)),"")</f>
        <v/>
      </c>
      <c r="M35" s="342">
        <f t="shared" ref="M35:M41" si="13">ROUND(-IFERROR(J35-K35,""),2)</f>
        <v>0</v>
      </c>
      <c r="N35" s="343"/>
      <c r="O35" s="337"/>
    </row>
    <row r="36" spans="1:33" x14ac:dyDescent="0.25">
      <c r="B36" s="338"/>
      <c r="C36" s="339" t="str">
        <f>IFERROR(IF(EDATE(C35,12)&lt;=(DATE(YEAR('Basic project data'!$C$6),1,1)),EDATE(C35,12),""),"")</f>
        <v/>
      </c>
      <c r="D36" s="340" t="str">
        <f>IFERROR(INDEX(B62:B73,MATCH("P*",B62:B73,0)),"")</f>
        <v/>
      </c>
      <c r="E36" s="341">
        <f>IF(D36="",0,IF($D$11="no",SUMIF(B62:B73,D36,F62:F73),SUMIF(B62:B73,D36,I62:I73)))</f>
        <v>0</v>
      </c>
      <c r="F36" s="341">
        <f>IFERROR(SUMIF($B62:$B73,$D36,$AE62:$AE73)/$H$2,0)</f>
        <v>0</v>
      </c>
      <c r="G36" s="341" t="str">
        <f t="shared" si="10"/>
        <v/>
      </c>
      <c r="H36" s="342">
        <f t="shared" si="11"/>
        <v>0</v>
      </c>
      <c r="I36" s="340" t="str">
        <f>IF(IFERROR(INDEX(B62:B73,MATCH("P*",B62:B73,-1)),"")=D36,"",IFERROR(INDEX(B62:B73,MATCH("P*",B62:B73,-1)),""))</f>
        <v/>
      </c>
      <c r="J36" s="341">
        <f>IF(I36="",0,IF($D$11="no",MROUND(SUMIF(B62:B73,I36,F62:F73),0.5),MROUND(SUMIF(B62:B73,I36,I62:I73),0.5)))</f>
        <v>0</v>
      </c>
      <c r="K36" s="341">
        <f>IFERROR(SUMIF($B62:$B73,$I36,$AE62:$AE73)/$H$2,0)</f>
        <v>0</v>
      </c>
      <c r="L36" s="341" t="str">
        <f t="shared" si="12"/>
        <v/>
      </c>
      <c r="M36" s="342">
        <f t="shared" si="13"/>
        <v>0</v>
      </c>
      <c r="N36" s="344"/>
      <c r="O36" s="345"/>
    </row>
    <row r="37" spans="1:33" x14ac:dyDescent="0.25">
      <c r="B37" s="338"/>
      <c r="C37" s="339" t="str">
        <f>IFERROR(IF(EDATE(C36,12)&lt;=(DATE(YEAR('Basic project data'!$C$6),1,1)),EDATE(C36,12),""),"")</f>
        <v/>
      </c>
      <c r="D37" s="340" t="str">
        <f>IFERROR(INDEX(B77:B88,MATCH("P*",B77:B88,0)),"")</f>
        <v/>
      </c>
      <c r="E37" s="341">
        <f>IF(D37="",0,IF($D$11="no",SUMIF(B77:B88,D37,F77:F88),SUMIF(B77:B88,D37,I77:I88)))</f>
        <v>0</v>
      </c>
      <c r="F37" s="341">
        <f>IFERROR(SUMIF($B77:$B88,$D37,$AE77:$AE88)/$H$2,0)</f>
        <v>0</v>
      </c>
      <c r="G37" s="341" t="str">
        <f t="shared" si="10"/>
        <v/>
      </c>
      <c r="H37" s="342">
        <f t="shared" si="11"/>
        <v>0</v>
      </c>
      <c r="I37" s="340" t="str">
        <f>IF(IFERROR(INDEX(B77:B88,MATCH("P*",B77:B88,-1)),"")=D37,"",IFERROR(INDEX(B77:B88,MATCH("P*",B77:B88,-1)),""))</f>
        <v/>
      </c>
      <c r="J37" s="341">
        <f>IF(I37="",0,IF($D$11="no",MROUND(SUMIF(B77:B88,I37,F77:F88),0.5),MROUND(SUMIF(B77:B88,I37,I77:I88),0.5)))</f>
        <v>0</v>
      </c>
      <c r="K37" s="341">
        <f>IFERROR(SUMIF($B77:$B88,$I37,$AE77:$AE88)/$H$2,0)</f>
        <v>0</v>
      </c>
      <c r="L37" s="341" t="str">
        <f t="shared" si="12"/>
        <v/>
      </c>
      <c r="M37" s="342">
        <f t="shared" si="13"/>
        <v>0</v>
      </c>
      <c r="O37" s="345"/>
    </row>
    <row r="38" spans="1:33" x14ac:dyDescent="0.25">
      <c r="B38" s="338"/>
      <c r="C38" s="339" t="str">
        <f>IFERROR(IF(EDATE(C37,12)&lt;=(DATE(YEAR('Basic project data'!$C$6),1,1)),EDATE(C37,12),""),"")</f>
        <v/>
      </c>
      <c r="D38" s="340" t="str">
        <f>IFERROR(INDEX(B92:B103,MATCH("P*",B92:B103,0)),"")</f>
        <v/>
      </c>
      <c r="E38" s="341">
        <f>IF(D38="",0,IF($D$11="no",SUMIF(B92:B103,D38,F92:F103),SUMIF(B92:B103,D38,I92:I103)))</f>
        <v>0</v>
      </c>
      <c r="F38" s="341">
        <f>IFERROR(SUMIF($B92:$B103,$D38,$AE92:$AE103)/$H$2,0)</f>
        <v>0</v>
      </c>
      <c r="G38" s="341" t="str">
        <f t="shared" si="10"/>
        <v/>
      </c>
      <c r="H38" s="342">
        <f t="shared" si="11"/>
        <v>0</v>
      </c>
      <c r="I38" s="340" t="str">
        <f>IF(IFERROR(INDEX(B92:B103,MATCH("P*",B92:B103,-1)),"")=D38,"",IFERROR(INDEX(B92:B103,MATCH("P*",B92:B103,-1)),""))</f>
        <v/>
      </c>
      <c r="J38" s="341">
        <f>IF(I38="",0,IF($D$11="no",MROUND(SUMIF(B92:B103,I38,F92:F103),0.5),MROUND(SUMIF(B92:B103,I38,I92:I103),0.5)))</f>
        <v>0</v>
      </c>
      <c r="K38" s="341">
        <f>IFERROR(SUMIF($B92:$B103,$I38,$AE92:$AE103)/$H$2,0)</f>
        <v>0</v>
      </c>
      <c r="L38" s="341" t="str">
        <f t="shared" si="12"/>
        <v/>
      </c>
      <c r="M38" s="342">
        <f t="shared" si="13"/>
        <v>0</v>
      </c>
      <c r="O38" s="345"/>
    </row>
    <row r="39" spans="1:33" x14ac:dyDescent="0.25">
      <c r="B39" s="338"/>
      <c r="C39" s="339" t="str">
        <f>IFERROR(IF(EDATE(C38,12)&lt;=(DATE(YEAR('Basic project data'!$C$6),1,1)),EDATE(C38,12),""),"")</f>
        <v/>
      </c>
      <c r="D39" s="340" t="str">
        <f>IFERROR(INDEX(B107:B118,MATCH("P*",B107:B118,0)),"")</f>
        <v/>
      </c>
      <c r="E39" s="341">
        <f>IF(D39="",0,IF($D$11="no",SUMIF(B107:B118,D39,F107:F118),SUMIF(B107:B118,D39,I107:I118)))</f>
        <v>0</v>
      </c>
      <c r="F39" s="341">
        <f>IFERROR(SUMIF($B107:$B118,$D39,$AE107:$AE118)/$H$2,0)</f>
        <v>0</v>
      </c>
      <c r="G39" s="341" t="str">
        <f t="shared" si="10"/>
        <v/>
      </c>
      <c r="H39" s="342">
        <f t="shared" si="11"/>
        <v>0</v>
      </c>
      <c r="I39" s="340" t="str">
        <f>IF(IFERROR(INDEX(B107:B118,MATCH("P*",B107:B118,-1)),"")=D39,"",IFERROR(INDEX(B107:B118,MATCH("P*",B107:B118,-1)),""))</f>
        <v/>
      </c>
      <c r="J39" s="341">
        <f>IF(I39="",0,IF($D$11="no",MROUND(SUMIF(B107:B118,I39,F107:F118),0.5),MROUND(SUMIF(B107:B118,I39,I107:I118),0.5)))</f>
        <v>0</v>
      </c>
      <c r="K39" s="341">
        <f>IFERROR(SUMIF($B107:$B118,$I39,$AE107:$AE118)/$H$2,0)</f>
        <v>0</v>
      </c>
      <c r="L39" s="341" t="str">
        <f t="shared" si="12"/>
        <v/>
      </c>
      <c r="M39" s="342">
        <f t="shared" si="13"/>
        <v>0</v>
      </c>
      <c r="O39" s="345"/>
    </row>
    <row r="40" spans="1:33" x14ac:dyDescent="0.25">
      <c r="B40" s="338"/>
      <c r="C40" s="339" t="str">
        <f>IFERROR(IF(EDATE(C39,12)&lt;=(DATE(YEAR('Basic project data'!$C$6),1,1)),EDATE(C39,12),""),"")</f>
        <v/>
      </c>
      <c r="D40" s="340" t="str">
        <f>IFERROR(INDEX(B122:B133,MATCH("P*",B122:B133,0)),"")</f>
        <v/>
      </c>
      <c r="E40" s="341">
        <f>IF(D40="",0,IF($D$11="no",SUMIF(B122:B133,D40,F122:F133),SUMIF(B122:B133,D40,I122:I133)))</f>
        <v>0</v>
      </c>
      <c r="F40" s="341">
        <f>IFERROR(SUMIF($B122:$B133,$D40,$AE122:$AE133)/$H$2,0)</f>
        <v>0</v>
      </c>
      <c r="G40" s="341" t="str">
        <f t="shared" si="10"/>
        <v/>
      </c>
      <c r="H40" s="342">
        <f t="shared" si="11"/>
        <v>0</v>
      </c>
      <c r="I40" s="340" t="str">
        <f>IF(IFERROR(INDEX(B122:B133,MATCH("P*",B122:B133,-1)),"")=D40,"",IFERROR(INDEX(B122:B133,MATCH("P*",B122:B133,-1)),""))</f>
        <v/>
      </c>
      <c r="J40" s="341">
        <f>IF(I40="",0,IF($D$11="no",MROUND(SUMIF(B122:B133,I40,F122:F133),0.5),MROUND(SUMIF(B122:B133,I40,I122:I133),0.5)))</f>
        <v>0</v>
      </c>
      <c r="K40" s="341">
        <f>IFERROR(SUMIF($B122:$B133,$I40,$AE122:$AE133)/$H$2,0)</f>
        <v>0</v>
      </c>
      <c r="L40" s="341" t="str">
        <f t="shared" si="12"/>
        <v/>
      </c>
      <c r="M40" s="342">
        <f t="shared" si="13"/>
        <v>0</v>
      </c>
      <c r="O40" s="345"/>
    </row>
    <row r="41" spans="1:33" ht="15.75" thickBot="1" x14ac:dyDescent="0.3">
      <c r="B41" s="338"/>
      <c r="C41" s="339" t="str">
        <f>IFERROR(IF(EDATE(C40,12)&lt;=(DATE(YEAR('Basic project data'!$C$6),1,1)),EDATE(C40,12),""),"")</f>
        <v/>
      </c>
      <c r="D41" s="346" t="str">
        <f>IFERROR(INDEX(B148:B1137,MATCH("P*",B137:B148,0)),"")</f>
        <v/>
      </c>
      <c r="E41" s="347">
        <f>IF(D41="",0,IF($D$11="no",SUMIF(B137:B148,D41,F137:F148),SUMIF(B137:B148,D41,I137:I148)))</f>
        <v>0</v>
      </c>
      <c r="F41" s="347">
        <f>IFERROR(SUMIF($B137:$B148,$D41,$AE137:$AE148)/$H$2,0)</f>
        <v>0</v>
      </c>
      <c r="G41" s="347" t="str">
        <f t="shared" si="10"/>
        <v/>
      </c>
      <c r="H41" s="348">
        <f t="shared" si="11"/>
        <v>0</v>
      </c>
      <c r="I41" s="346" t="str">
        <f>IF(IFERROR(INDEX(B137:B148,MATCH("P*",B137:B148,-1)),"")=D41,"",IFERROR(INDEX(B137:B148,MATCH("P*",B137:B148,-1)),""))</f>
        <v/>
      </c>
      <c r="J41" s="347">
        <f>IF(I41="",0,IF($D$11="no",MROUND(SUMIF(B137:B148,I41,F137:F148),0.5),MROUND(SUMIF(B137:B148,I41,I137:I148),0.5)))</f>
        <v>0</v>
      </c>
      <c r="K41" s="347">
        <f>IFERROR(SUMIF($B137:$B148,$I41,$AE137:$AE148)/$H$2,0)</f>
        <v>0</v>
      </c>
      <c r="L41" s="347" t="str">
        <f t="shared" si="12"/>
        <v/>
      </c>
      <c r="M41" s="348">
        <f t="shared" si="13"/>
        <v>0</v>
      </c>
      <c r="O41" s="345"/>
      <c r="P41" s="291"/>
    </row>
    <row r="42" spans="1:33" ht="24.75" customHeight="1" x14ac:dyDescent="0.25">
      <c r="E42" s="349"/>
      <c r="F42" s="350"/>
      <c r="G42" s="283"/>
      <c r="H42" s="351"/>
      <c r="I42" s="352"/>
      <c r="J42" s="352"/>
      <c r="K42" s="353"/>
      <c r="Q42" s="291"/>
    </row>
    <row r="43" spans="1:33" ht="33.75" x14ac:dyDescent="0.5">
      <c r="B43" s="681" t="str">
        <f>INDEX(languages!B8:C8,1,MATCH('Liesmich Readme'!$A$5,languages!$B$2:$C$2,0))</f>
        <v>2a. Vollzeitäquivalente und Personalkosten Gesamt und Projekt</v>
      </c>
      <c r="C43" s="681"/>
      <c r="D43" s="681"/>
      <c r="E43" s="681"/>
      <c r="F43" s="681"/>
      <c r="G43" s="681"/>
      <c r="H43" s="681"/>
      <c r="I43" s="681"/>
      <c r="J43" s="681"/>
      <c r="K43" s="354"/>
      <c r="O43" s="682" t="str">
        <f>INDEX(languages!B9:C9,1,MATCH('Liesmich Readme'!$A$5,languages!$B$2:$C$2,0))</f>
        <v>2b. Projekt-Arbeitsstunden pro Arbeitspaket und Monat</v>
      </c>
      <c r="P43" s="682"/>
      <c r="Q43" s="682"/>
      <c r="R43" s="682"/>
      <c r="S43" s="682"/>
      <c r="T43" s="682"/>
      <c r="U43" s="682"/>
      <c r="V43" s="682"/>
      <c r="W43" s="682"/>
      <c r="X43" s="682"/>
      <c r="Y43" s="682"/>
      <c r="Z43" s="682"/>
      <c r="AA43" s="682"/>
      <c r="AB43" s="682"/>
      <c r="AC43" s="682"/>
      <c r="AD43" s="682"/>
      <c r="AE43" s="682"/>
      <c r="AF43" s="682"/>
      <c r="AG43" s="682"/>
    </row>
    <row r="44" spans="1:33" ht="15.75" thickBot="1" x14ac:dyDescent="0.3">
      <c r="A44" s="355"/>
      <c r="E44" s="355"/>
    </row>
    <row r="45" spans="1:33" ht="15.75" customHeight="1" outlineLevel="1" x14ac:dyDescent="0.25">
      <c r="B45" s="356"/>
      <c r="C45" s="356"/>
      <c r="D45" s="356"/>
      <c r="E45" s="674" t="s">
        <v>252</v>
      </c>
      <c r="F45" s="674"/>
      <c r="G45" s="674"/>
      <c r="H45" s="674" t="s">
        <v>498</v>
      </c>
      <c r="I45" s="674"/>
      <c r="J45" s="674"/>
      <c r="O45" s="357"/>
      <c r="P45" s="675" t="s">
        <v>505</v>
      </c>
      <c r="Q45" s="676"/>
      <c r="R45" s="676"/>
      <c r="S45" s="676"/>
      <c r="T45" s="676"/>
      <c r="U45" s="676"/>
      <c r="V45" s="676"/>
      <c r="W45" s="676"/>
      <c r="X45" s="676"/>
      <c r="Y45" s="676"/>
      <c r="Z45" s="676"/>
      <c r="AA45" s="676"/>
      <c r="AB45" s="676"/>
      <c r="AC45" s="676"/>
      <c r="AD45" s="676"/>
      <c r="AE45" s="677"/>
      <c r="AF45" s="357"/>
    </row>
    <row r="46" spans="1:33" ht="30" outlineLevel="1" x14ac:dyDescent="0.25">
      <c r="B46" s="358" t="s">
        <v>56</v>
      </c>
      <c r="C46" s="358" t="s">
        <v>18</v>
      </c>
      <c r="D46" s="359" t="s">
        <v>266</v>
      </c>
      <c r="E46" s="360" t="s">
        <v>267</v>
      </c>
      <c r="F46" s="361" t="s">
        <v>268</v>
      </c>
      <c r="G46" s="362" t="s">
        <v>269</v>
      </c>
      <c r="H46" s="363" t="s">
        <v>267</v>
      </c>
      <c r="I46" s="361" t="s">
        <v>268</v>
      </c>
      <c r="J46" s="362" t="s">
        <v>530</v>
      </c>
      <c r="O46" s="364" t="s">
        <v>266</v>
      </c>
      <c r="P46" s="365" t="s">
        <v>389</v>
      </c>
      <c r="Q46" s="365" t="s">
        <v>39</v>
      </c>
      <c r="R46" s="365" t="s">
        <v>40</v>
      </c>
      <c r="S46" s="365" t="s">
        <v>41</v>
      </c>
      <c r="T46" s="365" t="s">
        <v>42</v>
      </c>
      <c r="U46" s="365" t="s">
        <v>43</v>
      </c>
      <c r="V46" s="365" t="s">
        <v>44</v>
      </c>
      <c r="W46" s="365" t="s">
        <v>45</v>
      </c>
      <c r="X46" s="365" t="s">
        <v>46</v>
      </c>
      <c r="Y46" s="365" t="s">
        <v>47</v>
      </c>
      <c r="Z46" s="365" t="s">
        <v>48</v>
      </c>
      <c r="AA46" s="365" t="s">
        <v>49</v>
      </c>
      <c r="AB46" s="365" t="s">
        <v>50</v>
      </c>
      <c r="AC46" s="365" t="s">
        <v>51</v>
      </c>
      <c r="AD46" s="365" t="s">
        <v>52</v>
      </c>
      <c r="AE46" s="365" t="s">
        <v>467</v>
      </c>
      <c r="AF46" s="357"/>
      <c r="AG46" s="366"/>
    </row>
    <row r="47" spans="1:33" outlineLevel="1" x14ac:dyDescent="0.25">
      <c r="B47" s="367"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367">
        <f>IF(DATE(YEAR('Basic project data'!$C$5),MONTH('Basic project data'!$C$5),1)=D47,1,0)</f>
        <v>0</v>
      </c>
      <c r="D47" s="368">
        <f>IF('Basic project data'!C5=0,0,DATE(YEAR('Basic project data'!$C$5),1,1))</f>
        <v>0</v>
      </c>
      <c r="E47" s="369"/>
      <c r="F47" s="299">
        <f t="shared" ref="F47:F58" si="14">215/12*E47</f>
        <v>0</v>
      </c>
      <c r="G47" s="370"/>
      <c r="H47" s="369"/>
      <c r="I47" s="299">
        <f t="shared" ref="I47:I58" si="15">215/12*H47</f>
        <v>0</v>
      </c>
      <c r="J47" s="371"/>
      <c r="O47" s="372">
        <f t="shared" ref="O47:O59" si="16">D47</f>
        <v>0</v>
      </c>
      <c r="P47" s="373"/>
      <c r="Q47" s="373"/>
      <c r="R47" s="373"/>
      <c r="S47" s="373"/>
      <c r="T47" s="373"/>
      <c r="U47" s="373"/>
      <c r="V47" s="373"/>
      <c r="W47" s="373"/>
      <c r="X47" s="373"/>
      <c r="Y47" s="373"/>
      <c r="Z47" s="373"/>
      <c r="AA47" s="373"/>
      <c r="AB47" s="373"/>
      <c r="AC47" s="373"/>
      <c r="AD47" s="373"/>
      <c r="AE47" s="374">
        <f t="shared" ref="AE47:AE58" si="17">SUM(P47:AD47)</f>
        <v>0</v>
      </c>
      <c r="AF47" s="357"/>
      <c r="AG47" s="366"/>
    </row>
    <row r="48" spans="1:33" outlineLevel="1" x14ac:dyDescent="0.25">
      <c r="B48" s="367"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367">
        <f>IF(C47&gt;0,C47+1,IF(DATE(YEAR('Basic project data'!$C$5),MONTH('Basic project data'!$C$5),1)=D48,1,0))</f>
        <v>0</v>
      </c>
      <c r="D48" s="368">
        <f t="shared" ref="D48:D58" si="18">DATE(YEAR(D47),MONTH(D47)+1,DAY(D47))</f>
        <v>31</v>
      </c>
      <c r="E48" s="369"/>
      <c r="F48" s="299">
        <f t="shared" si="14"/>
        <v>0</v>
      </c>
      <c r="G48" s="370"/>
      <c r="H48" s="369"/>
      <c r="I48" s="299">
        <f t="shared" si="15"/>
        <v>0</v>
      </c>
      <c r="J48" s="371"/>
      <c r="O48" s="372">
        <f t="shared" si="16"/>
        <v>31</v>
      </c>
      <c r="P48" s="373"/>
      <c r="Q48" s="373"/>
      <c r="R48" s="373"/>
      <c r="S48" s="373"/>
      <c r="T48" s="373"/>
      <c r="U48" s="373"/>
      <c r="V48" s="373"/>
      <c r="W48" s="373"/>
      <c r="X48" s="373"/>
      <c r="Y48" s="373"/>
      <c r="Z48" s="373"/>
      <c r="AA48" s="373"/>
      <c r="AB48" s="373"/>
      <c r="AC48" s="373"/>
      <c r="AD48" s="373"/>
      <c r="AE48" s="374">
        <f t="shared" si="17"/>
        <v>0</v>
      </c>
      <c r="AF48" s="357"/>
      <c r="AG48" s="366"/>
    </row>
    <row r="49" spans="2:33" outlineLevel="1" x14ac:dyDescent="0.25">
      <c r="B49" s="367"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367">
        <f>IF(C48&gt;0,C48+1,IF(DATE(YEAR('Basic project data'!$C$5),MONTH('Basic project data'!$C$5),1)=D49,1,0))</f>
        <v>0</v>
      </c>
      <c r="D49" s="368">
        <f t="shared" si="18"/>
        <v>62</v>
      </c>
      <c r="E49" s="369"/>
      <c r="F49" s="299">
        <f t="shared" si="14"/>
        <v>0</v>
      </c>
      <c r="G49" s="370"/>
      <c r="H49" s="369"/>
      <c r="I49" s="299">
        <f t="shared" si="15"/>
        <v>0</v>
      </c>
      <c r="J49" s="371"/>
      <c r="O49" s="372">
        <f t="shared" si="16"/>
        <v>62</v>
      </c>
      <c r="P49" s="373"/>
      <c r="Q49" s="373"/>
      <c r="R49" s="373"/>
      <c r="S49" s="373"/>
      <c r="T49" s="373"/>
      <c r="U49" s="373"/>
      <c r="V49" s="373"/>
      <c r="W49" s="373"/>
      <c r="X49" s="373"/>
      <c r="Y49" s="373"/>
      <c r="Z49" s="373"/>
      <c r="AA49" s="373"/>
      <c r="AB49" s="373"/>
      <c r="AC49" s="373"/>
      <c r="AD49" s="373"/>
      <c r="AE49" s="374">
        <f t="shared" si="17"/>
        <v>0</v>
      </c>
      <c r="AF49" s="357"/>
      <c r="AG49" s="366"/>
    </row>
    <row r="50" spans="2:33" outlineLevel="1" x14ac:dyDescent="0.25">
      <c r="B50" s="367"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367">
        <f>IF(C49&gt;0,C49+1,IF(DATE(YEAR('Basic project data'!$C$5),MONTH('Basic project data'!$C$5),1)=D50,1,0))</f>
        <v>0</v>
      </c>
      <c r="D50" s="368">
        <f t="shared" si="18"/>
        <v>93</v>
      </c>
      <c r="E50" s="369"/>
      <c r="F50" s="299">
        <f t="shared" si="14"/>
        <v>0</v>
      </c>
      <c r="G50" s="370"/>
      <c r="H50" s="369"/>
      <c r="I50" s="299">
        <f t="shared" si="15"/>
        <v>0</v>
      </c>
      <c r="J50" s="371"/>
      <c r="O50" s="372">
        <f t="shared" si="16"/>
        <v>93</v>
      </c>
      <c r="P50" s="373"/>
      <c r="Q50" s="373"/>
      <c r="R50" s="373"/>
      <c r="S50" s="373"/>
      <c r="T50" s="373"/>
      <c r="U50" s="373"/>
      <c r="V50" s="373"/>
      <c r="W50" s="373"/>
      <c r="X50" s="373"/>
      <c r="Y50" s="373"/>
      <c r="Z50" s="373"/>
      <c r="AA50" s="373"/>
      <c r="AB50" s="373"/>
      <c r="AC50" s="373"/>
      <c r="AD50" s="373"/>
      <c r="AE50" s="374">
        <f t="shared" si="17"/>
        <v>0</v>
      </c>
      <c r="AF50" s="375"/>
    </row>
    <row r="51" spans="2:33" outlineLevel="1" x14ac:dyDescent="0.25">
      <c r="B51" s="367"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367">
        <f>IF(C50&gt;0,C50+1,IF(DATE(YEAR('Basic project data'!$C$5),MONTH('Basic project data'!$C$5),1)=D51,1,0))</f>
        <v>0</v>
      </c>
      <c r="D51" s="368">
        <f t="shared" si="18"/>
        <v>123</v>
      </c>
      <c r="E51" s="369"/>
      <c r="F51" s="299">
        <f t="shared" si="14"/>
        <v>0</v>
      </c>
      <c r="G51" s="370"/>
      <c r="H51" s="369"/>
      <c r="I51" s="299">
        <f t="shared" si="15"/>
        <v>0</v>
      </c>
      <c r="J51" s="371"/>
      <c r="O51" s="372">
        <f t="shared" si="16"/>
        <v>123</v>
      </c>
      <c r="P51" s="373"/>
      <c r="Q51" s="373"/>
      <c r="R51" s="373"/>
      <c r="S51" s="373"/>
      <c r="T51" s="373"/>
      <c r="U51" s="373"/>
      <c r="V51" s="373"/>
      <c r="W51" s="373"/>
      <c r="X51" s="373"/>
      <c r="Y51" s="373"/>
      <c r="Z51" s="373"/>
      <c r="AA51" s="373"/>
      <c r="AB51" s="373"/>
      <c r="AC51" s="373"/>
      <c r="AD51" s="373"/>
      <c r="AE51" s="374">
        <f t="shared" si="17"/>
        <v>0</v>
      </c>
      <c r="AF51" s="375"/>
      <c r="AG51" s="366"/>
    </row>
    <row r="52" spans="2:33" outlineLevel="1" x14ac:dyDescent="0.25">
      <c r="B52" s="367"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367">
        <f>IF(C51&gt;0,C51+1,IF(DATE(YEAR('Basic project data'!$C$5),MONTH('Basic project data'!$C$5),1)=D52,1,0))</f>
        <v>0</v>
      </c>
      <c r="D52" s="368">
        <f t="shared" si="18"/>
        <v>154</v>
      </c>
      <c r="E52" s="369"/>
      <c r="F52" s="299">
        <f t="shared" si="14"/>
        <v>0</v>
      </c>
      <c r="G52" s="370"/>
      <c r="H52" s="369"/>
      <c r="I52" s="299">
        <f t="shared" si="15"/>
        <v>0</v>
      </c>
      <c r="J52" s="371"/>
      <c r="O52" s="372">
        <f t="shared" si="16"/>
        <v>154</v>
      </c>
      <c r="P52" s="373"/>
      <c r="Q52" s="373"/>
      <c r="R52" s="373"/>
      <c r="S52" s="373"/>
      <c r="T52" s="373"/>
      <c r="U52" s="373"/>
      <c r="V52" s="373"/>
      <c r="W52" s="373"/>
      <c r="X52" s="373"/>
      <c r="Y52" s="373"/>
      <c r="Z52" s="373"/>
      <c r="AA52" s="373"/>
      <c r="AB52" s="373"/>
      <c r="AC52" s="373"/>
      <c r="AD52" s="373"/>
      <c r="AE52" s="374">
        <f t="shared" si="17"/>
        <v>0</v>
      </c>
      <c r="AF52" s="375"/>
      <c r="AG52" s="366"/>
    </row>
    <row r="53" spans="2:33" outlineLevel="1" x14ac:dyDescent="0.25">
      <c r="B53" s="367"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367">
        <f>IF(C52&gt;0,C52+1,IF(DATE(YEAR('Basic project data'!$C$5),MONTH('Basic project data'!$C$5),1)=D53,1,0))</f>
        <v>0</v>
      </c>
      <c r="D53" s="368">
        <f t="shared" si="18"/>
        <v>184</v>
      </c>
      <c r="E53" s="369"/>
      <c r="F53" s="299">
        <f t="shared" si="14"/>
        <v>0</v>
      </c>
      <c r="G53" s="370"/>
      <c r="H53" s="369"/>
      <c r="I53" s="299">
        <f t="shared" si="15"/>
        <v>0</v>
      </c>
      <c r="J53" s="371"/>
      <c r="O53" s="372">
        <f t="shared" si="16"/>
        <v>184</v>
      </c>
      <c r="P53" s="373"/>
      <c r="Q53" s="373"/>
      <c r="R53" s="373"/>
      <c r="S53" s="373"/>
      <c r="T53" s="373"/>
      <c r="U53" s="373"/>
      <c r="V53" s="373"/>
      <c r="W53" s="373"/>
      <c r="X53" s="373"/>
      <c r="Y53" s="373"/>
      <c r="Z53" s="373"/>
      <c r="AA53" s="373"/>
      <c r="AB53" s="373"/>
      <c r="AC53" s="373"/>
      <c r="AD53" s="373"/>
      <c r="AE53" s="374">
        <f t="shared" si="17"/>
        <v>0</v>
      </c>
      <c r="AF53" s="375"/>
      <c r="AG53" s="354"/>
    </row>
    <row r="54" spans="2:33" outlineLevel="1" x14ac:dyDescent="0.25">
      <c r="B54" s="367"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367">
        <f>IF(C53&gt;0,C53+1,IF(DATE(YEAR('Basic project data'!$C$5),MONTH('Basic project data'!$C$5),1)=D54,1,0))</f>
        <v>0</v>
      </c>
      <c r="D54" s="368">
        <f t="shared" si="18"/>
        <v>215</v>
      </c>
      <c r="E54" s="369"/>
      <c r="F54" s="299">
        <f t="shared" si="14"/>
        <v>0</v>
      </c>
      <c r="G54" s="370"/>
      <c r="H54" s="369"/>
      <c r="I54" s="299">
        <f t="shared" si="15"/>
        <v>0</v>
      </c>
      <c r="J54" s="371"/>
      <c r="O54" s="372">
        <f t="shared" si="16"/>
        <v>215</v>
      </c>
      <c r="P54" s="373"/>
      <c r="Q54" s="373"/>
      <c r="R54" s="373"/>
      <c r="S54" s="373"/>
      <c r="T54" s="373"/>
      <c r="U54" s="373"/>
      <c r="V54" s="373"/>
      <c r="W54" s="373"/>
      <c r="X54" s="373"/>
      <c r="Y54" s="373"/>
      <c r="Z54" s="373"/>
      <c r="AA54" s="373"/>
      <c r="AB54" s="373"/>
      <c r="AC54" s="373"/>
      <c r="AD54" s="373"/>
      <c r="AE54" s="374">
        <f t="shared" si="17"/>
        <v>0</v>
      </c>
      <c r="AF54" s="375"/>
      <c r="AG54" s="354"/>
    </row>
    <row r="55" spans="2:33" outlineLevel="1" x14ac:dyDescent="0.25">
      <c r="B55" s="367"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367">
        <f>IF(C54&gt;0,C54+1,IF(DATE(YEAR('Basic project data'!$C$5),MONTH('Basic project data'!$C$5),1)=D55,1,0))</f>
        <v>0</v>
      </c>
      <c r="D55" s="368">
        <f t="shared" si="18"/>
        <v>246</v>
      </c>
      <c r="E55" s="369"/>
      <c r="F55" s="299">
        <f t="shared" si="14"/>
        <v>0</v>
      </c>
      <c r="G55" s="370"/>
      <c r="H55" s="369"/>
      <c r="I55" s="299">
        <f t="shared" si="15"/>
        <v>0</v>
      </c>
      <c r="J55" s="371"/>
      <c r="O55" s="372">
        <f t="shared" si="16"/>
        <v>246</v>
      </c>
      <c r="P55" s="373"/>
      <c r="Q55" s="373"/>
      <c r="R55" s="373"/>
      <c r="S55" s="373"/>
      <c r="T55" s="373"/>
      <c r="U55" s="373"/>
      <c r="V55" s="373"/>
      <c r="W55" s="373"/>
      <c r="X55" s="373"/>
      <c r="Y55" s="373"/>
      <c r="Z55" s="373"/>
      <c r="AA55" s="373"/>
      <c r="AB55" s="373"/>
      <c r="AC55" s="373"/>
      <c r="AD55" s="373"/>
      <c r="AE55" s="374">
        <f t="shared" si="17"/>
        <v>0</v>
      </c>
      <c r="AF55" s="375"/>
    </row>
    <row r="56" spans="2:33" outlineLevel="1" x14ac:dyDescent="0.25">
      <c r="B56" s="367"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367">
        <f>IF(C55&gt;0,C55+1,IF(DATE(YEAR('Basic project data'!$C$5),MONTH('Basic project data'!$C$5),1)=D56,1,0))</f>
        <v>0</v>
      </c>
      <c r="D56" s="368">
        <f t="shared" si="18"/>
        <v>276</v>
      </c>
      <c r="E56" s="369"/>
      <c r="F56" s="299">
        <f t="shared" si="14"/>
        <v>0</v>
      </c>
      <c r="G56" s="370"/>
      <c r="H56" s="369"/>
      <c r="I56" s="299">
        <f t="shared" si="15"/>
        <v>0</v>
      </c>
      <c r="J56" s="371"/>
      <c r="O56" s="372">
        <f t="shared" si="16"/>
        <v>276</v>
      </c>
      <c r="P56" s="373"/>
      <c r="Q56" s="373"/>
      <c r="R56" s="373"/>
      <c r="S56" s="373"/>
      <c r="T56" s="373"/>
      <c r="U56" s="373"/>
      <c r="V56" s="373"/>
      <c r="W56" s="373"/>
      <c r="X56" s="373"/>
      <c r="Y56" s="373"/>
      <c r="Z56" s="373"/>
      <c r="AA56" s="373"/>
      <c r="AB56" s="373"/>
      <c r="AC56" s="373"/>
      <c r="AD56" s="373"/>
      <c r="AE56" s="374">
        <f t="shared" si="17"/>
        <v>0</v>
      </c>
      <c r="AF56" s="375"/>
      <c r="AG56" s="376"/>
    </row>
    <row r="57" spans="2:33" outlineLevel="1" x14ac:dyDescent="0.25">
      <c r="B57" s="367"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367">
        <f>IF(C56&gt;0,C56+1,IF(DATE(YEAR('Basic project data'!$C$5),MONTH('Basic project data'!$C$5),1)=D57,1,0))</f>
        <v>0</v>
      </c>
      <c r="D57" s="368">
        <f t="shared" si="18"/>
        <v>307</v>
      </c>
      <c r="E57" s="369"/>
      <c r="F57" s="299">
        <f t="shared" si="14"/>
        <v>0</v>
      </c>
      <c r="G57" s="370"/>
      <c r="H57" s="369"/>
      <c r="I57" s="299">
        <f t="shared" si="15"/>
        <v>0</v>
      </c>
      <c r="J57" s="371"/>
      <c r="O57" s="372">
        <f t="shared" si="16"/>
        <v>307</v>
      </c>
      <c r="P57" s="373"/>
      <c r="Q57" s="373"/>
      <c r="R57" s="373"/>
      <c r="S57" s="373"/>
      <c r="T57" s="373"/>
      <c r="U57" s="373"/>
      <c r="V57" s="373"/>
      <c r="W57" s="373"/>
      <c r="X57" s="373"/>
      <c r="Y57" s="373"/>
      <c r="Z57" s="373"/>
      <c r="AA57" s="373"/>
      <c r="AB57" s="373"/>
      <c r="AC57" s="373"/>
      <c r="AD57" s="373"/>
      <c r="AE57" s="374">
        <f t="shared" si="17"/>
        <v>0</v>
      </c>
      <c r="AF57" s="375"/>
    </row>
    <row r="58" spans="2:33" outlineLevel="1" x14ac:dyDescent="0.25">
      <c r="B58" s="367"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367">
        <f>IF(C57&gt;0,C57+1,IF(DATE(YEAR('Basic project data'!$C$5),MONTH('Basic project data'!$C$5),1)=D58,1,0))</f>
        <v>0</v>
      </c>
      <c r="D58" s="368">
        <f t="shared" si="18"/>
        <v>337</v>
      </c>
      <c r="E58" s="369"/>
      <c r="F58" s="299">
        <f t="shared" si="14"/>
        <v>0</v>
      </c>
      <c r="G58" s="370"/>
      <c r="H58" s="369"/>
      <c r="I58" s="299">
        <f t="shared" si="15"/>
        <v>0</v>
      </c>
      <c r="J58" s="371"/>
      <c r="O58" s="372">
        <f t="shared" si="16"/>
        <v>337</v>
      </c>
      <c r="P58" s="373"/>
      <c r="Q58" s="373"/>
      <c r="R58" s="373"/>
      <c r="S58" s="373"/>
      <c r="T58" s="373"/>
      <c r="U58" s="373"/>
      <c r="V58" s="373"/>
      <c r="W58" s="373"/>
      <c r="X58" s="373"/>
      <c r="Y58" s="373"/>
      <c r="Z58" s="373"/>
      <c r="AA58" s="373"/>
      <c r="AB58" s="373"/>
      <c r="AC58" s="373"/>
      <c r="AD58" s="373"/>
      <c r="AE58" s="374">
        <f t="shared" si="17"/>
        <v>0</v>
      </c>
      <c r="AF58" s="375"/>
    </row>
    <row r="59" spans="2:33" ht="15.75" outlineLevel="1" thickBot="1" x14ac:dyDescent="0.3">
      <c r="B59" s="377"/>
      <c r="C59" s="378"/>
      <c r="D59" s="379">
        <f>D58</f>
        <v>337</v>
      </c>
      <c r="E59" s="380"/>
      <c r="F59" s="381">
        <f>SUM(F47:F58)</f>
        <v>0</v>
      </c>
      <c r="G59" s="382">
        <f>SUM(G47:G58)</f>
        <v>0</v>
      </c>
      <c r="H59" s="383"/>
      <c r="I59" s="381">
        <f>SUM(I47:I58)</f>
        <v>0</v>
      </c>
      <c r="J59" s="382">
        <f>SUM(J47:J58)</f>
        <v>0</v>
      </c>
      <c r="O59" s="379">
        <f t="shared" si="16"/>
        <v>337</v>
      </c>
      <c r="P59" s="384">
        <f t="shared" ref="P59:AE59" si="19">SUM(P47:P58)</f>
        <v>0</v>
      </c>
      <c r="Q59" s="384">
        <f t="shared" si="19"/>
        <v>0</v>
      </c>
      <c r="R59" s="384">
        <f t="shared" si="19"/>
        <v>0</v>
      </c>
      <c r="S59" s="384">
        <f t="shared" si="19"/>
        <v>0</v>
      </c>
      <c r="T59" s="384">
        <f>SUM(T47:T58)</f>
        <v>0</v>
      </c>
      <c r="U59" s="384">
        <f t="shared" si="19"/>
        <v>0</v>
      </c>
      <c r="V59" s="384">
        <f t="shared" si="19"/>
        <v>0</v>
      </c>
      <c r="W59" s="384">
        <f t="shared" si="19"/>
        <v>0</v>
      </c>
      <c r="X59" s="384">
        <f t="shared" si="19"/>
        <v>0</v>
      </c>
      <c r="Y59" s="384">
        <f t="shared" si="19"/>
        <v>0</v>
      </c>
      <c r="Z59" s="384">
        <f t="shared" si="19"/>
        <v>0</v>
      </c>
      <c r="AA59" s="384">
        <f t="shared" si="19"/>
        <v>0</v>
      </c>
      <c r="AB59" s="384">
        <f t="shared" si="19"/>
        <v>0</v>
      </c>
      <c r="AC59" s="384">
        <f t="shared" si="19"/>
        <v>0</v>
      </c>
      <c r="AD59" s="384">
        <f t="shared" si="19"/>
        <v>0</v>
      </c>
      <c r="AE59" s="384">
        <f t="shared" si="19"/>
        <v>0</v>
      </c>
      <c r="AF59" s="375"/>
    </row>
    <row r="60" spans="2:33" x14ac:dyDescent="0.25">
      <c r="B60" s="385"/>
      <c r="C60" s="385"/>
      <c r="E60" s="674" t="s">
        <v>252</v>
      </c>
      <c r="F60" s="674"/>
      <c r="G60" s="674"/>
      <c r="H60" s="674" t="s">
        <v>498</v>
      </c>
      <c r="I60" s="674"/>
      <c r="J60" s="674"/>
      <c r="P60" s="384">
        <f t="shared" ref="P60:AE60" si="20">IFERROR(P59/$H$2,0)</f>
        <v>0</v>
      </c>
      <c r="Q60" s="384">
        <f t="shared" si="20"/>
        <v>0</v>
      </c>
      <c r="R60" s="384">
        <f t="shared" si="20"/>
        <v>0</v>
      </c>
      <c r="S60" s="384">
        <f t="shared" si="20"/>
        <v>0</v>
      </c>
      <c r="T60" s="384">
        <f t="shared" si="20"/>
        <v>0</v>
      </c>
      <c r="U60" s="384">
        <f t="shared" si="20"/>
        <v>0</v>
      </c>
      <c r="V60" s="384">
        <f t="shared" si="20"/>
        <v>0</v>
      </c>
      <c r="W60" s="384">
        <f t="shared" si="20"/>
        <v>0</v>
      </c>
      <c r="X60" s="384">
        <f t="shared" si="20"/>
        <v>0</v>
      </c>
      <c r="Y60" s="384">
        <f t="shared" si="20"/>
        <v>0</v>
      </c>
      <c r="Z60" s="384">
        <f t="shared" si="20"/>
        <v>0</v>
      </c>
      <c r="AA60" s="384">
        <f t="shared" si="20"/>
        <v>0</v>
      </c>
      <c r="AB60" s="384">
        <f t="shared" si="20"/>
        <v>0</v>
      </c>
      <c r="AC60" s="384">
        <f t="shared" si="20"/>
        <v>0</v>
      </c>
      <c r="AD60" s="384">
        <f t="shared" si="20"/>
        <v>0</v>
      </c>
      <c r="AE60" s="384">
        <f t="shared" si="20"/>
        <v>0</v>
      </c>
      <c r="AF60" s="626" t="s">
        <v>270</v>
      </c>
      <c r="AG60" s="627"/>
    </row>
    <row r="61" spans="2:33" ht="30" outlineLevel="1" x14ac:dyDescent="0.25">
      <c r="B61" s="385"/>
      <c r="C61" s="385"/>
      <c r="E61" s="360" t="s">
        <v>267</v>
      </c>
      <c r="F61" s="361" t="s">
        <v>268</v>
      </c>
      <c r="G61" s="362" t="s">
        <v>269</v>
      </c>
      <c r="H61" s="363" t="s">
        <v>267</v>
      </c>
      <c r="I61" s="361" t="s">
        <v>268</v>
      </c>
      <c r="J61" s="362" t="s">
        <v>530</v>
      </c>
      <c r="O61" s="364" t="s">
        <v>266</v>
      </c>
      <c r="P61" s="365" t="s">
        <v>389</v>
      </c>
      <c r="Q61" s="365" t="s">
        <v>39</v>
      </c>
      <c r="R61" s="365" t="s">
        <v>40</v>
      </c>
      <c r="S61" s="365" t="s">
        <v>41</v>
      </c>
      <c r="T61" s="365" t="s">
        <v>42</v>
      </c>
      <c r="U61" s="365" t="s">
        <v>43</v>
      </c>
      <c r="V61" s="365" t="s">
        <v>44</v>
      </c>
      <c r="W61" s="365" t="s">
        <v>45</v>
      </c>
      <c r="X61" s="365" t="s">
        <v>46</v>
      </c>
      <c r="Y61" s="365" t="s">
        <v>47</v>
      </c>
      <c r="Z61" s="365" t="s">
        <v>48</v>
      </c>
      <c r="AA61" s="365" t="s">
        <v>49</v>
      </c>
      <c r="AB61" s="365" t="s">
        <v>50</v>
      </c>
      <c r="AC61" s="365" t="s">
        <v>51</v>
      </c>
      <c r="AD61" s="365" t="s">
        <v>52</v>
      </c>
      <c r="AE61" s="386"/>
      <c r="AF61" s="387"/>
    </row>
    <row r="62" spans="2:33" outlineLevel="1" x14ac:dyDescent="0.25">
      <c r="B62" s="367"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367">
        <f>IF(C58&gt;0,C58+1,IF(DATE(YEAR('Basic project data'!$C$5),MONTH('Basic project data'!$C$5),1)=D62,1,0))</f>
        <v>0</v>
      </c>
      <c r="D62" s="368">
        <f>DATE(YEAR(D58),MONTH(D58)+1,DAY(D58))</f>
        <v>368</v>
      </c>
      <c r="E62" s="369"/>
      <c r="F62" s="299">
        <f t="shared" ref="F62:F73" si="21">215/12*E62</f>
        <v>0</v>
      </c>
      <c r="G62" s="370"/>
      <c r="H62" s="369"/>
      <c r="I62" s="299">
        <f t="shared" ref="I62:I73" si="22">215/12*H62</f>
        <v>0</v>
      </c>
      <c r="J62" s="371"/>
      <c r="O62" s="372">
        <f t="shared" ref="O62:O74" si="23">D62</f>
        <v>368</v>
      </c>
      <c r="P62" s="373"/>
      <c r="Q62" s="373"/>
      <c r="R62" s="373"/>
      <c r="S62" s="373"/>
      <c r="T62" s="373"/>
      <c r="U62" s="373"/>
      <c r="V62" s="373"/>
      <c r="W62" s="373"/>
      <c r="X62" s="373"/>
      <c r="Y62" s="373"/>
      <c r="Z62" s="373"/>
      <c r="AA62" s="373"/>
      <c r="AB62" s="373"/>
      <c r="AC62" s="373"/>
      <c r="AD62" s="373"/>
      <c r="AE62" s="374">
        <f t="shared" ref="AE62:AE73" si="24">SUM(P62:AD62)</f>
        <v>0</v>
      </c>
      <c r="AF62" s="375"/>
      <c r="AG62" s="376"/>
    </row>
    <row r="63" spans="2:33" outlineLevel="1" x14ac:dyDescent="0.25">
      <c r="B63" s="367"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367">
        <f>IF(C62&gt;0,C62+1,IF(DATE(YEAR('Basic project data'!$C$5),MONTH('Basic project data'!$C$5),1)=D63,1,0))</f>
        <v>0</v>
      </c>
      <c r="D63" s="368">
        <f t="shared" ref="D63:D73" si="25">DATE(YEAR(D62),MONTH(D62)+1,DAY(D62))</f>
        <v>399</v>
      </c>
      <c r="E63" s="369"/>
      <c r="F63" s="299">
        <f t="shared" si="21"/>
        <v>0</v>
      </c>
      <c r="G63" s="370"/>
      <c r="H63" s="369"/>
      <c r="I63" s="299">
        <f t="shared" si="22"/>
        <v>0</v>
      </c>
      <c r="J63" s="371"/>
      <c r="O63" s="372">
        <f t="shared" si="23"/>
        <v>399</v>
      </c>
      <c r="P63" s="373"/>
      <c r="Q63" s="373"/>
      <c r="R63" s="373"/>
      <c r="S63" s="373"/>
      <c r="T63" s="373"/>
      <c r="U63" s="373"/>
      <c r="V63" s="373"/>
      <c r="W63" s="373"/>
      <c r="X63" s="373"/>
      <c r="Y63" s="373"/>
      <c r="Z63" s="373"/>
      <c r="AA63" s="373"/>
      <c r="AB63" s="373"/>
      <c r="AC63" s="373"/>
      <c r="AD63" s="373"/>
      <c r="AE63" s="374">
        <f t="shared" si="24"/>
        <v>0</v>
      </c>
      <c r="AF63" s="375"/>
    </row>
    <row r="64" spans="2:33" outlineLevel="1" x14ac:dyDescent="0.25">
      <c r="B64" s="367"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367">
        <f>IF(C63&gt;0,C63+1,IF(DATE(YEAR('Basic project data'!$C$5),MONTH('Basic project data'!$C$5),1)=D64,1,0))</f>
        <v>0</v>
      </c>
      <c r="D64" s="368">
        <f t="shared" si="25"/>
        <v>427</v>
      </c>
      <c r="E64" s="369"/>
      <c r="F64" s="299">
        <f t="shared" si="21"/>
        <v>0</v>
      </c>
      <c r="G64" s="370"/>
      <c r="H64" s="369"/>
      <c r="I64" s="299">
        <f t="shared" si="22"/>
        <v>0</v>
      </c>
      <c r="J64" s="371"/>
      <c r="O64" s="372">
        <f t="shared" si="23"/>
        <v>427</v>
      </c>
      <c r="P64" s="373"/>
      <c r="Q64" s="373"/>
      <c r="R64" s="373"/>
      <c r="S64" s="373"/>
      <c r="T64" s="373"/>
      <c r="U64" s="373"/>
      <c r="V64" s="373"/>
      <c r="W64" s="373"/>
      <c r="X64" s="373"/>
      <c r="Y64" s="373"/>
      <c r="Z64" s="373"/>
      <c r="AA64" s="373"/>
      <c r="AB64" s="373"/>
      <c r="AC64" s="373"/>
      <c r="AD64" s="373"/>
      <c r="AE64" s="374">
        <f t="shared" si="24"/>
        <v>0</v>
      </c>
      <c r="AF64" s="375"/>
    </row>
    <row r="65" spans="2:33" outlineLevel="1" x14ac:dyDescent="0.25">
      <c r="B65" s="367"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367">
        <f>IF(C64&gt;0,C64+1,IF(DATE(YEAR('Basic project data'!$C$5),MONTH('Basic project data'!$C$5),1)=D65,1,0))</f>
        <v>0</v>
      </c>
      <c r="D65" s="368">
        <f t="shared" si="25"/>
        <v>458</v>
      </c>
      <c r="E65" s="369"/>
      <c r="F65" s="299">
        <f t="shared" si="21"/>
        <v>0</v>
      </c>
      <c r="G65" s="370"/>
      <c r="H65" s="369"/>
      <c r="I65" s="299">
        <f t="shared" si="22"/>
        <v>0</v>
      </c>
      <c r="J65" s="371"/>
      <c r="O65" s="372">
        <f t="shared" si="23"/>
        <v>458</v>
      </c>
      <c r="P65" s="373"/>
      <c r="Q65" s="373"/>
      <c r="R65" s="373"/>
      <c r="S65" s="373"/>
      <c r="T65" s="373"/>
      <c r="U65" s="373"/>
      <c r="V65" s="373"/>
      <c r="W65" s="373"/>
      <c r="X65" s="373"/>
      <c r="Y65" s="373"/>
      <c r="Z65" s="373"/>
      <c r="AA65" s="373"/>
      <c r="AB65" s="373"/>
      <c r="AC65" s="373"/>
      <c r="AD65" s="373"/>
      <c r="AE65" s="374">
        <f t="shared" si="24"/>
        <v>0</v>
      </c>
      <c r="AF65" s="375"/>
    </row>
    <row r="66" spans="2:33" outlineLevel="1" x14ac:dyDescent="0.25">
      <c r="B66" s="367"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367">
        <f>IF(C65&gt;0,C65+1,IF(DATE(YEAR('Basic project data'!$C$5),MONTH('Basic project data'!$C$5),1)=D66,1,0))</f>
        <v>0</v>
      </c>
      <c r="D66" s="368">
        <f t="shared" si="25"/>
        <v>488</v>
      </c>
      <c r="E66" s="369"/>
      <c r="F66" s="299">
        <f t="shared" si="21"/>
        <v>0</v>
      </c>
      <c r="G66" s="370"/>
      <c r="H66" s="369"/>
      <c r="I66" s="299">
        <f t="shared" si="22"/>
        <v>0</v>
      </c>
      <c r="J66" s="371"/>
      <c r="O66" s="372">
        <f t="shared" si="23"/>
        <v>488</v>
      </c>
      <c r="P66" s="373"/>
      <c r="Q66" s="373"/>
      <c r="R66" s="373"/>
      <c r="S66" s="373"/>
      <c r="T66" s="373"/>
      <c r="U66" s="373"/>
      <c r="V66" s="373"/>
      <c r="W66" s="373"/>
      <c r="X66" s="373"/>
      <c r="Y66" s="373"/>
      <c r="Z66" s="373"/>
      <c r="AA66" s="373"/>
      <c r="AB66" s="373"/>
      <c r="AC66" s="373"/>
      <c r="AD66" s="373"/>
      <c r="AE66" s="374">
        <f t="shared" si="24"/>
        <v>0</v>
      </c>
      <c r="AF66" s="375"/>
    </row>
    <row r="67" spans="2:33" outlineLevel="1" x14ac:dyDescent="0.25">
      <c r="B67" s="367"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367">
        <f>IF(C66&gt;0,C66+1,IF(DATE(YEAR('Basic project data'!$C$5),MONTH('Basic project data'!$C$5),1)=D67,1,0))</f>
        <v>0</v>
      </c>
      <c r="D67" s="368">
        <f t="shared" si="25"/>
        <v>519</v>
      </c>
      <c r="E67" s="369"/>
      <c r="F67" s="299">
        <f t="shared" si="21"/>
        <v>0</v>
      </c>
      <c r="G67" s="370"/>
      <c r="H67" s="369"/>
      <c r="I67" s="299">
        <f t="shared" si="22"/>
        <v>0</v>
      </c>
      <c r="J67" s="371"/>
      <c r="O67" s="372">
        <f t="shared" si="23"/>
        <v>519</v>
      </c>
      <c r="P67" s="373"/>
      <c r="Q67" s="373"/>
      <c r="R67" s="373"/>
      <c r="S67" s="373"/>
      <c r="T67" s="373"/>
      <c r="U67" s="373"/>
      <c r="V67" s="373"/>
      <c r="W67" s="373"/>
      <c r="X67" s="373"/>
      <c r="Y67" s="373"/>
      <c r="Z67" s="373"/>
      <c r="AA67" s="373"/>
      <c r="AB67" s="373"/>
      <c r="AC67" s="373"/>
      <c r="AD67" s="373"/>
      <c r="AE67" s="374">
        <f t="shared" si="24"/>
        <v>0</v>
      </c>
      <c r="AF67" s="375"/>
    </row>
    <row r="68" spans="2:33" outlineLevel="1" x14ac:dyDescent="0.25">
      <c r="B68" s="367"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367">
        <f>IF(C67&gt;0,C67+1,IF(DATE(YEAR('Basic project data'!$C$5),MONTH('Basic project data'!$C$5),1)=D68,1,0))</f>
        <v>0</v>
      </c>
      <c r="D68" s="368">
        <f t="shared" si="25"/>
        <v>549</v>
      </c>
      <c r="E68" s="369"/>
      <c r="F68" s="299">
        <f t="shared" si="21"/>
        <v>0</v>
      </c>
      <c r="G68" s="370"/>
      <c r="H68" s="369"/>
      <c r="I68" s="299">
        <f t="shared" si="22"/>
        <v>0</v>
      </c>
      <c r="J68" s="371"/>
      <c r="O68" s="372">
        <f t="shared" si="23"/>
        <v>549</v>
      </c>
      <c r="P68" s="373"/>
      <c r="Q68" s="373"/>
      <c r="R68" s="373"/>
      <c r="S68" s="373"/>
      <c r="T68" s="373"/>
      <c r="U68" s="373"/>
      <c r="V68" s="373"/>
      <c r="W68" s="373"/>
      <c r="X68" s="373"/>
      <c r="Y68" s="373"/>
      <c r="Z68" s="373"/>
      <c r="AA68" s="373"/>
      <c r="AB68" s="373"/>
      <c r="AC68" s="373"/>
      <c r="AD68" s="373"/>
      <c r="AE68" s="374">
        <f t="shared" si="24"/>
        <v>0</v>
      </c>
      <c r="AF68" s="375"/>
    </row>
    <row r="69" spans="2:33" outlineLevel="1" x14ac:dyDescent="0.25">
      <c r="B69" s="367"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367">
        <f>IF(C68&gt;0,C68+1,IF(DATE(YEAR('Basic project data'!$C$5),MONTH('Basic project data'!$C$5),1)=D69,1,0))</f>
        <v>0</v>
      </c>
      <c r="D69" s="368">
        <f t="shared" si="25"/>
        <v>580</v>
      </c>
      <c r="E69" s="369"/>
      <c r="F69" s="299">
        <f t="shared" si="21"/>
        <v>0</v>
      </c>
      <c r="G69" s="370"/>
      <c r="H69" s="369"/>
      <c r="I69" s="299">
        <f t="shared" si="22"/>
        <v>0</v>
      </c>
      <c r="J69" s="371"/>
      <c r="O69" s="372">
        <f t="shared" si="23"/>
        <v>580</v>
      </c>
      <c r="P69" s="373"/>
      <c r="Q69" s="373"/>
      <c r="R69" s="373"/>
      <c r="S69" s="373"/>
      <c r="T69" s="373"/>
      <c r="U69" s="373"/>
      <c r="V69" s="373"/>
      <c r="W69" s="373"/>
      <c r="X69" s="373"/>
      <c r="Y69" s="373"/>
      <c r="Z69" s="373"/>
      <c r="AA69" s="373"/>
      <c r="AB69" s="373"/>
      <c r="AC69" s="373"/>
      <c r="AD69" s="373"/>
      <c r="AE69" s="374">
        <f t="shared" si="24"/>
        <v>0</v>
      </c>
      <c r="AF69" s="375"/>
    </row>
    <row r="70" spans="2:33" outlineLevel="1" x14ac:dyDescent="0.25">
      <c r="B70" s="367"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367">
        <f>IF(C69&gt;0,C69+1,IF(DATE(YEAR('Basic project data'!$C$5),MONTH('Basic project data'!$C$5),1)=D70,1,0))</f>
        <v>0</v>
      </c>
      <c r="D70" s="368">
        <f t="shared" si="25"/>
        <v>611</v>
      </c>
      <c r="E70" s="369"/>
      <c r="F70" s="299">
        <f t="shared" si="21"/>
        <v>0</v>
      </c>
      <c r="G70" s="370"/>
      <c r="H70" s="369"/>
      <c r="I70" s="299">
        <f t="shared" si="22"/>
        <v>0</v>
      </c>
      <c r="J70" s="371"/>
      <c r="O70" s="372">
        <f t="shared" si="23"/>
        <v>611</v>
      </c>
      <c r="P70" s="373"/>
      <c r="Q70" s="373"/>
      <c r="R70" s="373"/>
      <c r="S70" s="373"/>
      <c r="T70" s="373"/>
      <c r="U70" s="373"/>
      <c r="V70" s="373"/>
      <c r="W70" s="373"/>
      <c r="X70" s="373"/>
      <c r="Y70" s="373"/>
      <c r="Z70" s="373"/>
      <c r="AA70" s="373"/>
      <c r="AB70" s="373"/>
      <c r="AC70" s="373"/>
      <c r="AD70" s="373"/>
      <c r="AE70" s="374">
        <f t="shared" si="24"/>
        <v>0</v>
      </c>
      <c r="AF70" s="375"/>
    </row>
    <row r="71" spans="2:33" outlineLevel="1" x14ac:dyDescent="0.25">
      <c r="B71" s="367"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367">
        <f>IF(C70&gt;0,C70+1,IF(DATE(YEAR('Basic project data'!$C$5),MONTH('Basic project data'!$C$5),1)=D71,1,0))</f>
        <v>0</v>
      </c>
      <c r="D71" s="368">
        <f t="shared" si="25"/>
        <v>641</v>
      </c>
      <c r="E71" s="369"/>
      <c r="F71" s="299">
        <f t="shared" si="21"/>
        <v>0</v>
      </c>
      <c r="G71" s="370"/>
      <c r="H71" s="369"/>
      <c r="I71" s="299">
        <f t="shared" si="22"/>
        <v>0</v>
      </c>
      <c r="J71" s="371"/>
      <c r="O71" s="372">
        <f t="shared" si="23"/>
        <v>641</v>
      </c>
      <c r="P71" s="373"/>
      <c r="Q71" s="373"/>
      <c r="R71" s="373"/>
      <c r="S71" s="373"/>
      <c r="T71" s="373"/>
      <c r="U71" s="373"/>
      <c r="V71" s="373"/>
      <c r="W71" s="373"/>
      <c r="X71" s="373"/>
      <c r="Y71" s="373"/>
      <c r="Z71" s="373"/>
      <c r="AA71" s="373"/>
      <c r="AB71" s="373"/>
      <c r="AC71" s="373"/>
      <c r="AD71" s="373"/>
      <c r="AE71" s="374">
        <f t="shared" si="24"/>
        <v>0</v>
      </c>
      <c r="AF71" s="375"/>
    </row>
    <row r="72" spans="2:33" outlineLevel="1" x14ac:dyDescent="0.25">
      <c r="B72" s="367"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367">
        <f>IF(C71&gt;0,C71+1,IF(DATE(YEAR('Basic project data'!$C$5),MONTH('Basic project data'!$C$5),1)=D72,1,0))</f>
        <v>0</v>
      </c>
      <c r="D72" s="368">
        <f t="shared" si="25"/>
        <v>672</v>
      </c>
      <c r="E72" s="369"/>
      <c r="F72" s="299">
        <f t="shared" si="21"/>
        <v>0</v>
      </c>
      <c r="G72" s="370"/>
      <c r="H72" s="369"/>
      <c r="I72" s="299">
        <f t="shared" si="22"/>
        <v>0</v>
      </c>
      <c r="J72" s="371"/>
      <c r="O72" s="372">
        <f t="shared" si="23"/>
        <v>672</v>
      </c>
      <c r="P72" s="373"/>
      <c r="Q72" s="373"/>
      <c r="R72" s="373"/>
      <c r="S72" s="373"/>
      <c r="T72" s="373"/>
      <c r="U72" s="373"/>
      <c r="V72" s="373"/>
      <c r="W72" s="373"/>
      <c r="X72" s="373"/>
      <c r="Y72" s="373"/>
      <c r="Z72" s="373"/>
      <c r="AA72" s="373"/>
      <c r="AB72" s="373"/>
      <c r="AC72" s="373"/>
      <c r="AD72" s="373"/>
      <c r="AE72" s="374">
        <f t="shared" si="24"/>
        <v>0</v>
      </c>
      <c r="AF72" s="375"/>
    </row>
    <row r="73" spans="2:33" outlineLevel="1" x14ac:dyDescent="0.25">
      <c r="B73" s="367"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367">
        <f>IF(C72&gt;0,C72+1,IF(DATE(YEAR('Basic project data'!$C$5),MONTH('Basic project data'!$C$5),1)=D73,1,0))</f>
        <v>0</v>
      </c>
      <c r="D73" s="368">
        <f t="shared" si="25"/>
        <v>702</v>
      </c>
      <c r="E73" s="369"/>
      <c r="F73" s="299">
        <f t="shared" si="21"/>
        <v>0</v>
      </c>
      <c r="G73" s="370"/>
      <c r="H73" s="369"/>
      <c r="I73" s="299">
        <f t="shared" si="22"/>
        <v>0</v>
      </c>
      <c r="J73" s="371"/>
      <c r="O73" s="372">
        <f t="shared" si="23"/>
        <v>702</v>
      </c>
      <c r="P73" s="373"/>
      <c r="Q73" s="373"/>
      <c r="R73" s="373"/>
      <c r="S73" s="373"/>
      <c r="T73" s="373"/>
      <c r="U73" s="373"/>
      <c r="V73" s="373"/>
      <c r="W73" s="373"/>
      <c r="X73" s="373"/>
      <c r="Y73" s="373"/>
      <c r="Z73" s="373"/>
      <c r="AA73" s="373"/>
      <c r="AB73" s="373"/>
      <c r="AC73" s="373"/>
      <c r="AD73" s="373"/>
      <c r="AE73" s="374">
        <f t="shared" si="24"/>
        <v>0</v>
      </c>
      <c r="AF73" s="375"/>
    </row>
    <row r="74" spans="2:33" ht="15.75" outlineLevel="1" thickBot="1" x14ac:dyDescent="0.3">
      <c r="B74" s="377"/>
      <c r="C74" s="378"/>
      <c r="D74" s="379">
        <f>D73</f>
        <v>702</v>
      </c>
      <c r="E74" s="380"/>
      <c r="F74" s="381">
        <f>SUM(F62:F73)</f>
        <v>0</v>
      </c>
      <c r="G74" s="382">
        <f>SUM(G62:G73)</f>
        <v>0</v>
      </c>
      <c r="H74" s="383"/>
      <c r="I74" s="381">
        <f>SUM(I62:I73)</f>
        <v>0</v>
      </c>
      <c r="J74" s="382">
        <f>SUM(J62:J73)</f>
        <v>0</v>
      </c>
      <c r="O74" s="388">
        <f t="shared" si="23"/>
        <v>702</v>
      </c>
      <c r="P74" s="384">
        <f t="shared" ref="P74:S74" si="26">SUM(P62:P73)</f>
        <v>0</v>
      </c>
      <c r="Q74" s="384">
        <f t="shared" si="26"/>
        <v>0</v>
      </c>
      <c r="R74" s="384">
        <f t="shared" si="26"/>
        <v>0</v>
      </c>
      <c r="S74" s="384">
        <f t="shared" si="26"/>
        <v>0</v>
      </c>
      <c r="T74" s="384">
        <f>SUM(T62:T73)</f>
        <v>0</v>
      </c>
      <c r="U74" s="384">
        <f t="shared" ref="U74:AE74" si="27">SUM(U62:U73)</f>
        <v>0</v>
      </c>
      <c r="V74" s="384">
        <f t="shared" si="27"/>
        <v>0</v>
      </c>
      <c r="W74" s="384">
        <f t="shared" si="27"/>
        <v>0</v>
      </c>
      <c r="X74" s="384">
        <f t="shared" si="27"/>
        <v>0</v>
      </c>
      <c r="Y74" s="384">
        <f t="shared" si="27"/>
        <v>0</v>
      </c>
      <c r="Z74" s="384">
        <f t="shared" si="27"/>
        <v>0</v>
      </c>
      <c r="AA74" s="384">
        <f t="shared" si="27"/>
        <v>0</v>
      </c>
      <c r="AB74" s="384">
        <f t="shared" si="27"/>
        <v>0</v>
      </c>
      <c r="AC74" s="384">
        <f t="shared" si="27"/>
        <v>0</v>
      </c>
      <c r="AD74" s="384">
        <f t="shared" si="27"/>
        <v>0</v>
      </c>
      <c r="AE74" s="384">
        <f t="shared" si="27"/>
        <v>0</v>
      </c>
      <c r="AF74" s="375"/>
    </row>
    <row r="75" spans="2:33" x14ac:dyDescent="0.25">
      <c r="B75" s="385"/>
      <c r="C75" s="385"/>
      <c r="E75" s="674" t="s">
        <v>252</v>
      </c>
      <c r="F75" s="674"/>
      <c r="G75" s="674"/>
      <c r="H75" s="674" t="s">
        <v>498</v>
      </c>
      <c r="I75" s="674"/>
      <c r="J75" s="674"/>
      <c r="O75" s="357"/>
      <c r="P75" s="384">
        <f t="shared" ref="P75:AE75" si="28">IFERROR(P74/$H$2,0)</f>
        <v>0</v>
      </c>
      <c r="Q75" s="384">
        <f t="shared" si="28"/>
        <v>0</v>
      </c>
      <c r="R75" s="384">
        <f t="shared" si="28"/>
        <v>0</v>
      </c>
      <c r="S75" s="384">
        <f t="shared" si="28"/>
        <v>0</v>
      </c>
      <c r="T75" s="384">
        <f t="shared" si="28"/>
        <v>0</v>
      </c>
      <c r="U75" s="384">
        <f t="shared" si="28"/>
        <v>0</v>
      </c>
      <c r="V75" s="384">
        <f t="shared" si="28"/>
        <v>0</v>
      </c>
      <c r="W75" s="384">
        <f t="shared" si="28"/>
        <v>0</v>
      </c>
      <c r="X75" s="384">
        <f t="shared" si="28"/>
        <v>0</v>
      </c>
      <c r="Y75" s="384">
        <f t="shared" si="28"/>
        <v>0</v>
      </c>
      <c r="Z75" s="384">
        <f t="shared" si="28"/>
        <v>0</v>
      </c>
      <c r="AA75" s="384">
        <f t="shared" si="28"/>
        <v>0</v>
      </c>
      <c r="AB75" s="384">
        <f t="shared" si="28"/>
        <v>0</v>
      </c>
      <c r="AC75" s="384">
        <f t="shared" si="28"/>
        <v>0</v>
      </c>
      <c r="AD75" s="384">
        <f t="shared" si="28"/>
        <v>0</v>
      </c>
      <c r="AE75" s="384">
        <f t="shared" si="28"/>
        <v>0</v>
      </c>
      <c r="AF75" s="626" t="s">
        <v>270</v>
      </c>
      <c r="AG75" s="627"/>
    </row>
    <row r="76" spans="2:33" ht="30" outlineLevel="1" x14ac:dyDescent="0.25">
      <c r="B76" s="385"/>
      <c r="C76" s="385"/>
      <c r="E76" s="360" t="s">
        <v>267</v>
      </c>
      <c r="F76" s="361" t="s">
        <v>268</v>
      </c>
      <c r="G76" s="362" t="s">
        <v>269</v>
      </c>
      <c r="H76" s="363" t="s">
        <v>267</v>
      </c>
      <c r="I76" s="361" t="s">
        <v>268</v>
      </c>
      <c r="J76" s="362" t="s">
        <v>530</v>
      </c>
      <c r="O76" s="364" t="s">
        <v>266</v>
      </c>
      <c r="P76" s="365" t="s">
        <v>389</v>
      </c>
      <c r="Q76" s="365" t="s">
        <v>39</v>
      </c>
      <c r="R76" s="365" t="s">
        <v>40</v>
      </c>
      <c r="S76" s="365" t="s">
        <v>41</v>
      </c>
      <c r="T76" s="365" t="s">
        <v>42</v>
      </c>
      <c r="U76" s="365" t="s">
        <v>43</v>
      </c>
      <c r="V76" s="365" t="s">
        <v>44</v>
      </c>
      <c r="W76" s="365" t="s">
        <v>45</v>
      </c>
      <c r="X76" s="365" t="s">
        <v>46</v>
      </c>
      <c r="Y76" s="365" t="s">
        <v>47</v>
      </c>
      <c r="Z76" s="365" t="s">
        <v>48</v>
      </c>
      <c r="AA76" s="365" t="s">
        <v>49</v>
      </c>
      <c r="AB76" s="365" t="s">
        <v>50</v>
      </c>
      <c r="AC76" s="365" t="s">
        <v>51</v>
      </c>
      <c r="AD76" s="365" t="s">
        <v>52</v>
      </c>
      <c r="AE76" s="386"/>
      <c r="AF76" s="387"/>
    </row>
    <row r="77" spans="2:33" outlineLevel="1" x14ac:dyDescent="0.25">
      <c r="B77" s="367"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367">
        <f>IF(C73&gt;0,C73+1,IF(DATE(YEAR('Basic project data'!$C$5),MONTH('Basic project data'!$C$5),1)=D77,1,0))</f>
        <v>0</v>
      </c>
      <c r="D77" s="368">
        <f>DATE(YEAR(D73),MONTH(D73)+1,DAY(D73))</f>
        <v>733</v>
      </c>
      <c r="E77" s="369"/>
      <c r="F77" s="299">
        <f t="shared" ref="F77:F88" si="29">215/12*E77</f>
        <v>0</v>
      </c>
      <c r="G77" s="370"/>
      <c r="H77" s="369"/>
      <c r="I77" s="299">
        <f t="shared" ref="I77:I88" si="30">215/12*H77</f>
        <v>0</v>
      </c>
      <c r="J77" s="371"/>
      <c r="O77" s="372">
        <f t="shared" ref="O77:O89" si="31">D77</f>
        <v>733</v>
      </c>
      <c r="P77" s="373"/>
      <c r="Q77" s="373"/>
      <c r="R77" s="373"/>
      <c r="S77" s="373"/>
      <c r="T77" s="373"/>
      <c r="U77" s="373"/>
      <c r="V77" s="373"/>
      <c r="W77" s="373"/>
      <c r="X77" s="373"/>
      <c r="Y77" s="373"/>
      <c r="Z77" s="373"/>
      <c r="AA77" s="373"/>
      <c r="AB77" s="373"/>
      <c r="AC77" s="373"/>
      <c r="AD77" s="373"/>
      <c r="AE77" s="374">
        <f t="shared" ref="AE77:AE88" si="32">SUM(P77:AD77)</f>
        <v>0</v>
      </c>
      <c r="AF77" s="375"/>
    </row>
    <row r="78" spans="2:33" outlineLevel="1" x14ac:dyDescent="0.25">
      <c r="B78" s="367"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367">
        <f>IF(C77&gt;0,C77+1,IF(DATE(YEAR('Basic project data'!$C$5),MONTH('Basic project data'!$C$5),1)=D78,1,0))</f>
        <v>0</v>
      </c>
      <c r="D78" s="368">
        <f t="shared" ref="D78:D88" si="33">DATE(YEAR(D77),MONTH(D77)+1,DAY(D77))</f>
        <v>764</v>
      </c>
      <c r="E78" s="369"/>
      <c r="F78" s="299">
        <f t="shared" si="29"/>
        <v>0</v>
      </c>
      <c r="G78" s="370"/>
      <c r="H78" s="369"/>
      <c r="I78" s="299">
        <f t="shared" si="30"/>
        <v>0</v>
      </c>
      <c r="J78" s="371"/>
      <c r="O78" s="372">
        <f t="shared" si="31"/>
        <v>764</v>
      </c>
      <c r="P78" s="373"/>
      <c r="Q78" s="373"/>
      <c r="R78" s="373"/>
      <c r="S78" s="373"/>
      <c r="T78" s="373"/>
      <c r="U78" s="373"/>
      <c r="V78" s="373"/>
      <c r="W78" s="373"/>
      <c r="X78" s="373"/>
      <c r="Y78" s="373"/>
      <c r="Z78" s="373"/>
      <c r="AA78" s="373"/>
      <c r="AB78" s="373"/>
      <c r="AC78" s="373"/>
      <c r="AD78" s="373"/>
      <c r="AE78" s="374">
        <f t="shared" si="32"/>
        <v>0</v>
      </c>
      <c r="AF78" s="375"/>
    </row>
    <row r="79" spans="2:33" outlineLevel="1" x14ac:dyDescent="0.25">
      <c r="B79" s="367"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367">
        <f>IF(C78&gt;0,C78+1,IF(DATE(YEAR('Basic project data'!$C$5),MONTH('Basic project data'!$C$5),1)=D79,1,0))</f>
        <v>0</v>
      </c>
      <c r="D79" s="368">
        <f t="shared" si="33"/>
        <v>792</v>
      </c>
      <c r="E79" s="369"/>
      <c r="F79" s="299">
        <f t="shared" si="29"/>
        <v>0</v>
      </c>
      <c r="G79" s="370"/>
      <c r="H79" s="369"/>
      <c r="I79" s="299">
        <f t="shared" si="30"/>
        <v>0</v>
      </c>
      <c r="J79" s="371"/>
      <c r="O79" s="372">
        <f t="shared" si="31"/>
        <v>792</v>
      </c>
      <c r="P79" s="373"/>
      <c r="Q79" s="373"/>
      <c r="R79" s="373"/>
      <c r="S79" s="373"/>
      <c r="T79" s="373"/>
      <c r="U79" s="373"/>
      <c r="V79" s="373"/>
      <c r="W79" s="373"/>
      <c r="X79" s="373"/>
      <c r="Y79" s="373"/>
      <c r="Z79" s="373"/>
      <c r="AA79" s="373"/>
      <c r="AB79" s="373"/>
      <c r="AC79" s="373"/>
      <c r="AD79" s="373"/>
      <c r="AE79" s="374">
        <f t="shared" si="32"/>
        <v>0</v>
      </c>
      <c r="AF79" s="375"/>
    </row>
    <row r="80" spans="2:33" outlineLevel="1" x14ac:dyDescent="0.25">
      <c r="B80" s="367"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367">
        <f>IF(C79&gt;0,C79+1,IF(DATE(YEAR('Basic project data'!$C$5),MONTH('Basic project data'!$C$5),1)=D80,1,0))</f>
        <v>0</v>
      </c>
      <c r="D80" s="368">
        <f t="shared" si="33"/>
        <v>823</v>
      </c>
      <c r="E80" s="369"/>
      <c r="F80" s="299">
        <f t="shared" si="29"/>
        <v>0</v>
      </c>
      <c r="G80" s="370"/>
      <c r="H80" s="369"/>
      <c r="I80" s="299">
        <f t="shared" si="30"/>
        <v>0</v>
      </c>
      <c r="J80" s="371"/>
      <c r="O80" s="372">
        <f t="shared" si="31"/>
        <v>823</v>
      </c>
      <c r="P80" s="373"/>
      <c r="Q80" s="373"/>
      <c r="R80" s="373"/>
      <c r="S80" s="373"/>
      <c r="T80" s="373"/>
      <c r="U80" s="373"/>
      <c r="V80" s="373"/>
      <c r="W80" s="373"/>
      <c r="X80" s="373"/>
      <c r="Y80" s="373"/>
      <c r="Z80" s="373"/>
      <c r="AA80" s="373"/>
      <c r="AB80" s="373"/>
      <c r="AC80" s="373"/>
      <c r="AD80" s="373"/>
      <c r="AE80" s="374">
        <f t="shared" si="32"/>
        <v>0</v>
      </c>
      <c r="AF80" s="375"/>
    </row>
    <row r="81" spans="2:33" outlineLevel="1" x14ac:dyDescent="0.25">
      <c r="B81" s="367"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367">
        <f>IF(C80&gt;0,C80+1,IF(DATE(YEAR('Basic project data'!$C$5),MONTH('Basic project data'!$C$5),1)=D81,1,0))</f>
        <v>0</v>
      </c>
      <c r="D81" s="368">
        <f t="shared" si="33"/>
        <v>853</v>
      </c>
      <c r="E81" s="369"/>
      <c r="F81" s="299">
        <f t="shared" si="29"/>
        <v>0</v>
      </c>
      <c r="G81" s="370"/>
      <c r="H81" s="369"/>
      <c r="I81" s="299">
        <f t="shared" si="30"/>
        <v>0</v>
      </c>
      <c r="J81" s="371"/>
      <c r="O81" s="372">
        <f t="shared" si="31"/>
        <v>853</v>
      </c>
      <c r="P81" s="373"/>
      <c r="Q81" s="373"/>
      <c r="R81" s="373"/>
      <c r="S81" s="373"/>
      <c r="T81" s="373"/>
      <c r="U81" s="373"/>
      <c r="V81" s="373"/>
      <c r="W81" s="373"/>
      <c r="X81" s="373"/>
      <c r="Y81" s="373"/>
      <c r="Z81" s="373"/>
      <c r="AA81" s="373"/>
      <c r="AB81" s="373"/>
      <c r="AC81" s="373"/>
      <c r="AD81" s="373"/>
      <c r="AE81" s="374">
        <f t="shared" si="32"/>
        <v>0</v>
      </c>
      <c r="AF81" s="375"/>
    </row>
    <row r="82" spans="2:33" outlineLevel="1" x14ac:dyDescent="0.25">
      <c r="B82" s="367"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367">
        <f>IF(C81&gt;0,C81+1,IF(DATE(YEAR('Basic project data'!$C$5),MONTH('Basic project data'!$C$5),1)=D82,1,0))</f>
        <v>0</v>
      </c>
      <c r="D82" s="368">
        <f t="shared" si="33"/>
        <v>884</v>
      </c>
      <c r="E82" s="369"/>
      <c r="F82" s="299">
        <f t="shared" si="29"/>
        <v>0</v>
      </c>
      <c r="G82" s="370"/>
      <c r="H82" s="369"/>
      <c r="I82" s="299">
        <f t="shared" si="30"/>
        <v>0</v>
      </c>
      <c r="J82" s="371"/>
      <c r="O82" s="372">
        <f t="shared" si="31"/>
        <v>884</v>
      </c>
      <c r="P82" s="373"/>
      <c r="Q82" s="373"/>
      <c r="R82" s="373"/>
      <c r="S82" s="373"/>
      <c r="T82" s="373"/>
      <c r="U82" s="373"/>
      <c r="V82" s="373"/>
      <c r="W82" s="373"/>
      <c r="X82" s="373"/>
      <c r="Y82" s="373"/>
      <c r="Z82" s="373"/>
      <c r="AA82" s="373"/>
      <c r="AB82" s="373"/>
      <c r="AC82" s="373"/>
      <c r="AD82" s="373"/>
      <c r="AE82" s="374">
        <f t="shared" si="32"/>
        <v>0</v>
      </c>
      <c r="AF82" s="375"/>
    </row>
    <row r="83" spans="2:33" outlineLevel="1" x14ac:dyDescent="0.25">
      <c r="B83" s="367"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367">
        <f>IF(C82&gt;0,C82+1,IF(DATE(YEAR('Basic project data'!$C$5),MONTH('Basic project data'!$C$5),1)=D83,1,0))</f>
        <v>0</v>
      </c>
      <c r="D83" s="368">
        <f t="shared" si="33"/>
        <v>914</v>
      </c>
      <c r="E83" s="369"/>
      <c r="F83" s="299">
        <f t="shared" si="29"/>
        <v>0</v>
      </c>
      <c r="G83" s="370"/>
      <c r="H83" s="369"/>
      <c r="I83" s="299">
        <f t="shared" si="30"/>
        <v>0</v>
      </c>
      <c r="J83" s="371"/>
      <c r="O83" s="372">
        <f t="shared" si="31"/>
        <v>914</v>
      </c>
      <c r="P83" s="373"/>
      <c r="Q83" s="373"/>
      <c r="R83" s="373"/>
      <c r="S83" s="373"/>
      <c r="T83" s="373"/>
      <c r="U83" s="373"/>
      <c r="V83" s="373"/>
      <c r="W83" s="373"/>
      <c r="X83" s="373"/>
      <c r="Y83" s="373"/>
      <c r="Z83" s="373"/>
      <c r="AA83" s="373"/>
      <c r="AB83" s="373"/>
      <c r="AC83" s="373"/>
      <c r="AD83" s="373"/>
      <c r="AE83" s="374">
        <f t="shared" si="32"/>
        <v>0</v>
      </c>
      <c r="AF83" s="375"/>
    </row>
    <row r="84" spans="2:33" outlineLevel="1" x14ac:dyDescent="0.25">
      <c r="B84" s="367"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367">
        <f>IF(C83&gt;0,C83+1,IF(DATE(YEAR('Basic project data'!$C$5),MONTH('Basic project data'!$C$5),1)=D84,1,0))</f>
        <v>0</v>
      </c>
      <c r="D84" s="368">
        <f t="shared" si="33"/>
        <v>945</v>
      </c>
      <c r="E84" s="369"/>
      <c r="F84" s="299">
        <f t="shared" si="29"/>
        <v>0</v>
      </c>
      <c r="G84" s="370"/>
      <c r="H84" s="369"/>
      <c r="I84" s="299">
        <f t="shared" si="30"/>
        <v>0</v>
      </c>
      <c r="J84" s="371"/>
      <c r="O84" s="372">
        <f t="shared" si="31"/>
        <v>945</v>
      </c>
      <c r="P84" s="373"/>
      <c r="Q84" s="373"/>
      <c r="R84" s="373"/>
      <c r="S84" s="373"/>
      <c r="T84" s="373"/>
      <c r="U84" s="373"/>
      <c r="V84" s="373"/>
      <c r="W84" s="373"/>
      <c r="X84" s="373"/>
      <c r="Y84" s="373"/>
      <c r="Z84" s="373"/>
      <c r="AA84" s="373"/>
      <c r="AB84" s="373"/>
      <c r="AC84" s="373"/>
      <c r="AD84" s="373"/>
      <c r="AE84" s="374">
        <f t="shared" si="32"/>
        <v>0</v>
      </c>
      <c r="AF84" s="375"/>
    </row>
    <row r="85" spans="2:33" outlineLevel="1" x14ac:dyDescent="0.25">
      <c r="B85" s="367"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367">
        <f>IF(C84&gt;0,C84+1,IF(DATE(YEAR('Basic project data'!$C$5),MONTH('Basic project data'!$C$5),1)=D85,1,0))</f>
        <v>0</v>
      </c>
      <c r="D85" s="368">
        <f t="shared" si="33"/>
        <v>976</v>
      </c>
      <c r="E85" s="369"/>
      <c r="F85" s="299">
        <f t="shared" si="29"/>
        <v>0</v>
      </c>
      <c r="G85" s="370"/>
      <c r="H85" s="369"/>
      <c r="I85" s="299">
        <f t="shared" si="30"/>
        <v>0</v>
      </c>
      <c r="J85" s="371"/>
      <c r="O85" s="372">
        <f t="shared" si="31"/>
        <v>976</v>
      </c>
      <c r="P85" s="373"/>
      <c r="Q85" s="373"/>
      <c r="R85" s="373"/>
      <c r="S85" s="373"/>
      <c r="T85" s="373"/>
      <c r="U85" s="373"/>
      <c r="V85" s="373"/>
      <c r="W85" s="373"/>
      <c r="X85" s="373"/>
      <c r="Y85" s="373"/>
      <c r="Z85" s="373"/>
      <c r="AA85" s="373"/>
      <c r="AB85" s="373"/>
      <c r="AC85" s="373"/>
      <c r="AD85" s="373"/>
      <c r="AE85" s="374">
        <f t="shared" si="32"/>
        <v>0</v>
      </c>
      <c r="AF85" s="375"/>
    </row>
    <row r="86" spans="2:33" outlineLevel="1" x14ac:dyDescent="0.25">
      <c r="B86" s="367"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367">
        <f>IF(C85&gt;0,C85+1,IF(DATE(YEAR('Basic project data'!$C$5),MONTH('Basic project data'!$C$5),1)=D86,1,0))</f>
        <v>0</v>
      </c>
      <c r="D86" s="368">
        <f t="shared" si="33"/>
        <v>1006</v>
      </c>
      <c r="E86" s="369"/>
      <c r="F86" s="299">
        <f t="shared" si="29"/>
        <v>0</v>
      </c>
      <c r="G86" s="370"/>
      <c r="H86" s="369"/>
      <c r="I86" s="299">
        <f t="shared" si="30"/>
        <v>0</v>
      </c>
      <c r="J86" s="371"/>
      <c r="O86" s="372">
        <f t="shared" si="31"/>
        <v>1006</v>
      </c>
      <c r="P86" s="373"/>
      <c r="Q86" s="373"/>
      <c r="R86" s="373"/>
      <c r="S86" s="373"/>
      <c r="T86" s="373"/>
      <c r="U86" s="373"/>
      <c r="V86" s="373"/>
      <c r="W86" s="373"/>
      <c r="X86" s="373"/>
      <c r="Y86" s="373"/>
      <c r="Z86" s="373"/>
      <c r="AA86" s="373"/>
      <c r="AB86" s="373"/>
      <c r="AC86" s="373"/>
      <c r="AD86" s="373"/>
      <c r="AE86" s="374">
        <f t="shared" si="32"/>
        <v>0</v>
      </c>
      <c r="AF86" s="375"/>
    </row>
    <row r="87" spans="2:33" outlineLevel="1" x14ac:dyDescent="0.25">
      <c r="B87" s="367"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367">
        <f>IF(C86&gt;0,C86+1,IF(DATE(YEAR('Basic project data'!$C$5),MONTH('Basic project data'!$C$5),1)=D87,1,0))</f>
        <v>0</v>
      </c>
      <c r="D87" s="368">
        <f t="shared" si="33"/>
        <v>1037</v>
      </c>
      <c r="E87" s="369"/>
      <c r="F87" s="299">
        <f t="shared" si="29"/>
        <v>0</v>
      </c>
      <c r="G87" s="370"/>
      <c r="H87" s="369"/>
      <c r="I87" s="299">
        <f t="shared" si="30"/>
        <v>0</v>
      </c>
      <c r="J87" s="371"/>
      <c r="O87" s="372">
        <f t="shared" si="31"/>
        <v>1037</v>
      </c>
      <c r="P87" s="373"/>
      <c r="Q87" s="373"/>
      <c r="R87" s="373"/>
      <c r="S87" s="373"/>
      <c r="T87" s="373"/>
      <c r="U87" s="373"/>
      <c r="V87" s="373"/>
      <c r="W87" s="373"/>
      <c r="X87" s="373"/>
      <c r="Y87" s="373"/>
      <c r="Z87" s="373"/>
      <c r="AA87" s="373"/>
      <c r="AB87" s="373"/>
      <c r="AC87" s="373"/>
      <c r="AD87" s="373"/>
      <c r="AE87" s="374">
        <f t="shared" si="32"/>
        <v>0</v>
      </c>
      <c r="AF87" s="375"/>
    </row>
    <row r="88" spans="2:33" outlineLevel="1" x14ac:dyDescent="0.25">
      <c r="B88" s="367"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367">
        <f>IF(C87&gt;0,C87+1,IF(DATE(YEAR('Basic project data'!$C$5),MONTH('Basic project data'!$C$5),1)=D88,1,0))</f>
        <v>0</v>
      </c>
      <c r="D88" s="368">
        <f t="shared" si="33"/>
        <v>1067</v>
      </c>
      <c r="E88" s="369"/>
      <c r="F88" s="299">
        <f t="shared" si="29"/>
        <v>0</v>
      </c>
      <c r="G88" s="370"/>
      <c r="H88" s="369"/>
      <c r="I88" s="299">
        <f t="shared" si="30"/>
        <v>0</v>
      </c>
      <c r="J88" s="371"/>
      <c r="O88" s="372">
        <f t="shared" si="31"/>
        <v>1067</v>
      </c>
      <c r="P88" s="373"/>
      <c r="Q88" s="373"/>
      <c r="R88" s="373"/>
      <c r="S88" s="373"/>
      <c r="T88" s="373"/>
      <c r="U88" s="373"/>
      <c r="V88" s="373"/>
      <c r="W88" s="373"/>
      <c r="X88" s="373"/>
      <c r="Y88" s="373"/>
      <c r="Z88" s="373"/>
      <c r="AA88" s="373"/>
      <c r="AB88" s="373"/>
      <c r="AC88" s="373"/>
      <c r="AD88" s="373"/>
      <c r="AE88" s="374">
        <f t="shared" si="32"/>
        <v>0</v>
      </c>
      <c r="AF88" s="375"/>
    </row>
    <row r="89" spans="2:33" ht="15.75" outlineLevel="1" thickBot="1" x14ac:dyDescent="0.3">
      <c r="B89" s="377"/>
      <c r="C89" s="378"/>
      <c r="D89" s="379">
        <f>D88</f>
        <v>1067</v>
      </c>
      <c r="E89" s="380"/>
      <c r="F89" s="381">
        <f>SUM(F77:F88)</f>
        <v>0</v>
      </c>
      <c r="G89" s="382">
        <f>SUM(G77:G88)</f>
        <v>0</v>
      </c>
      <c r="H89" s="383"/>
      <c r="I89" s="381">
        <f>SUM(I77:I88)</f>
        <v>0</v>
      </c>
      <c r="J89" s="382">
        <f>SUM(J77:J88)</f>
        <v>0</v>
      </c>
      <c r="O89" s="388">
        <f t="shared" si="31"/>
        <v>1067</v>
      </c>
      <c r="P89" s="384">
        <f t="shared" ref="P89:S89" si="34">SUM(P77:P88)</f>
        <v>0</v>
      </c>
      <c r="Q89" s="384">
        <f t="shared" si="34"/>
        <v>0</v>
      </c>
      <c r="R89" s="384">
        <f t="shared" si="34"/>
        <v>0</v>
      </c>
      <c r="S89" s="384">
        <f t="shared" si="34"/>
        <v>0</v>
      </c>
      <c r="T89" s="384">
        <f>SUM(T77:T88)</f>
        <v>0</v>
      </c>
      <c r="U89" s="384">
        <f t="shared" ref="U89:AE89" si="35">SUM(U77:U88)</f>
        <v>0</v>
      </c>
      <c r="V89" s="384">
        <f t="shared" si="35"/>
        <v>0</v>
      </c>
      <c r="W89" s="384">
        <f t="shared" si="35"/>
        <v>0</v>
      </c>
      <c r="X89" s="384">
        <f t="shared" si="35"/>
        <v>0</v>
      </c>
      <c r="Y89" s="384">
        <f t="shared" si="35"/>
        <v>0</v>
      </c>
      <c r="Z89" s="384">
        <f t="shared" si="35"/>
        <v>0</v>
      </c>
      <c r="AA89" s="384">
        <f t="shared" si="35"/>
        <v>0</v>
      </c>
      <c r="AB89" s="384">
        <f t="shared" si="35"/>
        <v>0</v>
      </c>
      <c r="AC89" s="384">
        <f t="shared" si="35"/>
        <v>0</v>
      </c>
      <c r="AD89" s="384">
        <f t="shared" si="35"/>
        <v>0</v>
      </c>
      <c r="AE89" s="384">
        <f t="shared" si="35"/>
        <v>0</v>
      </c>
      <c r="AF89" s="375"/>
    </row>
    <row r="90" spans="2:33" x14ac:dyDescent="0.25">
      <c r="B90" s="385"/>
      <c r="C90" s="385"/>
      <c r="E90" s="674" t="s">
        <v>252</v>
      </c>
      <c r="F90" s="674"/>
      <c r="G90" s="674"/>
      <c r="H90" s="674" t="s">
        <v>498</v>
      </c>
      <c r="I90" s="674"/>
      <c r="J90" s="674"/>
      <c r="O90" s="357"/>
      <c r="P90" s="384">
        <f>IFERROR(P89/$H$2,0)</f>
        <v>0</v>
      </c>
      <c r="Q90" s="384">
        <f t="shared" ref="Q90:AE90" si="36">IFERROR(Q89/$H$2,0)</f>
        <v>0</v>
      </c>
      <c r="R90" s="384">
        <f t="shared" si="36"/>
        <v>0</v>
      </c>
      <c r="S90" s="384">
        <f t="shared" si="36"/>
        <v>0</v>
      </c>
      <c r="T90" s="384">
        <f t="shared" si="36"/>
        <v>0</v>
      </c>
      <c r="U90" s="384">
        <f t="shared" si="36"/>
        <v>0</v>
      </c>
      <c r="V90" s="384">
        <f t="shared" si="36"/>
        <v>0</v>
      </c>
      <c r="W90" s="384">
        <f t="shared" si="36"/>
        <v>0</v>
      </c>
      <c r="X90" s="384">
        <f t="shared" si="36"/>
        <v>0</v>
      </c>
      <c r="Y90" s="384">
        <f t="shared" si="36"/>
        <v>0</v>
      </c>
      <c r="Z90" s="384">
        <f t="shared" si="36"/>
        <v>0</v>
      </c>
      <c r="AA90" s="384">
        <f t="shared" si="36"/>
        <v>0</v>
      </c>
      <c r="AB90" s="384">
        <f t="shared" si="36"/>
        <v>0</v>
      </c>
      <c r="AC90" s="384">
        <f t="shared" si="36"/>
        <v>0</v>
      </c>
      <c r="AD90" s="384">
        <f t="shared" si="36"/>
        <v>0</v>
      </c>
      <c r="AE90" s="384">
        <f t="shared" si="36"/>
        <v>0</v>
      </c>
      <c r="AF90" s="626" t="s">
        <v>270</v>
      </c>
      <c r="AG90" s="627"/>
    </row>
    <row r="91" spans="2:33" ht="30" outlineLevel="1" x14ac:dyDescent="0.25">
      <c r="B91" s="385"/>
      <c r="C91" s="385"/>
      <c r="E91" s="360" t="s">
        <v>267</v>
      </c>
      <c r="F91" s="361" t="s">
        <v>268</v>
      </c>
      <c r="G91" s="362" t="s">
        <v>269</v>
      </c>
      <c r="H91" s="363" t="s">
        <v>267</v>
      </c>
      <c r="I91" s="361" t="s">
        <v>268</v>
      </c>
      <c r="J91" s="362" t="s">
        <v>530</v>
      </c>
      <c r="O91" s="364" t="s">
        <v>266</v>
      </c>
      <c r="P91" s="365" t="s">
        <v>389</v>
      </c>
      <c r="Q91" s="365" t="s">
        <v>39</v>
      </c>
      <c r="R91" s="365" t="s">
        <v>40</v>
      </c>
      <c r="S91" s="365" t="s">
        <v>41</v>
      </c>
      <c r="T91" s="365" t="s">
        <v>42</v>
      </c>
      <c r="U91" s="365" t="s">
        <v>43</v>
      </c>
      <c r="V91" s="365" t="s">
        <v>44</v>
      </c>
      <c r="W91" s="365" t="s">
        <v>45</v>
      </c>
      <c r="X91" s="365" t="s">
        <v>46</v>
      </c>
      <c r="Y91" s="365" t="s">
        <v>47</v>
      </c>
      <c r="Z91" s="365" t="s">
        <v>48</v>
      </c>
      <c r="AA91" s="365" t="s">
        <v>49</v>
      </c>
      <c r="AB91" s="365" t="s">
        <v>50</v>
      </c>
      <c r="AC91" s="365" t="s">
        <v>51</v>
      </c>
      <c r="AD91" s="365" t="s">
        <v>52</v>
      </c>
      <c r="AE91" s="386"/>
      <c r="AF91" s="387"/>
    </row>
    <row r="92" spans="2:33" outlineLevel="1" x14ac:dyDescent="0.25">
      <c r="B92" s="367"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367">
        <f>IF(C88&gt;0,C88+1,IF(DATE(YEAR('Basic project data'!$C$5),MONTH('Basic project data'!$C$5),1)=D92,1,0))</f>
        <v>0</v>
      </c>
      <c r="D92" s="368">
        <f>DATE(YEAR(D88),MONTH(D88)+1,DAY(D88))</f>
        <v>1098</v>
      </c>
      <c r="E92" s="369"/>
      <c r="F92" s="299">
        <f t="shared" ref="F92:F103" si="37">215/12*E92</f>
        <v>0</v>
      </c>
      <c r="G92" s="370"/>
      <c r="H92" s="369"/>
      <c r="I92" s="299">
        <f t="shared" ref="I92:I103" si="38">215/12*H92</f>
        <v>0</v>
      </c>
      <c r="J92" s="371"/>
      <c r="O92" s="372">
        <f t="shared" ref="O92:O104" si="39">D92</f>
        <v>1098</v>
      </c>
      <c r="P92" s="373"/>
      <c r="Q92" s="373"/>
      <c r="R92" s="373"/>
      <c r="S92" s="373"/>
      <c r="T92" s="373"/>
      <c r="U92" s="373"/>
      <c r="V92" s="373"/>
      <c r="W92" s="373"/>
      <c r="X92" s="373"/>
      <c r="Y92" s="373"/>
      <c r="Z92" s="373"/>
      <c r="AA92" s="373"/>
      <c r="AB92" s="373"/>
      <c r="AC92" s="373"/>
      <c r="AD92" s="373"/>
      <c r="AE92" s="374">
        <f t="shared" ref="AE92:AE103" si="40">SUM(P92:AD92)</f>
        <v>0</v>
      </c>
      <c r="AF92" s="375"/>
    </row>
    <row r="93" spans="2:33" outlineLevel="1" x14ac:dyDescent="0.25">
      <c r="B93" s="367"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367">
        <f>IF(C92&gt;0,C92+1,IF(DATE(YEAR('Basic project data'!$C$5),MONTH('Basic project data'!$C$5),1)=D93,1,0))</f>
        <v>0</v>
      </c>
      <c r="D93" s="368">
        <f t="shared" ref="D93:D103" si="41">DATE(YEAR(D92),MONTH(D92)+1,DAY(D92))</f>
        <v>1129</v>
      </c>
      <c r="E93" s="369"/>
      <c r="F93" s="299">
        <f t="shared" si="37"/>
        <v>0</v>
      </c>
      <c r="G93" s="370"/>
      <c r="H93" s="369"/>
      <c r="I93" s="299">
        <f t="shared" si="38"/>
        <v>0</v>
      </c>
      <c r="J93" s="371"/>
      <c r="O93" s="372">
        <f t="shared" si="39"/>
        <v>1129</v>
      </c>
      <c r="P93" s="373"/>
      <c r="Q93" s="373"/>
      <c r="R93" s="373"/>
      <c r="S93" s="373"/>
      <c r="T93" s="373"/>
      <c r="U93" s="373"/>
      <c r="V93" s="373"/>
      <c r="W93" s="373"/>
      <c r="X93" s="373"/>
      <c r="Y93" s="373"/>
      <c r="Z93" s="373"/>
      <c r="AA93" s="373"/>
      <c r="AB93" s="373"/>
      <c r="AC93" s="373"/>
      <c r="AD93" s="373"/>
      <c r="AE93" s="374">
        <f t="shared" si="40"/>
        <v>0</v>
      </c>
      <c r="AF93" s="375"/>
    </row>
    <row r="94" spans="2:33" outlineLevel="1" x14ac:dyDescent="0.25">
      <c r="B94" s="367"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367">
        <f>IF(C93&gt;0,C93+1,IF(DATE(YEAR('Basic project data'!$C$5),MONTH('Basic project data'!$C$5),1)=D94,1,0))</f>
        <v>0</v>
      </c>
      <c r="D94" s="368">
        <f t="shared" si="41"/>
        <v>1157</v>
      </c>
      <c r="E94" s="369"/>
      <c r="F94" s="299">
        <f t="shared" si="37"/>
        <v>0</v>
      </c>
      <c r="G94" s="370"/>
      <c r="H94" s="369"/>
      <c r="I94" s="299">
        <f t="shared" si="38"/>
        <v>0</v>
      </c>
      <c r="J94" s="371"/>
      <c r="O94" s="372">
        <f t="shared" si="39"/>
        <v>1157</v>
      </c>
      <c r="P94" s="373"/>
      <c r="Q94" s="373"/>
      <c r="R94" s="373"/>
      <c r="S94" s="373"/>
      <c r="T94" s="373"/>
      <c r="U94" s="373"/>
      <c r="V94" s="373"/>
      <c r="W94" s="373"/>
      <c r="X94" s="373"/>
      <c r="Y94" s="373"/>
      <c r="Z94" s="373"/>
      <c r="AA94" s="373"/>
      <c r="AB94" s="373"/>
      <c r="AC94" s="373"/>
      <c r="AD94" s="373"/>
      <c r="AE94" s="374">
        <f t="shared" si="40"/>
        <v>0</v>
      </c>
      <c r="AF94" s="375"/>
    </row>
    <row r="95" spans="2:33" outlineLevel="1" x14ac:dyDescent="0.25">
      <c r="B95" s="367"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367">
        <f>IF(C94&gt;0,C94+1,IF(DATE(YEAR('Basic project data'!$C$5),MONTH('Basic project data'!$C$5),1)=D95,1,0))</f>
        <v>0</v>
      </c>
      <c r="D95" s="368">
        <f t="shared" si="41"/>
        <v>1188</v>
      </c>
      <c r="E95" s="369"/>
      <c r="F95" s="299">
        <f t="shared" si="37"/>
        <v>0</v>
      </c>
      <c r="G95" s="370"/>
      <c r="H95" s="369"/>
      <c r="I95" s="299">
        <f t="shared" si="38"/>
        <v>0</v>
      </c>
      <c r="J95" s="371"/>
      <c r="O95" s="372">
        <f t="shared" si="39"/>
        <v>1188</v>
      </c>
      <c r="P95" s="373"/>
      <c r="Q95" s="373"/>
      <c r="R95" s="373"/>
      <c r="S95" s="373"/>
      <c r="T95" s="373"/>
      <c r="U95" s="373"/>
      <c r="V95" s="373"/>
      <c r="W95" s="373"/>
      <c r="X95" s="373"/>
      <c r="Y95" s="373"/>
      <c r="Z95" s="373"/>
      <c r="AA95" s="373"/>
      <c r="AB95" s="373"/>
      <c r="AC95" s="373"/>
      <c r="AD95" s="373"/>
      <c r="AE95" s="374">
        <f t="shared" si="40"/>
        <v>0</v>
      </c>
      <c r="AF95" s="375"/>
    </row>
    <row r="96" spans="2:33" outlineLevel="1" x14ac:dyDescent="0.25">
      <c r="B96" s="367"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367">
        <f>IF(C95&gt;0,C95+1,IF(DATE(YEAR('Basic project data'!$C$5),MONTH('Basic project data'!$C$5),1)=D96,1,0))</f>
        <v>0</v>
      </c>
      <c r="D96" s="368">
        <f t="shared" si="41"/>
        <v>1218</v>
      </c>
      <c r="E96" s="369"/>
      <c r="F96" s="299">
        <f t="shared" si="37"/>
        <v>0</v>
      </c>
      <c r="G96" s="370"/>
      <c r="H96" s="369"/>
      <c r="I96" s="299">
        <f t="shared" si="38"/>
        <v>0</v>
      </c>
      <c r="J96" s="371"/>
      <c r="O96" s="372">
        <f t="shared" si="39"/>
        <v>1218</v>
      </c>
      <c r="P96" s="373"/>
      <c r="Q96" s="373"/>
      <c r="R96" s="373"/>
      <c r="S96" s="373"/>
      <c r="T96" s="373"/>
      <c r="U96" s="373"/>
      <c r="V96" s="373"/>
      <c r="W96" s="373"/>
      <c r="X96" s="373"/>
      <c r="Y96" s="373"/>
      <c r="Z96" s="373"/>
      <c r="AA96" s="373"/>
      <c r="AB96" s="373"/>
      <c r="AC96" s="373"/>
      <c r="AD96" s="373"/>
      <c r="AE96" s="374">
        <f t="shared" si="40"/>
        <v>0</v>
      </c>
      <c r="AF96" s="375"/>
    </row>
    <row r="97" spans="2:33" outlineLevel="1" x14ac:dyDescent="0.25">
      <c r="B97" s="367"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367">
        <f>IF(C96&gt;0,C96+1,IF(DATE(YEAR('Basic project data'!$C$5),MONTH('Basic project data'!$C$5),1)=D97,1,0))</f>
        <v>0</v>
      </c>
      <c r="D97" s="368">
        <f t="shared" si="41"/>
        <v>1249</v>
      </c>
      <c r="E97" s="369"/>
      <c r="F97" s="299">
        <f t="shared" si="37"/>
        <v>0</v>
      </c>
      <c r="G97" s="370"/>
      <c r="H97" s="369"/>
      <c r="I97" s="299">
        <f t="shared" si="38"/>
        <v>0</v>
      </c>
      <c r="J97" s="371"/>
      <c r="O97" s="372">
        <f t="shared" si="39"/>
        <v>1249</v>
      </c>
      <c r="P97" s="373"/>
      <c r="Q97" s="373"/>
      <c r="R97" s="373"/>
      <c r="S97" s="373"/>
      <c r="T97" s="373"/>
      <c r="U97" s="373"/>
      <c r="V97" s="373"/>
      <c r="W97" s="373"/>
      <c r="X97" s="373"/>
      <c r="Y97" s="373"/>
      <c r="Z97" s="373"/>
      <c r="AA97" s="373"/>
      <c r="AB97" s="373"/>
      <c r="AC97" s="373"/>
      <c r="AD97" s="373"/>
      <c r="AE97" s="374">
        <f t="shared" si="40"/>
        <v>0</v>
      </c>
      <c r="AF97" s="375"/>
    </row>
    <row r="98" spans="2:33" outlineLevel="1" x14ac:dyDescent="0.25">
      <c r="B98" s="367"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367">
        <f>IF(C97&gt;0,C97+1,IF(DATE(YEAR('Basic project data'!$C$5),MONTH('Basic project data'!$C$5),1)=D98,1,0))</f>
        <v>0</v>
      </c>
      <c r="D98" s="368">
        <f t="shared" si="41"/>
        <v>1279</v>
      </c>
      <c r="E98" s="369"/>
      <c r="F98" s="299">
        <f t="shared" si="37"/>
        <v>0</v>
      </c>
      <c r="G98" s="370"/>
      <c r="H98" s="369"/>
      <c r="I98" s="299">
        <f t="shared" si="38"/>
        <v>0</v>
      </c>
      <c r="J98" s="371"/>
      <c r="O98" s="372">
        <f t="shared" si="39"/>
        <v>1279</v>
      </c>
      <c r="P98" s="373"/>
      <c r="Q98" s="373"/>
      <c r="R98" s="373"/>
      <c r="S98" s="373"/>
      <c r="T98" s="373"/>
      <c r="U98" s="373"/>
      <c r="V98" s="373"/>
      <c r="W98" s="373"/>
      <c r="X98" s="373"/>
      <c r="Y98" s="373"/>
      <c r="Z98" s="373"/>
      <c r="AA98" s="373"/>
      <c r="AB98" s="373"/>
      <c r="AC98" s="373"/>
      <c r="AD98" s="373"/>
      <c r="AE98" s="374">
        <f t="shared" si="40"/>
        <v>0</v>
      </c>
      <c r="AF98" s="375"/>
    </row>
    <row r="99" spans="2:33" outlineLevel="1" x14ac:dyDescent="0.25">
      <c r="B99" s="367"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367">
        <f>IF(C98&gt;0,C98+1,IF(DATE(YEAR('Basic project data'!$C$5),MONTH('Basic project data'!$C$5),1)=D99,1,0))</f>
        <v>0</v>
      </c>
      <c r="D99" s="368">
        <f t="shared" si="41"/>
        <v>1310</v>
      </c>
      <c r="E99" s="369"/>
      <c r="F99" s="299">
        <f t="shared" si="37"/>
        <v>0</v>
      </c>
      <c r="G99" s="370"/>
      <c r="H99" s="369"/>
      <c r="I99" s="299">
        <f t="shared" si="38"/>
        <v>0</v>
      </c>
      <c r="J99" s="371"/>
      <c r="O99" s="372">
        <f t="shared" si="39"/>
        <v>1310</v>
      </c>
      <c r="P99" s="373"/>
      <c r="Q99" s="373"/>
      <c r="R99" s="373"/>
      <c r="S99" s="373"/>
      <c r="T99" s="373"/>
      <c r="U99" s="373"/>
      <c r="V99" s="373"/>
      <c r="W99" s="373"/>
      <c r="X99" s="373"/>
      <c r="Y99" s="373"/>
      <c r="Z99" s="373"/>
      <c r="AA99" s="373"/>
      <c r="AB99" s="373"/>
      <c r="AC99" s="373"/>
      <c r="AD99" s="373"/>
      <c r="AE99" s="374">
        <f t="shared" si="40"/>
        <v>0</v>
      </c>
      <c r="AF99" s="375"/>
    </row>
    <row r="100" spans="2:33" outlineLevel="1" x14ac:dyDescent="0.25">
      <c r="B100" s="367"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367">
        <f>IF(C99&gt;0,C99+1,IF(DATE(YEAR('Basic project data'!$C$5),MONTH('Basic project data'!$C$5),1)=D100,1,0))</f>
        <v>0</v>
      </c>
      <c r="D100" s="368">
        <f t="shared" si="41"/>
        <v>1341</v>
      </c>
      <c r="E100" s="369"/>
      <c r="F100" s="299">
        <f t="shared" si="37"/>
        <v>0</v>
      </c>
      <c r="G100" s="370"/>
      <c r="H100" s="369"/>
      <c r="I100" s="299">
        <f t="shared" si="38"/>
        <v>0</v>
      </c>
      <c r="J100" s="371"/>
      <c r="O100" s="372">
        <f t="shared" si="39"/>
        <v>1341</v>
      </c>
      <c r="P100" s="373"/>
      <c r="Q100" s="373"/>
      <c r="R100" s="373"/>
      <c r="S100" s="373"/>
      <c r="T100" s="373"/>
      <c r="U100" s="373"/>
      <c r="V100" s="373"/>
      <c r="W100" s="373"/>
      <c r="X100" s="373"/>
      <c r="Y100" s="373"/>
      <c r="Z100" s="373"/>
      <c r="AA100" s="373"/>
      <c r="AB100" s="373"/>
      <c r="AC100" s="373"/>
      <c r="AD100" s="373"/>
      <c r="AE100" s="374">
        <f t="shared" si="40"/>
        <v>0</v>
      </c>
      <c r="AF100" s="375"/>
    </row>
    <row r="101" spans="2:33" outlineLevel="1" x14ac:dyDescent="0.25">
      <c r="B101" s="367"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367">
        <f>IF(C100&gt;0,C100+1,IF(DATE(YEAR('Basic project data'!$C$5),MONTH('Basic project data'!$C$5),1)=D101,1,0))</f>
        <v>0</v>
      </c>
      <c r="D101" s="368">
        <f t="shared" si="41"/>
        <v>1371</v>
      </c>
      <c r="E101" s="369"/>
      <c r="F101" s="299">
        <f t="shared" si="37"/>
        <v>0</v>
      </c>
      <c r="G101" s="370"/>
      <c r="H101" s="369"/>
      <c r="I101" s="299">
        <f t="shared" si="38"/>
        <v>0</v>
      </c>
      <c r="J101" s="371"/>
      <c r="O101" s="372">
        <f t="shared" si="39"/>
        <v>1371</v>
      </c>
      <c r="P101" s="373"/>
      <c r="Q101" s="373"/>
      <c r="R101" s="373"/>
      <c r="S101" s="373"/>
      <c r="T101" s="373"/>
      <c r="U101" s="373"/>
      <c r="V101" s="373"/>
      <c r="W101" s="373"/>
      <c r="X101" s="373"/>
      <c r="Y101" s="373"/>
      <c r="Z101" s="373"/>
      <c r="AA101" s="373"/>
      <c r="AB101" s="373"/>
      <c r="AC101" s="373"/>
      <c r="AD101" s="373"/>
      <c r="AE101" s="374">
        <f t="shared" si="40"/>
        <v>0</v>
      </c>
      <c r="AF101" s="375"/>
    </row>
    <row r="102" spans="2:33" outlineLevel="1" x14ac:dyDescent="0.25">
      <c r="B102" s="367"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367">
        <f>IF(C101&gt;0,C101+1,IF(DATE(YEAR('Basic project data'!$C$5),MONTH('Basic project data'!$C$5),1)=D102,1,0))</f>
        <v>0</v>
      </c>
      <c r="D102" s="368">
        <f t="shared" si="41"/>
        <v>1402</v>
      </c>
      <c r="E102" s="369"/>
      <c r="F102" s="299">
        <f t="shared" si="37"/>
        <v>0</v>
      </c>
      <c r="G102" s="370"/>
      <c r="H102" s="369"/>
      <c r="I102" s="299">
        <f t="shared" si="38"/>
        <v>0</v>
      </c>
      <c r="J102" s="371"/>
      <c r="O102" s="372">
        <f t="shared" si="39"/>
        <v>1402</v>
      </c>
      <c r="P102" s="373"/>
      <c r="Q102" s="373"/>
      <c r="R102" s="373"/>
      <c r="S102" s="373"/>
      <c r="T102" s="373"/>
      <c r="U102" s="373"/>
      <c r="V102" s="373"/>
      <c r="W102" s="373"/>
      <c r="X102" s="373"/>
      <c r="Y102" s="373"/>
      <c r="Z102" s="373"/>
      <c r="AA102" s="373"/>
      <c r="AB102" s="373"/>
      <c r="AC102" s="373"/>
      <c r="AD102" s="373"/>
      <c r="AE102" s="374">
        <f t="shared" si="40"/>
        <v>0</v>
      </c>
      <c r="AF102" s="375"/>
    </row>
    <row r="103" spans="2:33" outlineLevel="1" x14ac:dyDescent="0.25">
      <c r="B103" s="367"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367">
        <f>IF(C102&gt;0,C102+1,IF(DATE(YEAR('Basic project data'!$C$5),MONTH('Basic project data'!$C$5),1)=D103,1,0))</f>
        <v>0</v>
      </c>
      <c r="D103" s="368">
        <f t="shared" si="41"/>
        <v>1432</v>
      </c>
      <c r="E103" s="369"/>
      <c r="F103" s="299">
        <f t="shared" si="37"/>
        <v>0</v>
      </c>
      <c r="G103" s="370"/>
      <c r="H103" s="369"/>
      <c r="I103" s="299">
        <f t="shared" si="38"/>
        <v>0</v>
      </c>
      <c r="J103" s="371"/>
      <c r="O103" s="372">
        <f t="shared" si="39"/>
        <v>1432</v>
      </c>
      <c r="P103" s="373"/>
      <c r="Q103" s="373"/>
      <c r="R103" s="373"/>
      <c r="S103" s="373"/>
      <c r="T103" s="373"/>
      <c r="U103" s="373"/>
      <c r="V103" s="373"/>
      <c r="W103" s="373"/>
      <c r="X103" s="373"/>
      <c r="Y103" s="373"/>
      <c r="Z103" s="373"/>
      <c r="AA103" s="373"/>
      <c r="AB103" s="373"/>
      <c r="AC103" s="373"/>
      <c r="AD103" s="373"/>
      <c r="AE103" s="374">
        <f t="shared" si="40"/>
        <v>0</v>
      </c>
      <c r="AF103" s="375"/>
    </row>
    <row r="104" spans="2:33" ht="15.75" outlineLevel="1" thickBot="1" x14ac:dyDescent="0.3">
      <c r="B104" s="377"/>
      <c r="C104" s="378"/>
      <c r="D104" s="379">
        <f>D103</f>
        <v>1432</v>
      </c>
      <c r="E104" s="380"/>
      <c r="F104" s="381">
        <f>SUM(F92:F103)</f>
        <v>0</v>
      </c>
      <c r="G104" s="382">
        <f>SUM(G92:G103)</f>
        <v>0</v>
      </c>
      <c r="H104" s="383"/>
      <c r="I104" s="381">
        <f>SUM(I92:I103)</f>
        <v>0</v>
      </c>
      <c r="J104" s="382">
        <f>SUM(J92:J103)</f>
        <v>0</v>
      </c>
      <c r="O104" s="388">
        <f t="shared" si="39"/>
        <v>1432</v>
      </c>
      <c r="P104" s="384">
        <f t="shared" ref="P104:S104" si="42">SUM(P92:P103)</f>
        <v>0</v>
      </c>
      <c r="Q104" s="384">
        <f t="shared" si="42"/>
        <v>0</v>
      </c>
      <c r="R104" s="384">
        <f t="shared" si="42"/>
        <v>0</v>
      </c>
      <c r="S104" s="384">
        <f t="shared" si="42"/>
        <v>0</v>
      </c>
      <c r="T104" s="384">
        <f>SUM(T92:T103)</f>
        <v>0</v>
      </c>
      <c r="U104" s="384">
        <f t="shared" ref="U104:AE104" si="43">SUM(U92:U103)</f>
        <v>0</v>
      </c>
      <c r="V104" s="384">
        <f t="shared" si="43"/>
        <v>0</v>
      </c>
      <c r="W104" s="384">
        <f t="shared" si="43"/>
        <v>0</v>
      </c>
      <c r="X104" s="384">
        <f t="shared" si="43"/>
        <v>0</v>
      </c>
      <c r="Y104" s="384">
        <f t="shared" si="43"/>
        <v>0</v>
      </c>
      <c r="Z104" s="384">
        <f t="shared" si="43"/>
        <v>0</v>
      </c>
      <c r="AA104" s="384">
        <f t="shared" si="43"/>
        <v>0</v>
      </c>
      <c r="AB104" s="384">
        <f t="shared" si="43"/>
        <v>0</v>
      </c>
      <c r="AC104" s="384">
        <f t="shared" si="43"/>
        <v>0</v>
      </c>
      <c r="AD104" s="384">
        <f t="shared" si="43"/>
        <v>0</v>
      </c>
      <c r="AE104" s="384">
        <f t="shared" si="43"/>
        <v>0</v>
      </c>
      <c r="AF104" s="375"/>
    </row>
    <row r="105" spans="2:33" x14ac:dyDescent="0.25">
      <c r="B105" s="385"/>
      <c r="C105" s="385"/>
      <c r="E105" s="674" t="s">
        <v>252</v>
      </c>
      <c r="F105" s="674"/>
      <c r="G105" s="674"/>
      <c r="H105" s="674" t="s">
        <v>498</v>
      </c>
      <c r="I105" s="674"/>
      <c r="J105" s="674"/>
      <c r="O105" s="357"/>
      <c r="P105" s="384">
        <f>IFERROR(P104/$H$2,0)</f>
        <v>0</v>
      </c>
      <c r="Q105" s="384">
        <f t="shared" ref="Q105:AE105" si="44">IFERROR(Q104/$H$2,0)</f>
        <v>0</v>
      </c>
      <c r="R105" s="384">
        <f t="shared" si="44"/>
        <v>0</v>
      </c>
      <c r="S105" s="384">
        <f t="shared" si="44"/>
        <v>0</v>
      </c>
      <c r="T105" s="384">
        <f t="shared" si="44"/>
        <v>0</v>
      </c>
      <c r="U105" s="384">
        <f t="shared" si="44"/>
        <v>0</v>
      </c>
      <c r="V105" s="384">
        <f t="shared" si="44"/>
        <v>0</v>
      </c>
      <c r="W105" s="384">
        <f t="shared" si="44"/>
        <v>0</v>
      </c>
      <c r="X105" s="384">
        <f t="shared" si="44"/>
        <v>0</v>
      </c>
      <c r="Y105" s="384">
        <f t="shared" si="44"/>
        <v>0</v>
      </c>
      <c r="Z105" s="384">
        <f t="shared" si="44"/>
        <v>0</v>
      </c>
      <c r="AA105" s="384">
        <f t="shared" si="44"/>
        <v>0</v>
      </c>
      <c r="AB105" s="384">
        <f t="shared" si="44"/>
        <v>0</v>
      </c>
      <c r="AC105" s="384">
        <f t="shared" si="44"/>
        <v>0</v>
      </c>
      <c r="AD105" s="384">
        <f t="shared" si="44"/>
        <v>0</v>
      </c>
      <c r="AE105" s="384">
        <f t="shared" si="44"/>
        <v>0</v>
      </c>
      <c r="AF105" s="626" t="s">
        <v>270</v>
      </c>
      <c r="AG105" s="627"/>
    </row>
    <row r="106" spans="2:33" ht="30" outlineLevel="1" x14ac:dyDescent="0.25">
      <c r="B106" s="385"/>
      <c r="C106" s="385"/>
      <c r="E106" s="360" t="s">
        <v>267</v>
      </c>
      <c r="F106" s="361" t="s">
        <v>268</v>
      </c>
      <c r="G106" s="362" t="s">
        <v>269</v>
      </c>
      <c r="H106" s="363" t="s">
        <v>267</v>
      </c>
      <c r="I106" s="361" t="s">
        <v>268</v>
      </c>
      <c r="J106" s="362" t="s">
        <v>530</v>
      </c>
      <c r="O106" s="364" t="s">
        <v>266</v>
      </c>
      <c r="P106" s="365" t="s">
        <v>389</v>
      </c>
      <c r="Q106" s="365" t="s">
        <v>39</v>
      </c>
      <c r="R106" s="365" t="s">
        <v>40</v>
      </c>
      <c r="S106" s="365" t="s">
        <v>41</v>
      </c>
      <c r="T106" s="365" t="s">
        <v>42</v>
      </c>
      <c r="U106" s="365" t="s">
        <v>43</v>
      </c>
      <c r="V106" s="365" t="s">
        <v>44</v>
      </c>
      <c r="W106" s="365" t="s">
        <v>45</v>
      </c>
      <c r="X106" s="365" t="s">
        <v>46</v>
      </c>
      <c r="Y106" s="365" t="s">
        <v>47</v>
      </c>
      <c r="Z106" s="365" t="s">
        <v>48</v>
      </c>
      <c r="AA106" s="365" t="s">
        <v>49</v>
      </c>
      <c r="AB106" s="365" t="s">
        <v>50</v>
      </c>
      <c r="AC106" s="365" t="s">
        <v>51</v>
      </c>
      <c r="AD106" s="365" t="s">
        <v>52</v>
      </c>
      <c r="AE106" s="386"/>
      <c r="AF106" s="387"/>
    </row>
    <row r="107" spans="2:33" outlineLevel="1" x14ac:dyDescent="0.25">
      <c r="B107" s="367"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367">
        <f>IF(C103&gt;0,C103+1,IF(DATE(YEAR('Basic project data'!$C$5),MONTH('Basic project data'!$C$5),1)=D107,1,0))</f>
        <v>0</v>
      </c>
      <c r="D107" s="368">
        <f>DATE(YEAR(D103),MONTH(D103)+1,DAY(D103))</f>
        <v>1463</v>
      </c>
      <c r="E107" s="369"/>
      <c r="F107" s="299">
        <f t="shared" ref="F107:F118" si="45">215/12*E107</f>
        <v>0</v>
      </c>
      <c r="G107" s="370"/>
      <c r="H107" s="369"/>
      <c r="I107" s="299">
        <f t="shared" ref="I107:I118" si="46">215/12*H107</f>
        <v>0</v>
      </c>
      <c r="J107" s="371"/>
      <c r="O107" s="372">
        <f t="shared" ref="O107:O119" si="47">D107</f>
        <v>1463</v>
      </c>
      <c r="P107" s="373"/>
      <c r="Q107" s="373"/>
      <c r="R107" s="373"/>
      <c r="S107" s="373"/>
      <c r="T107" s="373"/>
      <c r="U107" s="373"/>
      <c r="V107" s="373"/>
      <c r="W107" s="373"/>
      <c r="X107" s="373"/>
      <c r="Y107" s="373"/>
      <c r="Z107" s="373"/>
      <c r="AA107" s="373"/>
      <c r="AB107" s="373"/>
      <c r="AC107" s="373"/>
      <c r="AD107" s="373"/>
      <c r="AE107" s="374">
        <f t="shared" ref="AE107:AE118" si="48">SUM(P107:AD107)</f>
        <v>0</v>
      </c>
      <c r="AF107" s="375"/>
    </row>
    <row r="108" spans="2:33" outlineLevel="1" x14ac:dyDescent="0.25">
      <c r="B108" s="367"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367">
        <f>IF(C107&gt;0,C107+1,IF(DATE(YEAR('Basic project data'!$C$5),MONTH('Basic project data'!$C$5),1)=D108,1,0))</f>
        <v>0</v>
      </c>
      <c r="D108" s="368">
        <f t="shared" ref="D108:D118" si="49">DATE(YEAR(D107),MONTH(D107)+1,DAY(D107))</f>
        <v>1494</v>
      </c>
      <c r="E108" s="369"/>
      <c r="F108" s="299">
        <f t="shared" si="45"/>
        <v>0</v>
      </c>
      <c r="G108" s="370"/>
      <c r="H108" s="369"/>
      <c r="I108" s="299">
        <f t="shared" si="46"/>
        <v>0</v>
      </c>
      <c r="J108" s="371"/>
      <c r="O108" s="372">
        <f t="shared" si="47"/>
        <v>1494</v>
      </c>
      <c r="P108" s="373"/>
      <c r="Q108" s="373"/>
      <c r="R108" s="373"/>
      <c r="S108" s="373"/>
      <c r="T108" s="373"/>
      <c r="U108" s="373"/>
      <c r="V108" s="373"/>
      <c r="W108" s="373"/>
      <c r="X108" s="373"/>
      <c r="Y108" s="373"/>
      <c r="Z108" s="373"/>
      <c r="AA108" s="373"/>
      <c r="AB108" s="373"/>
      <c r="AC108" s="373"/>
      <c r="AD108" s="373"/>
      <c r="AE108" s="374">
        <f t="shared" si="48"/>
        <v>0</v>
      </c>
      <c r="AF108" s="375"/>
    </row>
    <row r="109" spans="2:33" outlineLevel="1" x14ac:dyDescent="0.25">
      <c r="B109" s="367"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367">
        <f>IF(C108&gt;0,C108+1,IF(DATE(YEAR('Basic project data'!$C$5),MONTH('Basic project data'!$C$5),1)=D109,1,0))</f>
        <v>0</v>
      </c>
      <c r="D109" s="368">
        <f t="shared" si="49"/>
        <v>1523</v>
      </c>
      <c r="E109" s="369"/>
      <c r="F109" s="299">
        <f t="shared" si="45"/>
        <v>0</v>
      </c>
      <c r="G109" s="370"/>
      <c r="H109" s="369"/>
      <c r="I109" s="299">
        <f t="shared" si="46"/>
        <v>0</v>
      </c>
      <c r="J109" s="371"/>
      <c r="O109" s="372">
        <f t="shared" si="47"/>
        <v>1523</v>
      </c>
      <c r="P109" s="373"/>
      <c r="Q109" s="373"/>
      <c r="R109" s="373"/>
      <c r="S109" s="373"/>
      <c r="T109" s="373"/>
      <c r="U109" s="373"/>
      <c r="V109" s="373"/>
      <c r="W109" s="373"/>
      <c r="X109" s="373"/>
      <c r="Y109" s="373"/>
      <c r="Z109" s="373"/>
      <c r="AA109" s="373"/>
      <c r="AB109" s="373"/>
      <c r="AC109" s="373"/>
      <c r="AD109" s="373"/>
      <c r="AE109" s="374">
        <f t="shared" si="48"/>
        <v>0</v>
      </c>
      <c r="AF109" s="375"/>
    </row>
    <row r="110" spans="2:33" outlineLevel="1" x14ac:dyDescent="0.25">
      <c r="B110" s="367"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367">
        <f>IF(C109&gt;0,C109+1,IF(DATE(YEAR('Basic project data'!$C$5),MONTH('Basic project data'!$C$5),1)=D110,1,0))</f>
        <v>0</v>
      </c>
      <c r="D110" s="368">
        <f t="shared" si="49"/>
        <v>1554</v>
      </c>
      <c r="E110" s="369"/>
      <c r="F110" s="299">
        <f t="shared" si="45"/>
        <v>0</v>
      </c>
      <c r="G110" s="370"/>
      <c r="H110" s="369"/>
      <c r="I110" s="299">
        <f t="shared" si="46"/>
        <v>0</v>
      </c>
      <c r="J110" s="371"/>
      <c r="O110" s="372">
        <f t="shared" si="47"/>
        <v>1554</v>
      </c>
      <c r="P110" s="373"/>
      <c r="Q110" s="373"/>
      <c r="R110" s="373"/>
      <c r="S110" s="373"/>
      <c r="T110" s="373"/>
      <c r="U110" s="373"/>
      <c r="V110" s="373"/>
      <c r="W110" s="373"/>
      <c r="X110" s="373"/>
      <c r="Y110" s="373"/>
      <c r="Z110" s="373"/>
      <c r="AA110" s="373"/>
      <c r="AB110" s="373"/>
      <c r="AC110" s="373"/>
      <c r="AD110" s="373"/>
      <c r="AE110" s="374">
        <f t="shared" si="48"/>
        <v>0</v>
      </c>
      <c r="AF110" s="375"/>
    </row>
    <row r="111" spans="2:33" outlineLevel="1" x14ac:dyDescent="0.25">
      <c r="B111" s="367"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367">
        <f>IF(C110&gt;0,C110+1,IF(DATE(YEAR('Basic project data'!$C$5),MONTH('Basic project data'!$C$5),1)=D111,1,0))</f>
        <v>0</v>
      </c>
      <c r="D111" s="368">
        <f t="shared" si="49"/>
        <v>1584</v>
      </c>
      <c r="E111" s="369"/>
      <c r="F111" s="299">
        <f t="shared" si="45"/>
        <v>0</v>
      </c>
      <c r="G111" s="370"/>
      <c r="H111" s="369"/>
      <c r="I111" s="299">
        <f t="shared" si="46"/>
        <v>0</v>
      </c>
      <c r="J111" s="371"/>
      <c r="O111" s="372">
        <f t="shared" si="47"/>
        <v>1584</v>
      </c>
      <c r="P111" s="373"/>
      <c r="Q111" s="373"/>
      <c r="R111" s="373"/>
      <c r="S111" s="373"/>
      <c r="T111" s="373"/>
      <c r="U111" s="373"/>
      <c r="V111" s="373"/>
      <c r="W111" s="373"/>
      <c r="X111" s="373"/>
      <c r="Y111" s="373"/>
      <c r="Z111" s="373"/>
      <c r="AA111" s="373"/>
      <c r="AB111" s="373"/>
      <c r="AC111" s="373"/>
      <c r="AD111" s="373"/>
      <c r="AE111" s="374">
        <f t="shared" si="48"/>
        <v>0</v>
      </c>
      <c r="AF111" s="375"/>
    </row>
    <row r="112" spans="2:33" outlineLevel="1" x14ac:dyDescent="0.25">
      <c r="B112" s="367"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367">
        <f>IF(C111&gt;0,C111+1,IF(DATE(YEAR('Basic project data'!$C$5),MONTH('Basic project data'!$C$5),1)=D112,1,0))</f>
        <v>0</v>
      </c>
      <c r="D112" s="368">
        <f t="shared" si="49"/>
        <v>1615</v>
      </c>
      <c r="E112" s="369"/>
      <c r="F112" s="299">
        <f t="shared" si="45"/>
        <v>0</v>
      </c>
      <c r="G112" s="370"/>
      <c r="H112" s="369"/>
      <c r="I112" s="299">
        <f t="shared" si="46"/>
        <v>0</v>
      </c>
      <c r="J112" s="371"/>
      <c r="O112" s="372">
        <f t="shared" si="47"/>
        <v>1615</v>
      </c>
      <c r="P112" s="373"/>
      <c r="Q112" s="373"/>
      <c r="R112" s="373"/>
      <c r="S112" s="373"/>
      <c r="T112" s="373"/>
      <c r="U112" s="373"/>
      <c r="V112" s="373"/>
      <c r="W112" s="373"/>
      <c r="X112" s="373"/>
      <c r="Y112" s="373"/>
      <c r="Z112" s="373"/>
      <c r="AA112" s="373"/>
      <c r="AB112" s="373"/>
      <c r="AC112" s="373"/>
      <c r="AD112" s="373"/>
      <c r="AE112" s="374">
        <f t="shared" si="48"/>
        <v>0</v>
      </c>
      <c r="AF112" s="375"/>
    </row>
    <row r="113" spans="2:33" outlineLevel="1" x14ac:dyDescent="0.25">
      <c r="B113" s="367"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367">
        <f>IF(C112&gt;0,C112+1,IF(DATE(YEAR('Basic project data'!$C$5),MONTH('Basic project data'!$C$5),1)=D113,1,0))</f>
        <v>0</v>
      </c>
      <c r="D113" s="368">
        <f t="shared" si="49"/>
        <v>1645</v>
      </c>
      <c r="E113" s="369"/>
      <c r="F113" s="299">
        <f t="shared" si="45"/>
        <v>0</v>
      </c>
      <c r="G113" s="370"/>
      <c r="H113" s="369"/>
      <c r="I113" s="299">
        <f t="shared" si="46"/>
        <v>0</v>
      </c>
      <c r="J113" s="371"/>
      <c r="O113" s="372">
        <f t="shared" si="47"/>
        <v>1645</v>
      </c>
      <c r="P113" s="373"/>
      <c r="Q113" s="373"/>
      <c r="R113" s="373"/>
      <c r="S113" s="373"/>
      <c r="T113" s="373"/>
      <c r="U113" s="373"/>
      <c r="V113" s="373"/>
      <c r="W113" s="373"/>
      <c r="X113" s="373"/>
      <c r="Y113" s="373"/>
      <c r="Z113" s="373"/>
      <c r="AA113" s="373"/>
      <c r="AB113" s="373"/>
      <c r="AC113" s="373"/>
      <c r="AD113" s="373"/>
      <c r="AE113" s="374">
        <f t="shared" si="48"/>
        <v>0</v>
      </c>
      <c r="AF113" s="375"/>
    </row>
    <row r="114" spans="2:33" outlineLevel="1" x14ac:dyDescent="0.25">
      <c r="B114" s="367"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367">
        <f>IF(C113&gt;0,C113+1,IF(DATE(YEAR('Basic project data'!$C$5),MONTH('Basic project data'!$C$5),1)=D114,1,0))</f>
        <v>0</v>
      </c>
      <c r="D114" s="368">
        <f t="shared" si="49"/>
        <v>1676</v>
      </c>
      <c r="E114" s="369"/>
      <c r="F114" s="299">
        <f t="shared" si="45"/>
        <v>0</v>
      </c>
      <c r="G114" s="370"/>
      <c r="H114" s="369"/>
      <c r="I114" s="299">
        <f t="shared" si="46"/>
        <v>0</v>
      </c>
      <c r="J114" s="371"/>
      <c r="O114" s="372">
        <f t="shared" si="47"/>
        <v>1676</v>
      </c>
      <c r="P114" s="373"/>
      <c r="Q114" s="373"/>
      <c r="R114" s="373"/>
      <c r="S114" s="373"/>
      <c r="T114" s="373"/>
      <c r="U114" s="373"/>
      <c r="V114" s="373"/>
      <c r="W114" s="373"/>
      <c r="X114" s="373"/>
      <c r="Y114" s="373"/>
      <c r="Z114" s="373"/>
      <c r="AA114" s="373"/>
      <c r="AB114" s="373"/>
      <c r="AC114" s="373"/>
      <c r="AD114" s="373"/>
      <c r="AE114" s="374">
        <f t="shared" si="48"/>
        <v>0</v>
      </c>
      <c r="AF114" s="375"/>
    </row>
    <row r="115" spans="2:33" outlineLevel="1" x14ac:dyDescent="0.25">
      <c r="B115" s="367"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367">
        <f>IF(C114&gt;0,C114+1,IF(DATE(YEAR('Basic project data'!$C$5),MONTH('Basic project data'!$C$5),1)=D115,1,0))</f>
        <v>0</v>
      </c>
      <c r="D115" s="368">
        <f t="shared" si="49"/>
        <v>1707</v>
      </c>
      <c r="E115" s="369"/>
      <c r="F115" s="299">
        <f t="shared" si="45"/>
        <v>0</v>
      </c>
      <c r="G115" s="370"/>
      <c r="H115" s="369"/>
      <c r="I115" s="299">
        <f t="shared" si="46"/>
        <v>0</v>
      </c>
      <c r="J115" s="371"/>
      <c r="O115" s="372">
        <f t="shared" si="47"/>
        <v>1707</v>
      </c>
      <c r="P115" s="373"/>
      <c r="Q115" s="373"/>
      <c r="R115" s="373"/>
      <c r="S115" s="373"/>
      <c r="T115" s="373"/>
      <c r="U115" s="373"/>
      <c r="V115" s="373"/>
      <c r="W115" s="373"/>
      <c r="X115" s="373"/>
      <c r="Y115" s="373"/>
      <c r="Z115" s="373"/>
      <c r="AA115" s="373"/>
      <c r="AB115" s="373"/>
      <c r="AC115" s="373"/>
      <c r="AD115" s="373"/>
      <c r="AE115" s="374">
        <f t="shared" si="48"/>
        <v>0</v>
      </c>
      <c r="AF115" s="375"/>
    </row>
    <row r="116" spans="2:33" outlineLevel="1" x14ac:dyDescent="0.25">
      <c r="B116" s="367"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367">
        <f>IF(C115&gt;0,C115+1,IF(DATE(YEAR('Basic project data'!$C$5),MONTH('Basic project data'!$C$5),1)=D116,1,0))</f>
        <v>0</v>
      </c>
      <c r="D116" s="368">
        <f t="shared" si="49"/>
        <v>1737</v>
      </c>
      <c r="E116" s="369"/>
      <c r="F116" s="299">
        <f t="shared" si="45"/>
        <v>0</v>
      </c>
      <c r="G116" s="370"/>
      <c r="H116" s="369"/>
      <c r="I116" s="299">
        <f t="shared" si="46"/>
        <v>0</v>
      </c>
      <c r="J116" s="371"/>
      <c r="O116" s="372">
        <f t="shared" si="47"/>
        <v>1737</v>
      </c>
      <c r="P116" s="373"/>
      <c r="Q116" s="373"/>
      <c r="R116" s="373"/>
      <c r="S116" s="373"/>
      <c r="T116" s="373"/>
      <c r="U116" s="373"/>
      <c r="V116" s="373"/>
      <c r="W116" s="373"/>
      <c r="X116" s="373"/>
      <c r="Y116" s="373"/>
      <c r="Z116" s="373"/>
      <c r="AA116" s="373"/>
      <c r="AB116" s="373"/>
      <c r="AC116" s="373"/>
      <c r="AD116" s="373"/>
      <c r="AE116" s="374">
        <f t="shared" si="48"/>
        <v>0</v>
      </c>
      <c r="AF116" s="375"/>
    </row>
    <row r="117" spans="2:33" outlineLevel="1" x14ac:dyDescent="0.25">
      <c r="B117" s="367"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367">
        <f>IF(C116&gt;0,C116+1,IF(DATE(YEAR('Basic project data'!$C$5),MONTH('Basic project data'!$C$5),1)=D117,1,0))</f>
        <v>0</v>
      </c>
      <c r="D117" s="368">
        <f t="shared" si="49"/>
        <v>1768</v>
      </c>
      <c r="E117" s="369"/>
      <c r="F117" s="299">
        <f t="shared" si="45"/>
        <v>0</v>
      </c>
      <c r="G117" s="370"/>
      <c r="H117" s="369"/>
      <c r="I117" s="299">
        <f t="shared" si="46"/>
        <v>0</v>
      </c>
      <c r="J117" s="371"/>
      <c r="O117" s="372">
        <f t="shared" si="47"/>
        <v>1768</v>
      </c>
      <c r="P117" s="373"/>
      <c r="Q117" s="373"/>
      <c r="R117" s="373"/>
      <c r="S117" s="373"/>
      <c r="T117" s="373"/>
      <c r="U117" s="373"/>
      <c r="V117" s="373"/>
      <c r="W117" s="373"/>
      <c r="X117" s="373"/>
      <c r="Y117" s="373"/>
      <c r="Z117" s="373"/>
      <c r="AA117" s="373"/>
      <c r="AB117" s="373"/>
      <c r="AC117" s="373"/>
      <c r="AD117" s="373"/>
      <c r="AE117" s="374">
        <f t="shared" si="48"/>
        <v>0</v>
      </c>
      <c r="AF117" s="375"/>
    </row>
    <row r="118" spans="2:33" outlineLevel="1" x14ac:dyDescent="0.25">
      <c r="B118" s="367"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367">
        <f>IF(C117&gt;0,C117+1,IF(DATE(YEAR('Basic project data'!$C$5),MONTH('Basic project data'!$C$5),1)=D118,1,0))</f>
        <v>0</v>
      </c>
      <c r="D118" s="368">
        <f t="shared" si="49"/>
        <v>1798</v>
      </c>
      <c r="E118" s="369"/>
      <c r="F118" s="299">
        <f t="shared" si="45"/>
        <v>0</v>
      </c>
      <c r="G118" s="370"/>
      <c r="H118" s="369"/>
      <c r="I118" s="299">
        <f t="shared" si="46"/>
        <v>0</v>
      </c>
      <c r="J118" s="371"/>
      <c r="O118" s="372">
        <f t="shared" si="47"/>
        <v>1798</v>
      </c>
      <c r="P118" s="373"/>
      <c r="Q118" s="373"/>
      <c r="R118" s="373"/>
      <c r="S118" s="373"/>
      <c r="T118" s="373"/>
      <c r="U118" s="373"/>
      <c r="V118" s="373"/>
      <c r="W118" s="373"/>
      <c r="X118" s="373"/>
      <c r="Y118" s="373"/>
      <c r="Z118" s="373"/>
      <c r="AA118" s="373"/>
      <c r="AB118" s="373"/>
      <c r="AC118" s="373"/>
      <c r="AD118" s="373"/>
      <c r="AE118" s="374">
        <f t="shared" si="48"/>
        <v>0</v>
      </c>
      <c r="AF118" s="375"/>
    </row>
    <row r="119" spans="2:33" ht="15.75" outlineLevel="1" thickBot="1" x14ac:dyDescent="0.3">
      <c r="B119" s="377"/>
      <c r="C119" s="378"/>
      <c r="D119" s="379">
        <f>D118</f>
        <v>1798</v>
      </c>
      <c r="E119" s="380"/>
      <c r="F119" s="381">
        <f>SUM(F107:F118)</f>
        <v>0</v>
      </c>
      <c r="G119" s="382">
        <f>SUM(G107:G118)</f>
        <v>0</v>
      </c>
      <c r="H119" s="383"/>
      <c r="I119" s="381">
        <f>SUM(I107:I118)</f>
        <v>0</v>
      </c>
      <c r="J119" s="382">
        <f>SUM(J107:J118)</f>
        <v>0</v>
      </c>
      <c r="O119" s="388">
        <f t="shared" si="47"/>
        <v>1798</v>
      </c>
      <c r="P119" s="384">
        <f t="shared" ref="P119:S119" si="50">SUM(P107:P118)</f>
        <v>0</v>
      </c>
      <c r="Q119" s="384">
        <f t="shared" si="50"/>
        <v>0</v>
      </c>
      <c r="R119" s="384">
        <f t="shared" si="50"/>
        <v>0</v>
      </c>
      <c r="S119" s="384">
        <f t="shared" si="50"/>
        <v>0</v>
      </c>
      <c r="T119" s="384">
        <f>SUM(T107:T118)</f>
        <v>0</v>
      </c>
      <c r="U119" s="384">
        <f t="shared" ref="U119:AE119" si="51">SUM(U107:U118)</f>
        <v>0</v>
      </c>
      <c r="V119" s="384">
        <f t="shared" si="51"/>
        <v>0</v>
      </c>
      <c r="W119" s="384">
        <f t="shared" si="51"/>
        <v>0</v>
      </c>
      <c r="X119" s="384">
        <f t="shared" si="51"/>
        <v>0</v>
      </c>
      <c r="Y119" s="384">
        <f t="shared" si="51"/>
        <v>0</v>
      </c>
      <c r="Z119" s="384">
        <f t="shared" si="51"/>
        <v>0</v>
      </c>
      <c r="AA119" s="384">
        <f t="shared" si="51"/>
        <v>0</v>
      </c>
      <c r="AB119" s="384">
        <f t="shared" si="51"/>
        <v>0</v>
      </c>
      <c r="AC119" s="384">
        <f t="shared" si="51"/>
        <v>0</v>
      </c>
      <c r="AD119" s="384">
        <f t="shared" si="51"/>
        <v>0</v>
      </c>
      <c r="AE119" s="384">
        <f t="shared" si="51"/>
        <v>0</v>
      </c>
      <c r="AF119" s="375"/>
    </row>
    <row r="120" spans="2:33" x14ac:dyDescent="0.25">
      <c r="B120" s="385"/>
      <c r="C120" s="385"/>
      <c r="E120" s="674" t="s">
        <v>252</v>
      </c>
      <c r="F120" s="674"/>
      <c r="G120" s="674"/>
      <c r="H120" s="674" t="s">
        <v>498</v>
      </c>
      <c r="I120" s="674"/>
      <c r="J120" s="674"/>
      <c r="O120" s="357"/>
      <c r="P120" s="384">
        <f>IFERROR(P119/$H$2,0)</f>
        <v>0</v>
      </c>
      <c r="Q120" s="384">
        <f t="shared" ref="Q120:AE120" si="52">IFERROR(Q119/$H$2,0)</f>
        <v>0</v>
      </c>
      <c r="R120" s="384">
        <f t="shared" si="52"/>
        <v>0</v>
      </c>
      <c r="S120" s="384">
        <f t="shared" si="52"/>
        <v>0</v>
      </c>
      <c r="T120" s="384">
        <f t="shared" si="52"/>
        <v>0</v>
      </c>
      <c r="U120" s="384">
        <f t="shared" si="52"/>
        <v>0</v>
      </c>
      <c r="V120" s="384">
        <f t="shared" si="52"/>
        <v>0</v>
      </c>
      <c r="W120" s="384">
        <f t="shared" si="52"/>
        <v>0</v>
      </c>
      <c r="X120" s="384">
        <f t="shared" si="52"/>
        <v>0</v>
      </c>
      <c r="Y120" s="384">
        <f t="shared" si="52"/>
        <v>0</v>
      </c>
      <c r="Z120" s="384">
        <f t="shared" si="52"/>
        <v>0</v>
      </c>
      <c r="AA120" s="384">
        <f t="shared" si="52"/>
        <v>0</v>
      </c>
      <c r="AB120" s="384">
        <f t="shared" si="52"/>
        <v>0</v>
      </c>
      <c r="AC120" s="384">
        <f t="shared" si="52"/>
        <v>0</v>
      </c>
      <c r="AD120" s="384">
        <f t="shared" si="52"/>
        <v>0</v>
      </c>
      <c r="AE120" s="384">
        <f t="shared" si="52"/>
        <v>0</v>
      </c>
      <c r="AF120" s="626" t="s">
        <v>270</v>
      </c>
      <c r="AG120" s="627"/>
    </row>
    <row r="121" spans="2:33" ht="30" outlineLevel="1" x14ac:dyDescent="0.25">
      <c r="B121" s="385"/>
      <c r="C121" s="385"/>
      <c r="E121" s="360" t="s">
        <v>267</v>
      </c>
      <c r="F121" s="361" t="s">
        <v>268</v>
      </c>
      <c r="G121" s="362" t="s">
        <v>269</v>
      </c>
      <c r="H121" s="363" t="s">
        <v>267</v>
      </c>
      <c r="I121" s="361" t="s">
        <v>268</v>
      </c>
      <c r="J121" s="362" t="s">
        <v>530</v>
      </c>
      <c r="O121" s="364" t="s">
        <v>266</v>
      </c>
      <c r="P121" s="365" t="s">
        <v>389</v>
      </c>
      <c r="Q121" s="365" t="s">
        <v>39</v>
      </c>
      <c r="R121" s="365" t="s">
        <v>40</v>
      </c>
      <c r="S121" s="365" t="s">
        <v>41</v>
      </c>
      <c r="T121" s="365" t="s">
        <v>42</v>
      </c>
      <c r="U121" s="365" t="s">
        <v>43</v>
      </c>
      <c r="V121" s="365" t="s">
        <v>44</v>
      </c>
      <c r="W121" s="365" t="s">
        <v>45</v>
      </c>
      <c r="X121" s="365" t="s">
        <v>46</v>
      </c>
      <c r="Y121" s="365" t="s">
        <v>47</v>
      </c>
      <c r="Z121" s="365" t="s">
        <v>48</v>
      </c>
      <c r="AA121" s="365" t="s">
        <v>49</v>
      </c>
      <c r="AB121" s="365" t="s">
        <v>50</v>
      </c>
      <c r="AC121" s="365" t="s">
        <v>51</v>
      </c>
      <c r="AD121" s="365" t="s">
        <v>52</v>
      </c>
      <c r="AE121" s="386"/>
      <c r="AF121" s="389"/>
    </row>
    <row r="122" spans="2:33" outlineLevel="1" x14ac:dyDescent="0.25">
      <c r="B122" s="367"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367">
        <f>IF(C118&gt;0,C118+1,IF(DATE(YEAR('Basic project data'!$C$5),MONTH('Basic project data'!$C$5),1)=D122,1,0))</f>
        <v>0</v>
      </c>
      <c r="D122" s="368">
        <f>DATE(YEAR(D118),MONTH(D118)+1,DAY(D118))</f>
        <v>1829</v>
      </c>
      <c r="E122" s="369"/>
      <c r="F122" s="299">
        <f t="shared" ref="F122:F133" si="53">215/12*E122</f>
        <v>0</v>
      </c>
      <c r="G122" s="370"/>
      <c r="H122" s="369"/>
      <c r="I122" s="299">
        <f t="shared" ref="I122:I133" si="54">215/12*H122</f>
        <v>0</v>
      </c>
      <c r="J122" s="371"/>
      <c r="O122" s="372">
        <f t="shared" ref="O122:O134" si="55">D122</f>
        <v>1829</v>
      </c>
      <c r="P122" s="373"/>
      <c r="Q122" s="373"/>
      <c r="R122" s="373"/>
      <c r="S122" s="373"/>
      <c r="T122" s="373"/>
      <c r="U122" s="373"/>
      <c r="V122" s="373"/>
      <c r="W122" s="373"/>
      <c r="X122" s="373"/>
      <c r="Y122" s="373"/>
      <c r="Z122" s="373"/>
      <c r="AA122" s="373"/>
      <c r="AB122" s="373"/>
      <c r="AC122" s="373"/>
      <c r="AD122" s="373"/>
      <c r="AE122" s="374">
        <f t="shared" ref="AE122:AE133" si="56">SUM(P122:AD122)</f>
        <v>0</v>
      </c>
      <c r="AF122" s="375"/>
    </row>
    <row r="123" spans="2:33" outlineLevel="1" x14ac:dyDescent="0.25">
      <c r="B123" s="367"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367">
        <f>IF(C122&gt;0,C122+1,IF(DATE(YEAR('Basic project data'!$C$5),MONTH('Basic project data'!$C$5),1)=D123,1,0))</f>
        <v>0</v>
      </c>
      <c r="D123" s="368">
        <f t="shared" ref="D123:D133" si="57">DATE(YEAR(D122),MONTH(D122)+1,DAY(D122))</f>
        <v>1860</v>
      </c>
      <c r="E123" s="369"/>
      <c r="F123" s="299">
        <f t="shared" si="53"/>
        <v>0</v>
      </c>
      <c r="G123" s="370"/>
      <c r="H123" s="369"/>
      <c r="I123" s="299">
        <f t="shared" si="54"/>
        <v>0</v>
      </c>
      <c r="J123" s="371"/>
      <c r="O123" s="372">
        <f t="shared" si="55"/>
        <v>1860</v>
      </c>
      <c r="P123" s="373"/>
      <c r="Q123" s="373"/>
      <c r="R123" s="373"/>
      <c r="S123" s="373"/>
      <c r="T123" s="373"/>
      <c r="U123" s="373"/>
      <c r="V123" s="373"/>
      <c r="W123" s="373"/>
      <c r="X123" s="373"/>
      <c r="Y123" s="373"/>
      <c r="Z123" s="373"/>
      <c r="AA123" s="373"/>
      <c r="AB123" s="373"/>
      <c r="AC123" s="373"/>
      <c r="AD123" s="373"/>
      <c r="AE123" s="374">
        <f t="shared" si="56"/>
        <v>0</v>
      </c>
      <c r="AF123" s="375"/>
    </row>
    <row r="124" spans="2:33" outlineLevel="1" x14ac:dyDescent="0.25">
      <c r="B124" s="367"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367">
        <f>IF(C123&gt;0,C123+1,IF(DATE(YEAR('Basic project data'!$C$5),MONTH('Basic project data'!$C$5),1)=D124,1,0))</f>
        <v>0</v>
      </c>
      <c r="D124" s="368">
        <f t="shared" si="57"/>
        <v>1888</v>
      </c>
      <c r="E124" s="369"/>
      <c r="F124" s="299">
        <f t="shared" si="53"/>
        <v>0</v>
      </c>
      <c r="G124" s="370"/>
      <c r="H124" s="369"/>
      <c r="I124" s="299">
        <f t="shared" si="54"/>
        <v>0</v>
      </c>
      <c r="J124" s="371"/>
      <c r="O124" s="372">
        <f t="shared" si="55"/>
        <v>1888</v>
      </c>
      <c r="P124" s="373"/>
      <c r="Q124" s="373"/>
      <c r="R124" s="373"/>
      <c r="S124" s="373"/>
      <c r="T124" s="373"/>
      <c r="U124" s="373"/>
      <c r="V124" s="373"/>
      <c r="W124" s="373"/>
      <c r="X124" s="373"/>
      <c r="Y124" s="373"/>
      <c r="Z124" s="373"/>
      <c r="AA124" s="373"/>
      <c r="AB124" s="373"/>
      <c r="AC124" s="373"/>
      <c r="AD124" s="373"/>
      <c r="AE124" s="374">
        <f t="shared" si="56"/>
        <v>0</v>
      </c>
      <c r="AF124" s="375"/>
    </row>
    <row r="125" spans="2:33" outlineLevel="1" x14ac:dyDescent="0.25">
      <c r="B125" s="367"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367">
        <f>IF(C124&gt;0,C124+1,IF(DATE(YEAR('Basic project data'!$C$5),MONTH('Basic project data'!$C$5),1)=D125,1,0))</f>
        <v>0</v>
      </c>
      <c r="D125" s="368">
        <f t="shared" si="57"/>
        <v>1919</v>
      </c>
      <c r="E125" s="369"/>
      <c r="F125" s="299">
        <f t="shared" si="53"/>
        <v>0</v>
      </c>
      <c r="G125" s="370"/>
      <c r="H125" s="369"/>
      <c r="I125" s="299">
        <f t="shared" si="54"/>
        <v>0</v>
      </c>
      <c r="J125" s="371"/>
      <c r="O125" s="372">
        <f t="shared" si="55"/>
        <v>1919</v>
      </c>
      <c r="P125" s="373"/>
      <c r="Q125" s="373"/>
      <c r="R125" s="373"/>
      <c r="S125" s="373"/>
      <c r="T125" s="373"/>
      <c r="U125" s="373"/>
      <c r="V125" s="373"/>
      <c r="W125" s="373"/>
      <c r="X125" s="373"/>
      <c r="Y125" s="373"/>
      <c r="Z125" s="373"/>
      <c r="AA125" s="373"/>
      <c r="AB125" s="373"/>
      <c r="AC125" s="373"/>
      <c r="AD125" s="373"/>
      <c r="AE125" s="374">
        <f t="shared" si="56"/>
        <v>0</v>
      </c>
      <c r="AF125" s="375"/>
    </row>
    <row r="126" spans="2:33" outlineLevel="1" x14ac:dyDescent="0.25">
      <c r="B126" s="367"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367">
        <f>IF(C125&gt;0,C125+1,IF(DATE(YEAR('Basic project data'!$C$5),MONTH('Basic project data'!$C$5),1)=D126,1,0))</f>
        <v>0</v>
      </c>
      <c r="D126" s="368">
        <f t="shared" si="57"/>
        <v>1949</v>
      </c>
      <c r="E126" s="369"/>
      <c r="F126" s="299">
        <f t="shared" si="53"/>
        <v>0</v>
      </c>
      <c r="G126" s="370"/>
      <c r="H126" s="369"/>
      <c r="I126" s="299">
        <f t="shared" si="54"/>
        <v>0</v>
      </c>
      <c r="J126" s="371"/>
      <c r="O126" s="372">
        <f t="shared" si="55"/>
        <v>1949</v>
      </c>
      <c r="P126" s="373"/>
      <c r="Q126" s="373"/>
      <c r="R126" s="373"/>
      <c r="S126" s="373"/>
      <c r="T126" s="373"/>
      <c r="U126" s="373"/>
      <c r="V126" s="373"/>
      <c r="W126" s="373"/>
      <c r="X126" s="373"/>
      <c r="Y126" s="373"/>
      <c r="Z126" s="373"/>
      <c r="AA126" s="373"/>
      <c r="AB126" s="373"/>
      <c r="AC126" s="373"/>
      <c r="AD126" s="373"/>
      <c r="AE126" s="374">
        <f t="shared" si="56"/>
        <v>0</v>
      </c>
      <c r="AF126" s="375"/>
    </row>
    <row r="127" spans="2:33" outlineLevel="1" x14ac:dyDescent="0.25">
      <c r="B127" s="367"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367">
        <f>IF(C126&gt;0,C126+1,IF(DATE(YEAR('Basic project data'!$C$5),MONTH('Basic project data'!$C$5),1)=D127,1,0))</f>
        <v>0</v>
      </c>
      <c r="D127" s="368">
        <f t="shared" si="57"/>
        <v>1980</v>
      </c>
      <c r="E127" s="369"/>
      <c r="F127" s="299">
        <f t="shared" si="53"/>
        <v>0</v>
      </c>
      <c r="G127" s="370"/>
      <c r="H127" s="369"/>
      <c r="I127" s="299">
        <f t="shared" si="54"/>
        <v>0</v>
      </c>
      <c r="J127" s="371"/>
      <c r="O127" s="372">
        <f t="shared" si="55"/>
        <v>1980</v>
      </c>
      <c r="P127" s="373"/>
      <c r="Q127" s="373"/>
      <c r="R127" s="373"/>
      <c r="S127" s="373"/>
      <c r="T127" s="373"/>
      <c r="U127" s="373"/>
      <c r="V127" s="373"/>
      <c r="W127" s="373"/>
      <c r="X127" s="373"/>
      <c r="Y127" s="373"/>
      <c r="Z127" s="373"/>
      <c r="AA127" s="373"/>
      <c r="AB127" s="373"/>
      <c r="AC127" s="373"/>
      <c r="AD127" s="373"/>
      <c r="AE127" s="374">
        <f t="shared" si="56"/>
        <v>0</v>
      </c>
      <c r="AF127" s="375"/>
    </row>
    <row r="128" spans="2:33" outlineLevel="1" x14ac:dyDescent="0.25">
      <c r="B128" s="367"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367">
        <f>IF(C127&gt;0,C127+1,IF(DATE(YEAR('Basic project data'!$C$5),MONTH('Basic project data'!$C$5),1)=D128,1,0))</f>
        <v>0</v>
      </c>
      <c r="D128" s="368">
        <f t="shared" si="57"/>
        <v>2010</v>
      </c>
      <c r="E128" s="369"/>
      <c r="F128" s="299">
        <f t="shared" si="53"/>
        <v>0</v>
      </c>
      <c r="G128" s="370"/>
      <c r="H128" s="369"/>
      <c r="I128" s="299">
        <f t="shared" si="54"/>
        <v>0</v>
      </c>
      <c r="J128" s="371"/>
      <c r="O128" s="372">
        <f t="shared" si="55"/>
        <v>2010</v>
      </c>
      <c r="P128" s="373"/>
      <c r="Q128" s="373"/>
      <c r="R128" s="373"/>
      <c r="S128" s="373"/>
      <c r="T128" s="373"/>
      <c r="U128" s="373"/>
      <c r="V128" s="373"/>
      <c r="W128" s="373"/>
      <c r="X128" s="373"/>
      <c r="Y128" s="373"/>
      <c r="Z128" s="373"/>
      <c r="AA128" s="373"/>
      <c r="AB128" s="373"/>
      <c r="AC128" s="373"/>
      <c r="AD128" s="373"/>
      <c r="AE128" s="374">
        <f t="shared" si="56"/>
        <v>0</v>
      </c>
      <c r="AF128" s="375"/>
    </row>
    <row r="129" spans="2:33" outlineLevel="1" x14ac:dyDescent="0.25">
      <c r="B129" s="367"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367">
        <f>IF(C128&gt;0,C128+1,IF(DATE(YEAR('Basic project data'!$C$5),MONTH('Basic project data'!$C$5),1)=D129,1,0))</f>
        <v>0</v>
      </c>
      <c r="D129" s="368">
        <f t="shared" si="57"/>
        <v>2041</v>
      </c>
      <c r="E129" s="369"/>
      <c r="F129" s="299">
        <f t="shared" si="53"/>
        <v>0</v>
      </c>
      <c r="G129" s="370"/>
      <c r="H129" s="369"/>
      <c r="I129" s="299">
        <f t="shared" si="54"/>
        <v>0</v>
      </c>
      <c r="J129" s="371"/>
      <c r="O129" s="372">
        <f t="shared" si="55"/>
        <v>2041</v>
      </c>
      <c r="P129" s="373"/>
      <c r="Q129" s="373"/>
      <c r="R129" s="373"/>
      <c r="S129" s="373"/>
      <c r="T129" s="373"/>
      <c r="U129" s="373"/>
      <c r="V129" s="373"/>
      <c r="W129" s="373"/>
      <c r="X129" s="373"/>
      <c r="Y129" s="373"/>
      <c r="Z129" s="373"/>
      <c r="AA129" s="373"/>
      <c r="AB129" s="373"/>
      <c r="AC129" s="373"/>
      <c r="AD129" s="373"/>
      <c r="AE129" s="374">
        <f t="shared" si="56"/>
        <v>0</v>
      </c>
      <c r="AF129" s="375"/>
    </row>
    <row r="130" spans="2:33" outlineLevel="1" x14ac:dyDescent="0.25">
      <c r="B130" s="367"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367">
        <f>IF(C129&gt;0,C129+1,IF(DATE(YEAR('Basic project data'!$C$5),MONTH('Basic project data'!$C$5),1)=D130,1,0))</f>
        <v>0</v>
      </c>
      <c r="D130" s="368">
        <f t="shared" si="57"/>
        <v>2072</v>
      </c>
      <c r="E130" s="369"/>
      <c r="F130" s="299">
        <f t="shared" si="53"/>
        <v>0</v>
      </c>
      <c r="G130" s="370"/>
      <c r="H130" s="369"/>
      <c r="I130" s="299">
        <f t="shared" si="54"/>
        <v>0</v>
      </c>
      <c r="J130" s="371"/>
      <c r="O130" s="372">
        <f t="shared" si="55"/>
        <v>2072</v>
      </c>
      <c r="P130" s="373"/>
      <c r="Q130" s="373"/>
      <c r="R130" s="373"/>
      <c r="S130" s="373"/>
      <c r="T130" s="373"/>
      <c r="U130" s="373"/>
      <c r="V130" s="373"/>
      <c r="W130" s="373"/>
      <c r="X130" s="373"/>
      <c r="Y130" s="373"/>
      <c r="Z130" s="373"/>
      <c r="AA130" s="373"/>
      <c r="AB130" s="373"/>
      <c r="AC130" s="373"/>
      <c r="AD130" s="373"/>
      <c r="AE130" s="374">
        <f t="shared" si="56"/>
        <v>0</v>
      </c>
      <c r="AF130" s="375"/>
    </row>
    <row r="131" spans="2:33" outlineLevel="1" x14ac:dyDescent="0.25">
      <c r="B131" s="367"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367">
        <f>IF(C130&gt;0,C130+1,IF(DATE(YEAR('Basic project data'!$C$5),MONTH('Basic project data'!$C$5),1)=D131,1,0))</f>
        <v>0</v>
      </c>
      <c r="D131" s="368">
        <f t="shared" si="57"/>
        <v>2102</v>
      </c>
      <c r="E131" s="369"/>
      <c r="F131" s="299">
        <f t="shared" si="53"/>
        <v>0</v>
      </c>
      <c r="G131" s="370"/>
      <c r="H131" s="369"/>
      <c r="I131" s="299">
        <f t="shared" si="54"/>
        <v>0</v>
      </c>
      <c r="J131" s="371"/>
      <c r="O131" s="372">
        <f t="shared" si="55"/>
        <v>2102</v>
      </c>
      <c r="P131" s="373"/>
      <c r="Q131" s="373"/>
      <c r="R131" s="373"/>
      <c r="S131" s="373"/>
      <c r="T131" s="373"/>
      <c r="U131" s="373"/>
      <c r="V131" s="373"/>
      <c r="W131" s="373"/>
      <c r="X131" s="373"/>
      <c r="Y131" s="373"/>
      <c r="Z131" s="373"/>
      <c r="AA131" s="373"/>
      <c r="AB131" s="373"/>
      <c r="AC131" s="373"/>
      <c r="AD131" s="373"/>
      <c r="AE131" s="374">
        <f t="shared" si="56"/>
        <v>0</v>
      </c>
      <c r="AF131" s="375"/>
    </row>
    <row r="132" spans="2:33" outlineLevel="1" x14ac:dyDescent="0.25">
      <c r="B132" s="367"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367">
        <f>IF(C131&gt;0,C131+1,IF(DATE(YEAR('Basic project data'!$C$5),MONTH('Basic project data'!$C$5),1)=D132,1,0))</f>
        <v>0</v>
      </c>
      <c r="D132" s="368">
        <f t="shared" si="57"/>
        <v>2133</v>
      </c>
      <c r="E132" s="369"/>
      <c r="F132" s="299">
        <f t="shared" si="53"/>
        <v>0</v>
      </c>
      <c r="G132" s="370"/>
      <c r="H132" s="369"/>
      <c r="I132" s="299">
        <f t="shared" si="54"/>
        <v>0</v>
      </c>
      <c r="J132" s="371"/>
      <c r="O132" s="372">
        <f t="shared" si="55"/>
        <v>2133</v>
      </c>
      <c r="P132" s="373"/>
      <c r="Q132" s="373"/>
      <c r="R132" s="373"/>
      <c r="S132" s="373"/>
      <c r="T132" s="373"/>
      <c r="U132" s="373"/>
      <c r="V132" s="373"/>
      <c r="W132" s="373"/>
      <c r="X132" s="373"/>
      <c r="Y132" s="373"/>
      <c r="Z132" s="373"/>
      <c r="AA132" s="373"/>
      <c r="AB132" s="373"/>
      <c r="AC132" s="373"/>
      <c r="AD132" s="373"/>
      <c r="AE132" s="374">
        <f t="shared" si="56"/>
        <v>0</v>
      </c>
      <c r="AF132" s="375"/>
    </row>
    <row r="133" spans="2:33" outlineLevel="1" x14ac:dyDescent="0.25">
      <c r="B133" s="367"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367">
        <f>IF(C132&gt;0,C132+1,IF(DATE(YEAR('Basic project data'!$C$5),MONTH('Basic project data'!$C$5),1)=D133,1,0))</f>
        <v>0</v>
      </c>
      <c r="D133" s="368">
        <f t="shared" si="57"/>
        <v>2163</v>
      </c>
      <c r="E133" s="369"/>
      <c r="F133" s="299">
        <f t="shared" si="53"/>
        <v>0</v>
      </c>
      <c r="G133" s="370"/>
      <c r="H133" s="369"/>
      <c r="I133" s="299">
        <f t="shared" si="54"/>
        <v>0</v>
      </c>
      <c r="J133" s="371"/>
      <c r="O133" s="372">
        <f t="shared" si="55"/>
        <v>2163</v>
      </c>
      <c r="P133" s="373"/>
      <c r="Q133" s="373"/>
      <c r="R133" s="373"/>
      <c r="S133" s="373"/>
      <c r="T133" s="373"/>
      <c r="U133" s="373"/>
      <c r="V133" s="373"/>
      <c r="W133" s="373"/>
      <c r="X133" s="373"/>
      <c r="Y133" s="373"/>
      <c r="Z133" s="373"/>
      <c r="AA133" s="373"/>
      <c r="AB133" s="373"/>
      <c r="AC133" s="373"/>
      <c r="AD133" s="373"/>
      <c r="AE133" s="374">
        <f t="shared" si="56"/>
        <v>0</v>
      </c>
      <c r="AF133" s="375"/>
    </row>
    <row r="134" spans="2:33" ht="15.75" outlineLevel="1" thickBot="1" x14ac:dyDescent="0.3">
      <c r="B134" s="377"/>
      <c r="C134" s="378"/>
      <c r="D134" s="379">
        <f>D133</f>
        <v>2163</v>
      </c>
      <c r="E134" s="380"/>
      <c r="F134" s="381">
        <f>SUM(F122:F133)</f>
        <v>0</v>
      </c>
      <c r="G134" s="382">
        <f>SUM(G122:G133)</f>
        <v>0</v>
      </c>
      <c r="H134" s="383"/>
      <c r="I134" s="381">
        <f>SUM(I122:I133)</f>
        <v>0</v>
      </c>
      <c r="J134" s="382">
        <f>SUM(J122:J133)</f>
        <v>0</v>
      </c>
      <c r="O134" s="388">
        <f t="shared" si="55"/>
        <v>2163</v>
      </c>
      <c r="P134" s="384">
        <f t="shared" ref="P134:S134" si="58">SUM(P122:P133)</f>
        <v>0</v>
      </c>
      <c r="Q134" s="384">
        <f t="shared" si="58"/>
        <v>0</v>
      </c>
      <c r="R134" s="384">
        <f t="shared" si="58"/>
        <v>0</v>
      </c>
      <c r="S134" s="384">
        <f t="shared" si="58"/>
        <v>0</v>
      </c>
      <c r="T134" s="384">
        <f>SUM(T122:T133)</f>
        <v>0</v>
      </c>
      <c r="U134" s="384">
        <f t="shared" ref="U134:AE134" si="59">SUM(U122:U133)</f>
        <v>0</v>
      </c>
      <c r="V134" s="384">
        <f t="shared" si="59"/>
        <v>0</v>
      </c>
      <c r="W134" s="384">
        <f t="shared" si="59"/>
        <v>0</v>
      </c>
      <c r="X134" s="384">
        <f t="shared" si="59"/>
        <v>0</v>
      </c>
      <c r="Y134" s="384">
        <f t="shared" si="59"/>
        <v>0</v>
      </c>
      <c r="Z134" s="384">
        <f t="shared" si="59"/>
        <v>0</v>
      </c>
      <c r="AA134" s="384">
        <f t="shared" si="59"/>
        <v>0</v>
      </c>
      <c r="AB134" s="384">
        <f t="shared" si="59"/>
        <v>0</v>
      </c>
      <c r="AC134" s="384">
        <f t="shared" si="59"/>
        <v>0</v>
      </c>
      <c r="AD134" s="384">
        <f t="shared" si="59"/>
        <v>0</v>
      </c>
      <c r="AE134" s="384">
        <f t="shared" si="59"/>
        <v>0</v>
      </c>
      <c r="AF134" s="375"/>
    </row>
    <row r="135" spans="2:33" x14ac:dyDescent="0.25">
      <c r="B135" s="385"/>
      <c r="C135" s="385"/>
      <c r="E135" s="674" t="s">
        <v>252</v>
      </c>
      <c r="F135" s="674"/>
      <c r="G135" s="674"/>
      <c r="H135" s="674" t="s">
        <v>498</v>
      </c>
      <c r="I135" s="674"/>
      <c r="J135" s="674"/>
      <c r="O135" s="357"/>
      <c r="P135" s="384">
        <f>IFERROR(P134/$H$2,0)</f>
        <v>0</v>
      </c>
      <c r="Q135" s="384">
        <f t="shared" ref="Q135:AE135" si="60">IFERROR(Q134/$H$2,0)</f>
        <v>0</v>
      </c>
      <c r="R135" s="384">
        <f t="shared" si="60"/>
        <v>0</v>
      </c>
      <c r="S135" s="384">
        <f t="shared" si="60"/>
        <v>0</v>
      </c>
      <c r="T135" s="384">
        <f t="shared" si="60"/>
        <v>0</v>
      </c>
      <c r="U135" s="384">
        <f t="shared" si="60"/>
        <v>0</v>
      </c>
      <c r="V135" s="384">
        <f t="shared" si="60"/>
        <v>0</v>
      </c>
      <c r="W135" s="384">
        <f t="shared" si="60"/>
        <v>0</v>
      </c>
      <c r="X135" s="384">
        <f t="shared" si="60"/>
        <v>0</v>
      </c>
      <c r="Y135" s="384">
        <f t="shared" si="60"/>
        <v>0</v>
      </c>
      <c r="Z135" s="384">
        <f t="shared" si="60"/>
        <v>0</v>
      </c>
      <c r="AA135" s="384">
        <f t="shared" si="60"/>
        <v>0</v>
      </c>
      <c r="AB135" s="384">
        <f t="shared" si="60"/>
        <v>0</v>
      </c>
      <c r="AC135" s="384">
        <f t="shared" si="60"/>
        <v>0</v>
      </c>
      <c r="AD135" s="384">
        <f t="shared" si="60"/>
        <v>0</v>
      </c>
      <c r="AE135" s="384">
        <f t="shared" si="60"/>
        <v>0</v>
      </c>
      <c r="AF135" s="626" t="s">
        <v>270</v>
      </c>
      <c r="AG135" s="627"/>
    </row>
    <row r="136" spans="2:33" ht="30" outlineLevel="1" x14ac:dyDescent="0.25">
      <c r="B136" s="385"/>
      <c r="C136" s="385"/>
      <c r="E136" s="360" t="s">
        <v>267</v>
      </c>
      <c r="F136" s="361" t="s">
        <v>268</v>
      </c>
      <c r="G136" s="362" t="s">
        <v>269</v>
      </c>
      <c r="H136" s="363" t="s">
        <v>267</v>
      </c>
      <c r="I136" s="361" t="s">
        <v>268</v>
      </c>
      <c r="J136" s="362" t="s">
        <v>530</v>
      </c>
      <c r="O136" s="364" t="s">
        <v>266</v>
      </c>
      <c r="P136" s="365" t="s">
        <v>389</v>
      </c>
      <c r="Q136" s="365" t="s">
        <v>39</v>
      </c>
      <c r="R136" s="365" t="s">
        <v>40</v>
      </c>
      <c r="S136" s="365" t="s">
        <v>41</v>
      </c>
      <c r="T136" s="365" t="s">
        <v>42</v>
      </c>
      <c r="U136" s="365" t="s">
        <v>43</v>
      </c>
      <c r="V136" s="365" t="s">
        <v>44</v>
      </c>
      <c r="W136" s="365" t="s">
        <v>45</v>
      </c>
      <c r="X136" s="365" t="s">
        <v>46</v>
      </c>
      <c r="Y136" s="365" t="s">
        <v>47</v>
      </c>
      <c r="Z136" s="365" t="s">
        <v>48</v>
      </c>
      <c r="AA136" s="365" t="s">
        <v>49</v>
      </c>
      <c r="AB136" s="365" t="s">
        <v>50</v>
      </c>
      <c r="AC136" s="365" t="s">
        <v>51</v>
      </c>
      <c r="AD136" s="365" t="s">
        <v>52</v>
      </c>
      <c r="AE136" s="386"/>
      <c r="AF136" s="389"/>
    </row>
    <row r="137" spans="2:33" outlineLevel="1" x14ac:dyDescent="0.25">
      <c r="B137" s="367"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367">
        <f>IF(C133&gt;0,C133+1,IF(DATE(YEAR('Basic project data'!$C$5),MONTH('Basic project data'!$C$5),1)=D137,1,0))</f>
        <v>0</v>
      </c>
      <c r="D137" s="368">
        <f>DATE(YEAR(D133),MONTH(D133)+1,DAY(D133))</f>
        <v>2194</v>
      </c>
      <c r="E137" s="369"/>
      <c r="F137" s="299">
        <f t="shared" ref="F137:F148" si="61">215/12*E137</f>
        <v>0</v>
      </c>
      <c r="G137" s="370"/>
      <c r="H137" s="369"/>
      <c r="I137" s="299">
        <f t="shared" ref="I137:I148" si="62">215/12*H137</f>
        <v>0</v>
      </c>
      <c r="J137" s="371"/>
      <c r="O137" s="372">
        <f t="shared" ref="O137:O149" si="63">D137</f>
        <v>2194</v>
      </c>
      <c r="P137" s="373"/>
      <c r="Q137" s="373"/>
      <c r="R137" s="373"/>
      <c r="S137" s="373"/>
      <c r="T137" s="373"/>
      <c r="U137" s="373"/>
      <c r="V137" s="373"/>
      <c r="W137" s="373"/>
      <c r="X137" s="373"/>
      <c r="Y137" s="373"/>
      <c r="Z137" s="373"/>
      <c r="AA137" s="373"/>
      <c r="AB137" s="373"/>
      <c r="AC137" s="373"/>
      <c r="AD137" s="373"/>
      <c r="AE137" s="374">
        <f t="shared" ref="AE137:AE148" si="64">SUM(P137:AD137)</f>
        <v>0</v>
      </c>
      <c r="AF137" s="375"/>
    </row>
    <row r="138" spans="2:33" outlineLevel="1" x14ac:dyDescent="0.25">
      <c r="B138" s="367"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367">
        <f>IF(C137&gt;0,C137+1,IF(DATE(YEAR('Basic project data'!$C$5),MONTH('Basic project data'!$C$5),1)=D138,1,0))</f>
        <v>0</v>
      </c>
      <c r="D138" s="368">
        <f t="shared" ref="D138:D148" si="65">DATE(YEAR(D137),MONTH(D137)+1,DAY(D137))</f>
        <v>2225</v>
      </c>
      <c r="E138" s="369"/>
      <c r="F138" s="299">
        <f t="shared" si="61"/>
        <v>0</v>
      </c>
      <c r="G138" s="370"/>
      <c r="H138" s="369"/>
      <c r="I138" s="299">
        <f t="shared" si="62"/>
        <v>0</v>
      </c>
      <c r="J138" s="371"/>
      <c r="O138" s="372">
        <f t="shared" si="63"/>
        <v>2225</v>
      </c>
      <c r="P138" s="373"/>
      <c r="Q138" s="373"/>
      <c r="R138" s="373"/>
      <c r="S138" s="373"/>
      <c r="T138" s="373"/>
      <c r="U138" s="373"/>
      <c r="V138" s="373"/>
      <c r="W138" s="373"/>
      <c r="X138" s="373"/>
      <c r="Y138" s="373"/>
      <c r="Z138" s="373"/>
      <c r="AA138" s="373"/>
      <c r="AB138" s="373"/>
      <c r="AC138" s="373"/>
      <c r="AD138" s="373"/>
      <c r="AE138" s="374">
        <f t="shared" si="64"/>
        <v>0</v>
      </c>
      <c r="AF138" s="375"/>
    </row>
    <row r="139" spans="2:33" outlineLevel="1" x14ac:dyDescent="0.25">
      <c r="B139" s="367"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367">
        <f>IF(C138&gt;0,C138+1,IF(DATE(YEAR('Basic project data'!$C$5),MONTH('Basic project data'!$C$5),1)=D139,1,0))</f>
        <v>0</v>
      </c>
      <c r="D139" s="368">
        <f t="shared" si="65"/>
        <v>2253</v>
      </c>
      <c r="E139" s="369"/>
      <c r="F139" s="299">
        <f t="shared" si="61"/>
        <v>0</v>
      </c>
      <c r="G139" s="370"/>
      <c r="H139" s="369"/>
      <c r="I139" s="299">
        <f t="shared" si="62"/>
        <v>0</v>
      </c>
      <c r="J139" s="371"/>
      <c r="O139" s="372">
        <f t="shared" si="63"/>
        <v>2253</v>
      </c>
      <c r="P139" s="373"/>
      <c r="Q139" s="373"/>
      <c r="R139" s="373"/>
      <c r="S139" s="373"/>
      <c r="T139" s="373"/>
      <c r="U139" s="373"/>
      <c r="V139" s="373"/>
      <c r="W139" s="373"/>
      <c r="X139" s="373"/>
      <c r="Y139" s="373"/>
      <c r="Z139" s="373"/>
      <c r="AA139" s="373"/>
      <c r="AB139" s="373"/>
      <c r="AC139" s="373"/>
      <c r="AD139" s="373"/>
      <c r="AE139" s="374">
        <f t="shared" si="64"/>
        <v>0</v>
      </c>
      <c r="AF139" s="375"/>
    </row>
    <row r="140" spans="2:33" outlineLevel="1" x14ac:dyDescent="0.25">
      <c r="B140" s="367"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367">
        <f>IF(C139&gt;0,C139+1,IF(DATE(YEAR('Basic project data'!$C$5),MONTH('Basic project data'!$C$5),1)=D140,1,0))</f>
        <v>0</v>
      </c>
      <c r="D140" s="368">
        <f t="shared" si="65"/>
        <v>2284</v>
      </c>
      <c r="E140" s="369"/>
      <c r="F140" s="299">
        <f t="shared" si="61"/>
        <v>0</v>
      </c>
      <c r="G140" s="370"/>
      <c r="H140" s="369"/>
      <c r="I140" s="299">
        <f t="shared" si="62"/>
        <v>0</v>
      </c>
      <c r="J140" s="371"/>
      <c r="O140" s="372">
        <f t="shared" si="63"/>
        <v>2284</v>
      </c>
      <c r="P140" s="373"/>
      <c r="Q140" s="373"/>
      <c r="R140" s="373"/>
      <c r="S140" s="373"/>
      <c r="T140" s="373"/>
      <c r="U140" s="373"/>
      <c r="V140" s="373"/>
      <c r="W140" s="373"/>
      <c r="X140" s="373"/>
      <c r="Y140" s="373"/>
      <c r="Z140" s="373"/>
      <c r="AA140" s="373"/>
      <c r="AB140" s="373"/>
      <c r="AC140" s="373"/>
      <c r="AD140" s="373"/>
      <c r="AE140" s="374">
        <f t="shared" si="64"/>
        <v>0</v>
      </c>
      <c r="AF140" s="375"/>
    </row>
    <row r="141" spans="2:33" outlineLevel="1" x14ac:dyDescent="0.25">
      <c r="B141" s="367"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367">
        <f>IF(C140&gt;0,C140+1,IF(DATE(YEAR('Basic project data'!$C$5),MONTH('Basic project data'!$C$5),1)=D141,1,0))</f>
        <v>0</v>
      </c>
      <c r="D141" s="368">
        <f t="shared" si="65"/>
        <v>2314</v>
      </c>
      <c r="E141" s="369"/>
      <c r="F141" s="299">
        <f t="shared" si="61"/>
        <v>0</v>
      </c>
      <c r="G141" s="370"/>
      <c r="H141" s="369"/>
      <c r="I141" s="299">
        <f t="shared" si="62"/>
        <v>0</v>
      </c>
      <c r="J141" s="371"/>
      <c r="O141" s="372">
        <f t="shared" si="63"/>
        <v>2314</v>
      </c>
      <c r="P141" s="373"/>
      <c r="Q141" s="373"/>
      <c r="R141" s="373"/>
      <c r="S141" s="373"/>
      <c r="T141" s="373"/>
      <c r="U141" s="373"/>
      <c r="V141" s="373"/>
      <c r="W141" s="373"/>
      <c r="X141" s="373"/>
      <c r="Y141" s="373"/>
      <c r="Z141" s="373"/>
      <c r="AA141" s="373"/>
      <c r="AB141" s="373"/>
      <c r="AC141" s="373"/>
      <c r="AD141" s="373"/>
      <c r="AE141" s="374">
        <f t="shared" si="64"/>
        <v>0</v>
      </c>
      <c r="AF141" s="375"/>
    </row>
    <row r="142" spans="2:33" outlineLevel="1" x14ac:dyDescent="0.25">
      <c r="B142" s="367"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367">
        <f>IF(C141&gt;0,C141+1,IF(DATE(YEAR('Basic project data'!$C$5),MONTH('Basic project data'!$C$5),1)=D142,1,0))</f>
        <v>0</v>
      </c>
      <c r="D142" s="368">
        <f t="shared" si="65"/>
        <v>2345</v>
      </c>
      <c r="E142" s="369"/>
      <c r="F142" s="299">
        <f t="shared" si="61"/>
        <v>0</v>
      </c>
      <c r="G142" s="370"/>
      <c r="H142" s="369"/>
      <c r="I142" s="299">
        <f t="shared" si="62"/>
        <v>0</v>
      </c>
      <c r="J142" s="371"/>
      <c r="O142" s="372">
        <f t="shared" si="63"/>
        <v>2345</v>
      </c>
      <c r="P142" s="373"/>
      <c r="Q142" s="373"/>
      <c r="R142" s="373"/>
      <c r="S142" s="373"/>
      <c r="T142" s="373"/>
      <c r="U142" s="373"/>
      <c r="V142" s="373"/>
      <c r="W142" s="373"/>
      <c r="X142" s="373"/>
      <c r="Y142" s="373"/>
      <c r="Z142" s="373"/>
      <c r="AA142" s="373"/>
      <c r="AB142" s="373"/>
      <c r="AC142" s="373"/>
      <c r="AD142" s="373"/>
      <c r="AE142" s="374">
        <f t="shared" si="64"/>
        <v>0</v>
      </c>
      <c r="AF142" s="375"/>
    </row>
    <row r="143" spans="2:33" outlineLevel="1" x14ac:dyDescent="0.25">
      <c r="B143" s="367"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367">
        <f>IF(C142&gt;0,C142+1,IF(DATE(YEAR('Basic project data'!$C$5),MONTH('Basic project data'!$C$5),1)=D143,1,0))</f>
        <v>0</v>
      </c>
      <c r="D143" s="368">
        <f t="shared" si="65"/>
        <v>2375</v>
      </c>
      <c r="E143" s="369"/>
      <c r="F143" s="299">
        <f t="shared" si="61"/>
        <v>0</v>
      </c>
      <c r="G143" s="370"/>
      <c r="H143" s="369"/>
      <c r="I143" s="299">
        <f t="shared" si="62"/>
        <v>0</v>
      </c>
      <c r="J143" s="371"/>
      <c r="O143" s="372">
        <f t="shared" si="63"/>
        <v>2375</v>
      </c>
      <c r="P143" s="373"/>
      <c r="Q143" s="373"/>
      <c r="R143" s="373"/>
      <c r="S143" s="373"/>
      <c r="T143" s="373"/>
      <c r="U143" s="373"/>
      <c r="V143" s="373"/>
      <c r="W143" s="373"/>
      <c r="X143" s="373"/>
      <c r="Y143" s="373"/>
      <c r="Z143" s="373"/>
      <c r="AA143" s="373"/>
      <c r="AB143" s="373"/>
      <c r="AC143" s="373"/>
      <c r="AD143" s="373"/>
      <c r="AE143" s="374">
        <f t="shared" si="64"/>
        <v>0</v>
      </c>
      <c r="AF143" s="375"/>
    </row>
    <row r="144" spans="2:33" outlineLevel="1" x14ac:dyDescent="0.25">
      <c r="B144" s="367"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367">
        <f>IF(C143&gt;0,C143+1,IF(DATE(YEAR('Basic project data'!$C$5),MONTH('Basic project data'!$C$5),1)=D144,1,0))</f>
        <v>0</v>
      </c>
      <c r="D144" s="368">
        <f t="shared" si="65"/>
        <v>2406</v>
      </c>
      <c r="E144" s="369"/>
      <c r="F144" s="299">
        <f t="shared" si="61"/>
        <v>0</v>
      </c>
      <c r="G144" s="370"/>
      <c r="H144" s="369"/>
      <c r="I144" s="299">
        <f t="shared" si="62"/>
        <v>0</v>
      </c>
      <c r="J144" s="371"/>
      <c r="O144" s="372">
        <f t="shared" si="63"/>
        <v>2406</v>
      </c>
      <c r="P144" s="373"/>
      <c r="Q144" s="373"/>
      <c r="R144" s="373"/>
      <c r="S144" s="373"/>
      <c r="T144" s="373"/>
      <c r="U144" s="373"/>
      <c r="V144" s="373"/>
      <c r="W144" s="373"/>
      <c r="X144" s="373"/>
      <c r="Y144" s="373"/>
      <c r="Z144" s="373"/>
      <c r="AA144" s="373"/>
      <c r="AB144" s="373"/>
      <c r="AC144" s="373"/>
      <c r="AD144" s="373"/>
      <c r="AE144" s="374">
        <f t="shared" si="64"/>
        <v>0</v>
      </c>
      <c r="AF144" s="375"/>
    </row>
    <row r="145" spans="1:33" outlineLevel="1" x14ac:dyDescent="0.25">
      <c r="B145" s="367"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367">
        <f>IF(C144&gt;0,C144+1,IF(DATE(YEAR('Basic project data'!$C$5),MONTH('Basic project data'!$C$5),1)=D145,1,0))</f>
        <v>0</v>
      </c>
      <c r="D145" s="368">
        <f t="shared" si="65"/>
        <v>2437</v>
      </c>
      <c r="E145" s="369"/>
      <c r="F145" s="299">
        <f t="shared" si="61"/>
        <v>0</v>
      </c>
      <c r="G145" s="370"/>
      <c r="H145" s="369"/>
      <c r="I145" s="299">
        <f t="shared" si="62"/>
        <v>0</v>
      </c>
      <c r="J145" s="371"/>
      <c r="O145" s="372">
        <f t="shared" si="63"/>
        <v>2437</v>
      </c>
      <c r="P145" s="373"/>
      <c r="Q145" s="373"/>
      <c r="R145" s="373"/>
      <c r="S145" s="373"/>
      <c r="T145" s="373"/>
      <c r="U145" s="373"/>
      <c r="V145" s="373"/>
      <c r="W145" s="373"/>
      <c r="X145" s="373"/>
      <c r="Y145" s="373"/>
      <c r="Z145" s="373"/>
      <c r="AA145" s="373"/>
      <c r="AB145" s="373"/>
      <c r="AC145" s="373"/>
      <c r="AD145" s="373"/>
      <c r="AE145" s="374">
        <f t="shared" si="64"/>
        <v>0</v>
      </c>
      <c r="AF145" s="375"/>
    </row>
    <row r="146" spans="1:33" outlineLevel="1" x14ac:dyDescent="0.25">
      <c r="B146" s="367"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367">
        <f>IF(C145&gt;0,C145+1,IF(DATE(YEAR('Basic project data'!$C$5),MONTH('Basic project data'!$C$5),1)=D146,1,0))</f>
        <v>0</v>
      </c>
      <c r="D146" s="368">
        <f t="shared" si="65"/>
        <v>2467</v>
      </c>
      <c r="E146" s="369"/>
      <c r="F146" s="299">
        <f t="shared" si="61"/>
        <v>0</v>
      </c>
      <c r="G146" s="370"/>
      <c r="H146" s="369"/>
      <c r="I146" s="299">
        <f t="shared" si="62"/>
        <v>0</v>
      </c>
      <c r="J146" s="371"/>
      <c r="O146" s="372">
        <f t="shared" si="63"/>
        <v>2467</v>
      </c>
      <c r="P146" s="373"/>
      <c r="Q146" s="373"/>
      <c r="R146" s="373"/>
      <c r="S146" s="373"/>
      <c r="T146" s="373"/>
      <c r="U146" s="373"/>
      <c r="V146" s="373"/>
      <c r="W146" s="373"/>
      <c r="X146" s="373"/>
      <c r="Y146" s="373"/>
      <c r="Z146" s="373"/>
      <c r="AA146" s="373"/>
      <c r="AB146" s="373"/>
      <c r="AC146" s="373"/>
      <c r="AD146" s="373"/>
      <c r="AE146" s="374">
        <f t="shared" si="64"/>
        <v>0</v>
      </c>
      <c r="AF146" s="375"/>
    </row>
    <row r="147" spans="1:33" outlineLevel="1" x14ac:dyDescent="0.25">
      <c r="B147" s="367"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367">
        <f>IF(C146&gt;0,C146+1,IF(DATE(YEAR('Basic project data'!$C$5),MONTH('Basic project data'!$C$5),1)=D147,1,0))</f>
        <v>0</v>
      </c>
      <c r="D147" s="368">
        <f t="shared" si="65"/>
        <v>2498</v>
      </c>
      <c r="E147" s="369"/>
      <c r="F147" s="299">
        <f t="shared" si="61"/>
        <v>0</v>
      </c>
      <c r="G147" s="370"/>
      <c r="H147" s="369"/>
      <c r="I147" s="299">
        <f t="shared" si="62"/>
        <v>0</v>
      </c>
      <c r="J147" s="371"/>
      <c r="O147" s="372">
        <f t="shared" si="63"/>
        <v>2498</v>
      </c>
      <c r="P147" s="373"/>
      <c r="Q147" s="373"/>
      <c r="R147" s="373"/>
      <c r="S147" s="373"/>
      <c r="T147" s="373"/>
      <c r="U147" s="373"/>
      <c r="V147" s="373"/>
      <c r="W147" s="373"/>
      <c r="X147" s="373"/>
      <c r="Y147" s="373"/>
      <c r="Z147" s="373"/>
      <c r="AA147" s="373"/>
      <c r="AB147" s="373"/>
      <c r="AC147" s="373"/>
      <c r="AD147" s="373"/>
      <c r="AE147" s="374">
        <f t="shared" si="64"/>
        <v>0</v>
      </c>
      <c r="AF147" s="375"/>
    </row>
    <row r="148" spans="1:33" outlineLevel="1" x14ac:dyDescent="0.25">
      <c r="B148" s="367"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367">
        <f>IF(C147&gt;0,C147+1,IF(DATE(YEAR('Basic project data'!$C$5),MONTH('Basic project data'!$C$5),1)=D148,1,0))</f>
        <v>0</v>
      </c>
      <c r="D148" s="368">
        <f t="shared" si="65"/>
        <v>2528</v>
      </c>
      <c r="E148" s="369"/>
      <c r="F148" s="299">
        <f t="shared" si="61"/>
        <v>0</v>
      </c>
      <c r="G148" s="370"/>
      <c r="H148" s="369"/>
      <c r="I148" s="299">
        <f t="shared" si="62"/>
        <v>0</v>
      </c>
      <c r="J148" s="371"/>
      <c r="O148" s="372">
        <f t="shared" si="63"/>
        <v>2528</v>
      </c>
      <c r="P148" s="373"/>
      <c r="Q148" s="373"/>
      <c r="R148" s="373"/>
      <c r="S148" s="373"/>
      <c r="T148" s="373"/>
      <c r="U148" s="373"/>
      <c r="V148" s="373"/>
      <c r="W148" s="373"/>
      <c r="X148" s="373"/>
      <c r="Y148" s="373"/>
      <c r="Z148" s="373"/>
      <c r="AA148" s="373"/>
      <c r="AB148" s="373"/>
      <c r="AC148" s="373"/>
      <c r="AD148" s="373"/>
      <c r="AE148" s="374">
        <f t="shared" si="64"/>
        <v>0</v>
      </c>
      <c r="AF148" s="375"/>
    </row>
    <row r="149" spans="1:33" ht="15.75" outlineLevel="1" thickBot="1" x14ac:dyDescent="0.3">
      <c r="B149" s="377"/>
      <c r="C149" s="378"/>
      <c r="D149" s="379">
        <f>D148</f>
        <v>2528</v>
      </c>
      <c r="E149" s="380"/>
      <c r="F149" s="381">
        <f>SUM(F137:F148)</f>
        <v>0</v>
      </c>
      <c r="G149" s="382">
        <f>SUM(G137:G148)</f>
        <v>0</v>
      </c>
      <c r="H149" s="383"/>
      <c r="I149" s="381">
        <f>SUM(I137:I148)</f>
        <v>0</v>
      </c>
      <c r="J149" s="382">
        <f>SUM(J137:J148)</f>
        <v>0</v>
      </c>
      <c r="O149" s="388">
        <f t="shared" si="63"/>
        <v>2528</v>
      </c>
      <c r="P149" s="384">
        <f t="shared" ref="P149:S149" si="66">SUM(P137:P148)</f>
        <v>0</v>
      </c>
      <c r="Q149" s="384">
        <f t="shared" si="66"/>
        <v>0</v>
      </c>
      <c r="R149" s="384">
        <f t="shared" si="66"/>
        <v>0</v>
      </c>
      <c r="S149" s="384">
        <f t="shared" si="66"/>
        <v>0</v>
      </c>
      <c r="T149" s="384">
        <f>SUM(T137:T148)</f>
        <v>0</v>
      </c>
      <c r="U149" s="384">
        <f t="shared" ref="U149:AE149" si="67">SUM(U137:U148)</f>
        <v>0</v>
      </c>
      <c r="V149" s="384">
        <f t="shared" si="67"/>
        <v>0</v>
      </c>
      <c r="W149" s="384">
        <f t="shared" si="67"/>
        <v>0</v>
      </c>
      <c r="X149" s="384">
        <f t="shared" si="67"/>
        <v>0</v>
      </c>
      <c r="Y149" s="384">
        <f t="shared" si="67"/>
        <v>0</v>
      </c>
      <c r="Z149" s="384">
        <f t="shared" si="67"/>
        <v>0</v>
      </c>
      <c r="AA149" s="384">
        <f t="shared" si="67"/>
        <v>0</v>
      </c>
      <c r="AB149" s="384">
        <f t="shared" si="67"/>
        <v>0</v>
      </c>
      <c r="AC149" s="384">
        <f t="shared" si="67"/>
        <v>0</v>
      </c>
      <c r="AD149" s="384">
        <f t="shared" si="67"/>
        <v>0</v>
      </c>
      <c r="AE149" s="384">
        <f t="shared" si="67"/>
        <v>0</v>
      </c>
      <c r="AF149" s="375"/>
    </row>
    <row r="150" spans="1:33" x14ac:dyDescent="0.25">
      <c r="A150" s="385"/>
      <c r="B150" s="385"/>
      <c r="C150" s="385"/>
      <c r="D150" s="385"/>
      <c r="F150" s="376"/>
      <c r="I150" s="376"/>
      <c r="O150" s="357"/>
      <c r="P150" s="384">
        <f>IFERROR(P149/$H$2,0)</f>
        <v>0</v>
      </c>
      <c r="Q150" s="384">
        <f t="shared" ref="Q150:AE150" si="68">IFERROR(Q149/$H$2,0)</f>
        <v>0</v>
      </c>
      <c r="R150" s="384">
        <f t="shared" si="68"/>
        <v>0</v>
      </c>
      <c r="S150" s="384">
        <f t="shared" si="68"/>
        <v>0</v>
      </c>
      <c r="T150" s="384">
        <f t="shared" si="68"/>
        <v>0</v>
      </c>
      <c r="U150" s="384">
        <f t="shared" si="68"/>
        <v>0</v>
      </c>
      <c r="V150" s="384">
        <f t="shared" si="68"/>
        <v>0</v>
      </c>
      <c r="W150" s="384">
        <f t="shared" si="68"/>
        <v>0</v>
      </c>
      <c r="X150" s="384">
        <f t="shared" si="68"/>
        <v>0</v>
      </c>
      <c r="Y150" s="384">
        <f t="shared" si="68"/>
        <v>0</v>
      </c>
      <c r="Z150" s="384">
        <f t="shared" si="68"/>
        <v>0</v>
      </c>
      <c r="AA150" s="384">
        <f t="shared" si="68"/>
        <v>0</v>
      </c>
      <c r="AB150" s="384">
        <f t="shared" si="68"/>
        <v>0</v>
      </c>
      <c r="AC150" s="384">
        <f t="shared" si="68"/>
        <v>0</v>
      </c>
      <c r="AD150" s="384">
        <f t="shared" si="68"/>
        <v>0</v>
      </c>
      <c r="AE150" s="384">
        <f t="shared" si="68"/>
        <v>0</v>
      </c>
      <c r="AF150" s="627" t="s">
        <v>270</v>
      </c>
      <c r="AG150" s="627"/>
    </row>
    <row r="151" spans="1:33" x14ac:dyDescent="0.25">
      <c r="A151" s="385"/>
      <c r="B151" s="385"/>
      <c r="C151" s="385"/>
      <c r="D151" s="385"/>
      <c r="F151" s="376"/>
      <c r="P151" s="390"/>
      <c r="Q151" s="390"/>
      <c r="R151" s="390"/>
      <c r="S151" s="390"/>
      <c r="T151" s="390"/>
      <c r="U151" s="390"/>
      <c r="V151" s="391"/>
      <c r="W151" s="390"/>
      <c r="X151" s="390"/>
      <c r="Y151" s="390"/>
      <c r="Z151" s="390"/>
      <c r="AA151" s="390"/>
      <c r="AB151" s="390"/>
      <c r="AC151" s="390"/>
      <c r="AD151" s="390"/>
      <c r="AE151" s="390"/>
      <c r="AF151" s="506"/>
    </row>
    <row r="152" spans="1:33" x14ac:dyDescent="0.25">
      <c r="F152" s="376"/>
      <c r="L152" s="376"/>
      <c r="M152" s="376"/>
      <c r="N152" s="376"/>
      <c r="P152" s="376"/>
      <c r="Q152" s="376"/>
      <c r="R152" s="376"/>
      <c r="S152" s="376"/>
      <c r="T152" s="376"/>
      <c r="U152" s="376"/>
      <c r="V152" s="376"/>
      <c r="W152" s="376"/>
      <c r="X152" s="376"/>
      <c r="Y152" s="376"/>
      <c r="Z152" s="376"/>
      <c r="AA152" s="376"/>
      <c r="AB152" s="376"/>
      <c r="AC152" s="376"/>
      <c r="AD152" s="376"/>
      <c r="AE152" s="376"/>
    </row>
    <row r="153" spans="1:33" x14ac:dyDescent="0.25">
      <c r="F153" s="376"/>
      <c r="L153" s="376"/>
      <c r="M153" s="376"/>
      <c r="N153" s="376"/>
      <c r="P153" s="376"/>
      <c r="Q153" s="376"/>
      <c r="R153" s="376"/>
      <c r="S153" s="376"/>
      <c r="T153" s="376"/>
      <c r="U153" s="376"/>
      <c r="V153" s="376"/>
      <c r="W153" s="376"/>
      <c r="X153" s="376"/>
      <c r="Y153" s="376"/>
      <c r="Z153" s="376"/>
      <c r="AA153" s="376"/>
      <c r="AB153" s="376"/>
      <c r="AC153" s="376"/>
      <c r="AD153" s="376"/>
      <c r="AE153" s="376"/>
    </row>
    <row r="154" spans="1:33" x14ac:dyDescent="0.25">
      <c r="F154" s="376"/>
      <c r="P154" s="376"/>
      <c r="Q154" s="376"/>
      <c r="R154" s="376"/>
      <c r="S154" s="376"/>
      <c r="T154" s="376"/>
      <c r="U154" s="376"/>
      <c r="V154" s="376"/>
      <c r="W154" s="376"/>
      <c r="X154" s="376"/>
      <c r="Y154" s="376"/>
      <c r="Z154" s="376"/>
      <c r="AA154" s="376"/>
      <c r="AB154" s="376"/>
      <c r="AC154" s="376"/>
      <c r="AD154" s="376"/>
      <c r="AE154" s="376"/>
    </row>
    <row r="155" spans="1:33" x14ac:dyDescent="0.25">
      <c r="F155" s="376"/>
      <c r="P155" s="376"/>
      <c r="Q155" s="376"/>
      <c r="R155" s="376"/>
      <c r="S155" s="376"/>
      <c r="T155" s="376"/>
      <c r="U155" s="376"/>
      <c r="V155" s="376"/>
      <c r="W155" s="376"/>
      <c r="X155" s="376"/>
      <c r="Y155" s="376"/>
      <c r="Z155" s="376"/>
      <c r="AA155" s="376"/>
      <c r="AB155" s="376"/>
      <c r="AC155" s="376"/>
      <c r="AD155" s="376"/>
      <c r="AE155" s="376"/>
    </row>
    <row r="156" spans="1:33" x14ac:dyDescent="0.25">
      <c r="F156" s="376"/>
      <c r="P156" s="376"/>
      <c r="Q156" s="376"/>
      <c r="R156" s="376"/>
      <c r="S156" s="376"/>
      <c r="T156" s="376"/>
      <c r="U156" s="376"/>
      <c r="V156" s="376"/>
      <c r="W156" s="376"/>
      <c r="X156" s="376"/>
      <c r="Y156" s="376"/>
      <c r="Z156" s="376"/>
      <c r="AA156" s="376"/>
      <c r="AB156" s="376"/>
      <c r="AC156" s="376"/>
      <c r="AD156" s="376"/>
      <c r="AE156" s="376"/>
    </row>
    <row r="157" spans="1:33" x14ac:dyDescent="0.25">
      <c r="F157" s="376"/>
      <c r="P157" s="376"/>
      <c r="Q157" s="376"/>
      <c r="R157" s="376"/>
      <c r="S157" s="376"/>
      <c r="T157" s="376"/>
      <c r="U157" s="376"/>
      <c r="V157" s="376"/>
      <c r="W157" s="376"/>
      <c r="X157" s="376"/>
      <c r="Y157" s="376"/>
      <c r="Z157" s="376"/>
      <c r="AA157" s="376"/>
      <c r="AB157" s="376"/>
      <c r="AC157" s="376"/>
      <c r="AD157" s="376"/>
      <c r="AE157" s="376"/>
    </row>
    <row r="158" spans="1:33" x14ac:dyDescent="0.25">
      <c r="F158" s="376"/>
      <c r="P158" s="376"/>
      <c r="Q158" s="376"/>
      <c r="R158" s="376"/>
      <c r="S158" s="376"/>
      <c r="T158" s="376"/>
      <c r="U158" s="376"/>
      <c r="V158" s="376"/>
      <c r="W158" s="376"/>
      <c r="X158" s="376"/>
      <c r="Y158" s="376"/>
      <c r="Z158" s="376"/>
      <c r="AA158" s="376"/>
      <c r="AB158" s="376"/>
      <c r="AC158" s="376"/>
      <c r="AD158" s="376"/>
      <c r="AE158" s="376"/>
    </row>
    <row r="159" spans="1:33" x14ac:dyDescent="0.25">
      <c r="F159" s="376"/>
      <c r="P159" s="376"/>
      <c r="Q159" s="376"/>
      <c r="R159" s="376"/>
      <c r="S159" s="376"/>
      <c r="T159" s="376"/>
      <c r="U159" s="376"/>
      <c r="V159" s="376"/>
      <c r="W159" s="376"/>
      <c r="X159" s="376"/>
      <c r="Y159" s="376"/>
      <c r="Z159" s="376"/>
      <c r="AA159" s="376"/>
      <c r="AB159" s="376"/>
      <c r="AC159" s="376"/>
      <c r="AD159" s="376"/>
      <c r="AE159" s="376"/>
    </row>
    <row r="160" spans="1:33" x14ac:dyDescent="0.25">
      <c r="F160" s="376"/>
      <c r="P160" s="376"/>
      <c r="Q160" s="376"/>
      <c r="R160" s="376"/>
      <c r="S160" s="376"/>
      <c r="T160" s="376"/>
      <c r="U160" s="376"/>
      <c r="V160" s="376"/>
      <c r="W160" s="376"/>
      <c r="X160" s="376"/>
      <c r="Y160" s="376"/>
      <c r="Z160" s="376"/>
      <c r="AA160" s="376"/>
      <c r="AB160" s="376"/>
      <c r="AC160" s="376"/>
      <c r="AD160" s="376"/>
      <c r="AE160" s="376"/>
    </row>
    <row r="161" spans="6:31" x14ac:dyDescent="0.25">
      <c r="F161" s="376"/>
      <c r="P161" s="376"/>
      <c r="Q161" s="376"/>
      <c r="R161" s="376"/>
      <c r="S161" s="376"/>
      <c r="T161" s="376"/>
      <c r="U161" s="376"/>
      <c r="V161" s="376"/>
      <c r="W161" s="376"/>
      <c r="X161" s="376"/>
      <c r="Y161" s="376"/>
      <c r="Z161" s="376"/>
      <c r="AA161" s="376"/>
      <c r="AB161" s="376"/>
      <c r="AC161" s="376"/>
      <c r="AD161" s="376"/>
      <c r="AE161" s="376"/>
    </row>
    <row r="162" spans="6:31" x14ac:dyDescent="0.25">
      <c r="F162" s="376"/>
      <c r="P162" s="376"/>
      <c r="Q162" s="376"/>
      <c r="R162" s="376"/>
      <c r="S162" s="376"/>
      <c r="T162" s="376"/>
      <c r="U162" s="376"/>
      <c r="V162" s="376"/>
      <c r="W162" s="376"/>
      <c r="X162" s="376"/>
      <c r="Y162" s="376"/>
      <c r="Z162" s="376"/>
      <c r="AA162" s="376"/>
      <c r="AB162" s="376"/>
      <c r="AC162" s="376"/>
      <c r="AD162" s="376"/>
      <c r="AE162" s="376"/>
    </row>
    <row r="163" spans="6:31" x14ac:dyDescent="0.25">
      <c r="F163" s="376"/>
      <c r="P163" s="376"/>
      <c r="Q163" s="376"/>
      <c r="R163" s="376"/>
      <c r="S163" s="376"/>
      <c r="T163" s="376"/>
      <c r="U163" s="376"/>
      <c r="V163" s="376"/>
      <c r="W163" s="376"/>
      <c r="X163" s="376"/>
      <c r="Y163" s="376"/>
      <c r="Z163" s="376"/>
      <c r="AA163" s="376"/>
      <c r="AB163" s="376"/>
      <c r="AC163" s="376"/>
      <c r="AD163" s="376"/>
      <c r="AE163" s="376"/>
    </row>
    <row r="164" spans="6:31" x14ac:dyDescent="0.25">
      <c r="F164" s="376"/>
      <c r="P164" s="376"/>
      <c r="Q164" s="376"/>
      <c r="R164" s="376"/>
      <c r="S164" s="376"/>
      <c r="T164" s="376"/>
      <c r="U164" s="376"/>
      <c r="V164" s="376"/>
      <c r="W164" s="376"/>
      <c r="X164" s="376"/>
      <c r="Y164" s="376"/>
      <c r="Z164" s="376"/>
      <c r="AA164" s="376"/>
      <c r="AB164" s="376"/>
      <c r="AC164" s="376"/>
      <c r="AD164" s="376"/>
      <c r="AE164" s="376"/>
    </row>
    <row r="165" spans="6:31" x14ac:dyDescent="0.25">
      <c r="F165" s="376"/>
      <c r="P165" s="376"/>
      <c r="Q165" s="376"/>
      <c r="R165" s="376"/>
      <c r="S165" s="376"/>
      <c r="T165" s="376"/>
      <c r="U165" s="376"/>
      <c r="V165" s="376"/>
      <c r="W165" s="376"/>
      <c r="X165" s="376"/>
      <c r="Y165" s="376"/>
      <c r="Z165" s="376"/>
      <c r="AA165" s="376"/>
      <c r="AB165" s="376"/>
      <c r="AC165" s="376"/>
      <c r="AD165" s="376"/>
      <c r="AE165" s="376"/>
    </row>
    <row r="166" spans="6:31" x14ac:dyDescent="0.25">
      <c r="F166" s="376"/>
      <c r="P166" s="376"/>
      <c r="Q166" s="376"/>
      <c r="R166" s="376"/>
      <c r="S166" s="376"/>
      <c r="T166" s="376"/>
      <c r="U166" s="376"/>
      <c r="V166" s="376"/>
      <c r="W166" s="376"/>
      <c r="X166" s="376"/>
      <c r="Y166" s="376"/>
      <c r="Z166" s="376"/>
      <c r="AA166" s="376"/>
      <c r="AB166" s="376"/>
      <c r="AC166" s="376"/>
      <c r="AD166" s="376"/>
      <c r="AE166" s="376"/>
    </row>
    <row r="167" spans="6:31" x14ac:dyDescent="0.25">
      <c r="F167" s="376"/>
      <c r="P167" s="376"/>
      <c r="Q167" s="376"/>
      <c r="R167" s="376"/>
      <c r="S167" s="376"/>
      <c r="T167" s="376"/>
      <c r="U167" s="376"/>
      <c r="V167" s="376"/>
      <c r="W167" s="376"/>
      <c r="X167" s="376"/>
      <c r="Y167" s="376"/>
      <c r="Z167" s="376"/>
      <c r="AA167" s="376"/>
      <c r="AB167" s="376"/>
      <c r="AC167" s="376"/>
      <c r="AD167" s="376"/>
      <c r="AE167" s="376"/>
    </row>
    <row r="168" spans="6:31" x14ac:dyDescent="0.25">
      <c r="F168" s="376"/>
      <c r="P168" s="376"/>
      <c r="Q168" s="376"/>
      <c r="R168" s="376"/>
      <c r="S168" s="376"/>
      <c r="T168" s="376"/>
      <c r="U168" s="376"/>
      <c r="V168" s="376"/>
      <c r="W168" s="376"/>
      <c r="X168" s="376"/>
      <c r="Y168" s="376"/>
      <c r="Z168" s="376"/>
      <c r="AA168" s="376"/>
      <c r="AB168" s="376"/>
      <c r="AC168" s="376"/>
      <c r="AD168" s="376"/>
      <c r="AE168" s="376"/>
    </row>
    <row r="169" spans="6:31" x14ac:dyDescent="0.25">
      <c r="F169" s="376"/>
      <c r="P169" s="376"/>
      <c r="Q169" s="376"/>
      <c r="R169" s="376"/>
      <c r="S169" s="376"/>
      <c r="T169" s="376"/>
      <c r="U169" s="376"/>
      <c r="V169" s="376"/>
      <c r="W169" s="376"/>
      <c r="X169" s="376"/>
      <c r="Y169" s="376"/>
      <c r="Z169" s="376"/>
      <c r="AA169" s="376"/>
      <c r="AB169" s="376"/>
      <c r="AC169" s="376"/>
      <c r="AD169" s="376"/>
      <c r="AE169" s="376"/>
    </row>
    <row r="170" spans="6:31" x14ac:dyDescent="0.25">
      <c r="F170" s="376"/>
      <c r="P170" s="376"/>
      <c r="Q170" s="376"/>
      <c r="R170" s="376"/>
      <c r="S170" s="376"/>
      <c r="T170" s="376"/>
      <c r="U170" s="376"/>
      <c r="V170" s="376"/>
      <c r="W170" s="376"/>
      <c r="X170" s="376"/>
      <c r="Y170" s="376"/>
      <c r="Z170" s="376"/>
      <c r="AA170" s="376"/>
      <c r="AB170" s="376"/>
      <c r="AC170" s="376"/>
      <c r="AD170" s="376"/>
      <c r="AE170" s="376"/>
    </row>
    <row r="171" spans="6:31" x14ac:dyDescent="0.25">
      <c r="F171" s="376"/>
      <c r="P171" s="376"/>
      <c r="Q171" s="376"/>
      <c r="R171" s="376"/>
      <c r="S171" s="376"/>
      <c r="T171" s="376"/>
      <c r="U171" s="376"/>
      <c r="V171" s="376"/>
      <c r="W171" s="376"/>
      <c r="X171" s="376"/>
      <c r="Y171" s="376"/>
      <c r="Z171" s="376"/>
      <c r="AA171" s="376"/>
      <c r="AB171" s="376"/>
      <c r="AC171" s="376"/>
      <c r="AD171" s="376"/>
      <c r="AE171" s="376"/>
    </row>
    <row r="172" spans="6:31" x14ac:dyDescent="0.25">
      <c r="F172" s="376"/>
      <c r="P172" s="376"/>
      <c r="Q172" s="376"/>
      <c r="R172" s="376"/>
      <c r="S172" s="376"/>
      <c r="T172" s="376"/>
      <c r="U172" s="376"/>
      <c r="V172" s="376"/>
      <c r="W172" s="376"/>
      <c r="X172" s="376"/>
      <c r="Y172" s="376"/>
      <c r="Z172" s="376"/>
      <c r="AA172" s="376"/>
      <c r="AB172" s="376"/>
      <c r="AC172" s="376"/>
      <c r="AD172" s="376"/>
      <c r="AE172" s="376"/>
    </row>
    <row r="173" spans="6:31" x14ac:dyDescent="0.25">
      <c r="F173" s="376"/>
      <c r="P173" s="376"/>
      <c r="Q173" s="376"/>
      <c r="R173" s="376"/>
      <c r="S173" s="376"/>
      <c r="T173" s="376"/>
      <c r="U173" s="376"/>
      <c r="V173" s="376"/>
      <c r="W173" s="376"/>
      <c r="X173" s="376"/>
      <c r="Y173" s="376"/>
      <c r="Z173" s="376"/>
      <c r="AA173" s="376"/>
      <c r="AB173" s="376"/>
      <c r="AC173" s="376"/>
      <c r="AD173" s="376"/>
      <c r="AE173" s="376"/>
    </row>
    <row r="174" spans="6:31" x14ac:dyDescent="0.25">
      <c r="F174" s="376"/>
      <c r="P174" s="277"/>
      <c r="Q174" s="277"/>
      <c r="R174" s="277"/>
      <c r="S174" s="277"/>
      <c r="T174" s="277"/>
      <c r="AE174" s="277"/>
    </row>
    <row r="175" spans="6:31" x14ac:dyDescent="0.25">
      <c r="F175" s="376"/>
      <c r="P175" s="277"/>
      <c r="Q175" s="277"/>
      <c r="R175" s="277"/>
      <c r="S175" s="277"/>
      <c r="T175" s="277"/>
      <c r="AE175" s="277"/>
    </row>
    <row r="176" spans="6:31" x14ac:dyDescent="0.25">
      <c r="P176" s="277"/>
      <c r="Q176" s="277"/>
      <c r="R176" s="277"/>
      <c r="S176" s="277"/>
      <c r="T176" s="277"/>
    </row>
    <row r="177" spans="16:20" x14ac:dyDescent="0.25">
      <c r="P177" s="277"/>
      <c r="Q177" s="277"/>
      <c r="R177" s="277"/>
      <c r="S177" s="277"/>
      <c r="T177" s="277"/>
    </row>
    <row r="178" spans="16:20" x14ac:dyDescent="0.25">
      <c r="P178" s="277"/>
      <c r="Q178" s="277"/>
      <c r="R178" s="277"/>
      <c r="S178" s="277"/>
      <c r="T178" s="277"/>
    </row>
    <row r="179" spans="16:20" x14ac:dyDescent="0.25">
      <c r="P179" s="277"/>
      <c r="Q179" s="277"/>
      <c r="R179" s="277"/>
      <c r="S179" s="277"/>
      <c r="T179" s="277"/>
    </row>
  </sheetData>
  <mergeCells count="112">
    <mergeCell ref="C11:C12"/>
    <mergeCell ref="D11:D12"/>
    <mergeCell ref="C13:C14"/>
    <mergeCell ref="D13:D14"/>
    <mergeCell ref="E13:E14"/>
    <mergeCell ref="O16:AG16"/>
    <mergeCell ref="D2:E2"/>
    <mergeCell ref="C4:C10"/>
    <mergeCell ref="J5:J6"/>
    <mergeCell ref="K5:K6"/>
    <mergeCell ref="J7:J8"/>
    <mergeCell ref="K7:K8"/>
    <mergeCell ref="J9:J10"/>
    <mergeCell ref="K9:K10"/>
    <mergeCell ref="A19:B19"/>
    <mergeCell ref="A20:A21"/>
    <mergeCell ref="B20:B21"/>
    <mergeCell ref="C20:C21"/>
    <mergeCell ref="D20:D21"/>
    <mergeCell ref="E20:E21"/>
    <mergeCell ref="L20:L21"/>
    <mergeCell ref="M20:M21"/>
    <mergeCell ref="I20:I21"/>
    <mergeCell ref="J20:J21"/>
    <mergeCell ref="K20:K21"/>
    <mergeCell ref="G22:G23"/>
    <mergeCell ref="H22:H23"/>
    <mergeCell ref="F20:F21"/>
    <mergeCell ref="G20:G21"/>
    <mergeCell ref="H20:H21"/>
    <mergeCell ref="C18:E18"/>
    <mergeCell ref="F18:G18"/>
    <mergeCell ref="H18:K18"/>
    <mergeCell ref="L18:M18"/>
    <mergeCell ref="F24:F25"/>
    <mergeCell ref="G24:G25"/>
    <mergeCell ref="H24:H25"/>
    <mergeCell ref="I22:I23"/>
    <mergeCell ref="J22:J23"/>
    <mergeCell ref="K22:K23"/>
    <mergeCell ref="L22:L23"/>
    <mergeCell ref="M22:M23"/>
    <mergeCell ref="A24:A25"/>
    <mergeCell ref="B24:B25"/>
    <mergeCell ref="C24:C25"/>
    <mergeCell ref="D24:D25"/>
    <mergeCell ref="E24:E25"/>
    <mergeCell ref="L24:L25"/>
    <mergeCell ref="M24:M25"/>
    <mergeCell ref="I24:I25"/>
    <mergeCell ref="J24:J25"/>
    <mergeCell ref="K24:K25"/>
    <mergeCell ref="A22:A23"/>
    <mergeCell ref="B22:B23"/>
    <mergeCell ref="C22:C23"/>
    <mergeCell ref="D22:D23"/>
    <mergeCell ref="E22:E23"/>
    <mergeCell ref="F22:F23"/>
    <mergeCell ref="I26:I27"/>
    <mergeCell ref="J26:J27"/>
    <mergeCell ref="K26:K27"/>
    <mergeCell ref="L26:L27"/>
    <mergeCell ref="M26:M27"/>
    <mergeCell ref="A28:A29"/>
    <mergeCell ref="B28:B29"/>
    <mergeCell ref="C28:C29"/>
    <mergeCell ref="D28:D29"/>
    <mergeCell ref="E28:E29"/>
    <mergeCell ref="L28:L29"/>
    <mergeCell ref="M28:M29"/>
    <mergeCell ref="A26:A27"/>
    <mergeCell ref="B26:B27"/>
    <mergeCell ref="C26:C27"/>
    <mergeCell ref="D26:D27"/>
    <mergeCell ref="E26:E27"/>
    <mergeCell ref="F26:F27"/>
    <mergeCell ref="G26:G27"/>
    <mergeCell ref="H26:H27"/>
    <mergeCell ref="A30:B30"/>
    <mergeCell ref="B32:I32"/>
    <mergeCell ref="P32:AF32"/>
    <mergeCell ref="P34:AF34"/>
    <mergeCell ref="F28:F29"/>
    <mergeCell ref="G28:G29"/>
    <mergeCell ref="H28:H29"/>
    <mergeCell ref="I28:I29"/>
    <mergeCell ref="J28:J29"/>
    <mergeCell ref="K28:K29"/>
    <mergeCell ref="E75:G75"/>
    <mergeCell ref="H75:J75"/>
    <mergeCell ref="AF75:AG75"/>
    <mergeCell ref="E90:G90"/>
    <mergeCell ref="H90:J90"/>
    <mergeCell ref="AF90:AG90"/>
    <mergeCell ref="B43:J43"/>
    <mergeCell ref="O43:AG43"/>
    <mergeCell ref="E45:G45"/>
    <mergeCell ref="H45:J45"/>
    <mergeCell ref="P45:AE45"/>
    <mergeCell ref="E60:G60"/>
    <mergeCell ref="H60:J60"/>
    <mergeCell ref="AF60:AG60"/>
    <mergeCell ref="E135:G135"/>
    <mergeCell ref="H135:J135"/>
    <mergeCell ref="AF135:AG135"/>
    <mergeCell ref="AF150:AG150"/>
    <mergeCell ref="E105:G105"/>
    <mergeCell ref="H105:J105"/>
    <mergeCell ref="AF105:AG105"/>
    <mergeCell ref="E120:G120"/>
    <mergeCell ref="H120:J120"/>
    <mergeCell ref="AF120:AG120"/>
  </mergeCells>
  <conditionalFormatting sqref="B35">
    <cfRule type="expression" dxfId="1204" priority="205">
      <formula>$C35&lt;&gt;0</formula>
    </cfRule>
  </conditionalFormatting>
  <conditionalFormatting sqref="B36:B41">
    <cfRule type="expression" dxfId="1203" priority="204">
      <formula>$C36&lt;&gt;""</formula>
    </cfRule>
  </conditionalFormatting>
  <conditionalFormatting sqref="B47:B58 B92:B103 B107:B118 B121:B133 B137:B148">
    <cfRule type="cellIs" dxfId="1202" priority="242" operator="equal">
      <formula>"P2"</formula>
    </cfRule>
    <cfRule type="cellIs" dxfId="1201" priority="241" operator="equal">
      <formula>"P3"</formula>
    </cfRule>
    <cfRule type="cellIs" dxfId="1200" priority="240" operator="equal">
      <formula>"P4"</formula>
    </cfRule>
    <cfRule type="cellIs" dxfId="1199" priority="243" operator="equal">
      <formula>"P1"</formula>
    </cfRule>
  </conditionalFormatting>
  <conditionalFormatting sqref="B47:B58 B92:B103 B107:B118 B122:B133 B137:B148">
    <cfRule type="cellIs" dxfId="1198" priority="239" operator="equal">
      <formula>"P5"</formula>
    </cfRule>
  </conditionalFormatting>
  <conditionalFormatting sqref="B62:B73">
    <cfRule type="cellIs" dxfId="1197" priority="225" operator="equal">
      <formula>"P4"</formula>
    </cfRule>
    <cfRule type="cellIs" dxfId="1196" priority="224" operator="equal">
      <formula>"P5"</formula>
    </cfRule>
    <cfRule type="cellIs" dxfId="1195" priority="227" operator="equal">
      <formula>"P2"</formula>
    </cfRule>
    <cfRule type="cellIs" dxfId="1194" priority="228" operator="equal">
      <formula>"P1"</formula>
    </cfRule>
    <cfRule type="cellIs" dxfId="1193" priority="226" operator="equal">
      <formula>"P3"</formula>
    </cfRule>
  </conditionalFormatting>
  <conditionalFormatting sqref="B77:B88">
    <cfRule type="cellIs" dxfId="1192" priority="229" operator="equal">
      <formula>"P5"</formula>
    </cfRule>
    <cfRule type="cellIs" dxfId="1191" priority="230" operator="equal">
      <formula>"P4"</formula>
    </cfRule>
    <cfRule type="cellIs" dxfId="1190" priority="231" operator="equal">
      <formula>"P3"</formula>
    </cfRule>
    <cfRule type="cellIs" dxfId="1189" priority="232" operator="equal">
      <formula>"P2"</formula>
    </cfRule>
    <cfRule type="cellIs" dxfId="1188" priority="233" operator="equal">
      <formula>"P1"</formula>
    </cfRule>
  </conditionalFormatting>
  <conditionalFormatting sqref="C62:C73">
    <cfRule type="cellIs" dxfId="1187" priority="235" operator="equal">
      <formula>0</formula>
    </cfRule>
  </conditionalFormatting>
  <conditionalFormatting sqref="C77:C88">
    <cfRule type="cellIs" dxfId="1186" priority="234" operator="equal">
      <formula>0</formula>
    </cfRule>
  </conditionalFormatting>
  <conditionalFormatting sqref="C35:D41">
    <cfRule type="cellIs" dxfId="1185" priority="200" operator="equal">
      <formula>0</formula>
    </cfRule>
  </conditionalFormatting>
  <conditionalFormatting sqref="D34:D41">
    <cfRule type="cellIs" dxfId="1184" priority="199" operator="equal">
      <formula>"P5"</formula>
    </cfRule>
  </conditionalFormatting>
  <conditionalFormatting sqref="D35:D41">
    <cfRule type="cellIs" dxfId="1183" priority="194" operator="equal">
      <formula>"P2"</formula>
    </cfRule>
    <cfRule type="cellIs" dxfId="1182" priority="195" operator="equal">
      <formula>"P1"</formula>
    </cfRule>
    <cfRule type="cellIs" dxfId="1181" priority="196" operator="equal">
      <formula>0</formula>
    </cfRule>
    <cfRule type="cellIs" dxfId="1180" priority="192" operator="equal">
      <formula>"P4"</formula>
    </cfRule>
    <cfRule type="cellIs" dxfId="1179" priority="193" operator="equal">
      <formula>"P3"</formula>
    </cfRule>
    <cfRule type="cellIs" dxfId="1178" priority="197" operator="equal">
      <formula>"P1"</formula>
    </cfRule>
  </conditionalFormatting>
  <conditionalFormatting sqref="D40">
    <cfRule type="cellIs" dxfId="1177" priority="198" operator="equal">
      <formula>0</formula>
    </cfRule>
  </conditionalFormatting>
  <conditionalFormatting sqref="D47:D59">
    <cfRule type="expression" dxfId="1176" priority="223">
      <formula>$D$47=0</formula>
    </cfRule>
  </conditionalFormatting>
  <conditionalFormatting sqref="D48:D58">
    <cfRule type="cellIs" dxfId="1175" priority="222" operator="equal">
      <formula>0</formula>
    </cfRule>
  </conditionalFormatting>
  <conditionalFormatting sqref="D62:D74">
    <cfRule type="expression" dxfId="1174" priority="221">
      <formula>$D$47=0</formula>
    </cfRule>
  </conditionalFormatting>
  <conditionalFormatting sqref="D63:D73">
    <cfRule type="cellIs" dxfId="1173" priority="220" operator="equal">
      <formula>0</formula>
    </cfRule>
  </conditionalFormatting>
  <conditionalFormatting sqref="D77:D89">
    <cfRule type="expression" dxfId="1172" priority="219">
      <formula>$D$47=0</formula>
    </cfRule>
  </conditionalFormatting>
  <conditionalFormatting sqref="D78:D88">
    <cfRule type="cellIs" dxfId="1171" priority="218" operator="equal">
      <formula>0</formula>
    </cfRule>
  </conditionalFormatting>
  <conditionalFormatting sqref="D92:D104">
    <cfRule type="expression" dxfId="1170" priority="217">
      <formula>$D$47=0</formula>
    </cfRule>
  </conditionalFormatting>
  <conditionalFormatting sqref="D93:D103">
    <cfRule type="cellIs" dxfId="1169" priority="216" operator="equal">
      <formula>0</formula>
    </cfRule>
  </conditionalFormatting>
  <conditionalFormatting sqref="D107:D119">
    <cfRule type="expression" dxfId="1168" priority="215">
      <formula>$D$47=0</formula>
    </cfRule>
  </conditionalFormatting>
  <conditionalFormatting sqref="D108:D118">
    <cfRule type="cellIs" dxfId="1167" priority="214" operator="equal">
      <formula>0</formula>
    </cfRule>
  </conditionalFormatting>
  <conditionalFormatting sqref="D122:D134">
    <cfRule type="expression" dxfId="1166" priority="213">
      <formula>$D$47=0</formula>
    </cfRule>
  </conditionalFormatting>
  <conditionalFormatting sqref="D123:D133">
    <cfRule type="cellIs" dxfId="1165" priority="212" operator="equal">
      <formula>0</formula>
    </cfRule>
  </conditionalFormatting>
  <conditionalFormatting sqref="D137:D149">
    <cfRule type="expression" dxfId="1164" priority="211">
      <formula>$D$47=0</formula>
    </cfRule>
  </conditionalFormatting>
  <conditionalFormatting sqref="D138:D148">
    <cfRule type="cellIs" dxfId="1163" priority="210" operator="equal">
      <formula>0</formula>
    </cfRule>
  </conditionalFormatting>
  <conditionalFormatting sqref="E31 H31 E33 H33">
    <cfRule type="cellIs" dxfId="1162" priority="208" operator="equal">
      <formula>"P5"</formula>
    </cfRule>
  </conditionalFormatting>
  <conditionalFormatting sqref="E47:E58">
    <cfRule type="expression" dxfId="1161" priority="114">
      <formula>$B47=""</formula>
    </cfRule>
  </conditionalFormatting>
  <conditionalFormatting sqref="E62:E73">
    <cfRule type="expression" dxfId="1160" priority="119">
      <formula>$B62=""</formula>
    </cfRule>
  </conditionalFormatting>
  <conditionalFormatting sqref="E77:E88">
    <cfRule type="expression" dxfId="1159" priority="124">
      <formula>$B77=""</formula>
    </cfRule>
  </conditionalFormatting>
  <conditionalFormatting sqref="E92:E103">
    <cfRule type="expression" dxfId="1158" priority="129">
      <formula>$B92=""</formula>
    </cfRule>
  </conditionalFormatting>
  <conditionalFormatting sqref="E107:E118">
    <cfRule type="expression" dxfId="1157" priority="134">
      <formula>$B107=""</formula>
    </cfRule>
  </conditionalFormatting>
  <conditionalFormatting sqref="E122:E133">
    <cfRule type="expression" dxfId="1156" priority="139">
      <formula>$B122=""</formula>
    </cfRule>
  </conditionalFormatting>
  <conditionalFormatting sqref="E137:E148">
    <cfRule type="expression" dxfId="1155" priority="144">
      <formula>$B137=""</formula>
    </cfRule>
  </conditionalFormatting>
  <conditionalFormatting sqref="E35:H42">
    <cfRule type="cellIs" dxfId="1154" priority="181" operator="equal">
      <formula>0</formula>
    </cfRule>
  </conditionalFormatting>
  <conditionalFormatting sqref="F47:F59">
    <cfRule type="cellIs" dxfId="1153" priority="115" operator="equal">
      <formula>0</formula>
    </cfRule>
  </conditionalFormatting>
  <conditionalFormatting sqref="F62:F74">
    <cfRule type="cellIs" dxfId="1152" priority="120" operator="equal">
      <formula>0</formula>
    </cfRule>
  </conditionalFormatting>
  <conditionalFormatting sqref="F77:F89">
    <cfRule type="cellIs" dxfId="1151" priority="125" operator="equal">
      <formula>0</formula>
    </cfRule>
  </conditionalFormatting>
  <conditionalFormatting sqref="F92:F104">
    <cfRule type="cellIs" dxfId="1150" priority="130" operator="equal">
      <formula>0</formula>
    </cfRule>
  </conditionalFormatting>
  <conditionalFormatting sqref="F107:F119">
    <cfRule type="cellIs" dxfId="1149" priority="135" operator="equal">
      <formula>0</formula>
    </cfRule>
  </conditionalFormatting>
  <conditionalFormatting sqref="F122:F134">
    <cfRule type="cellIs" dxfId="1148" priority="140" operator="equal">
      <formula>0</formula>
    </cfRule>
  </conditionalFormatting>
  <conditionalFormatting sqref="F137:F149">
    <cfRule type="cellIs" dxfId="1147" priority="145" operator="equal">
      <formula>0</formula>
    </cfRule>
  </conditionalFormatting>
  <conditionalFormatting sqref="G47:H58">
    <cfRule type="expression" dxfId="1146" priority="113">
      <formula>$B47=""</formula>
    </cfRule>
  </conditionalFormatting>
  <conditionalFormatting sqref="G62:H73">
    <cfRule type="expression" dxfId="1145" priority="118">
      <formula>$B62=""</formula>
    </cfRule>
  </conditionalFormatting>
  <conditionalFormatting sqref="G77:H88">
    <cfRule type="expression" dxfId="1144" priority="123">
      <formula>$B77=""</formula>
    </cfRule>
  </conditionalFormatting>
  <conditionalFormatting sqref="G92:H103">
    <cfRule type="expression" dxfId="1143" priority="128">
      <formula>$B92=""</formula>
    </cfRule>
  </conditionalFormatting>
  <conditionalFormatting sqref="G107:H118">
    <cfRule type="expression" dxfId="1142" priority="133">
      <formula>$B107=""</formula>
    </cfRule>
  </conditionalFormatting>
  <conditionalFormatting sqref="G122:H133">
    <cfRule type="expression" dxfId="1141" priority="138">
      <formula>$B122=""</formula>
    </cfRule>
  </conditionalFormatting>
  <conditionalFormatting sqref="G137:H148">
    <cfRule type="expression" dxfId="1140" priority="143">
      <formula>$B137=""</formula>
    </cfRule>
  </conditionalFormatting>
  <conditionalFormatting sqref="H35:H41">
    <cfRule type="cellIs" dxfId="1139" priority="184" operator="greaterThan">
      <formula>0</formula>
    </cfRule>
    <cfRule type="cellIs" dxfId="1138" priority="185" operator="lessThan">
      <formula>0</formula>
    </cfRule>
  </conditionalFormatting>
  <conditionalFormatting sqref="I34:I41">
    <cfRule type="cellIs" dxfId="1137" priority="186" operator="equal">
      <formula>"P5"</formula>
    </cfRule>
  </conditionalFormatting>
  <conditionalFormatting sqref="I35:I41">
    <cfRule type="cellIs" dxfId="1136" priority="189" operator="equal">
      <formula>"P2"</formula>
    </cfRule>
    <cfRule type="cellIs" dxfId="1135" priority="190" operator="equal">
      <formula>"P1"</formula>
    </cfRule>
    <cfRule type="cellIs" dxfId="1134" priority="191" operator="equal">
      <formula>0</formula>
    </cfRule>
    <cfRule type="cellIs" dxfId="1133" priority="187" operator="equal">
      <formula>"P4"</formula>
    </cfRule>
    <cfRule type="cellIs" dxfId="1132" priority="188" operator="equal">
      <formula>"P3"</formula>
    </cfRule>
  </conditionalFormatting>
  <conditionalFormatting sqref="I47:I59">
    <cfRule type="cellIs" dxfId="1131" priority="116" operator="equal">
      <formula>0</formula>
    </cfRule>
  </conditionalFormatting>
  <conditionalFormatting sqref="I62:I74">
    <cfRule type="cellIs" dxfId="1130" priority="121" operator="equal">
      <formula>0</formula>
    </cfRule>
  </conditionalFormatting>
  <conditionalFormatting sqref="I77:I89">
    <cfRule type="cellIs" dxfId="1129" priority="126" operator="equal">
      <formula>0</formula>
    </cfRule>
  </conditionalFormatting>
  <conditionalFormatting sqref="I92:I104">
    <cfRule type="cellIs" dxfId="1128" priority="131" operator="equal">
      <formula>0</formula>
    </cfRule>
  </conditionalFormatting>
  <conditionalFormatting sqref="I107:I119">
    <cfRule type="cellIs" dxfId="1127" priority="136" operator="equal">
      <formula>0</formula>
    </cfRule>
  </conditionalFormatting>
  <conditionalFormatting sqref="I122:I134">
    <cfRule type="cellIs" dxfId="1126" priority="141" operator="equal">
      <formula>0</formula>
    </cfRule>
  </conditionalFormatting>
  <conditionalFormatting sqref="I137:I149">
    <cfRule type="cellIs" dxfId="1125" priority="146" operator="equal">
      <formula>0</formula>
    </cfRule>
  </conditionalFormatting>
  <conditionalFormatting sqref="I42:J42">
    <cfRule type="cellIs" dxfId="1124" priority="245" operator="notEqual">
      <formula>0</formula>
    </cfRule>
  </conditionalFormatting>
  <conditionalFormatting sqref="J47:J58">
    <cfRule type="expression" dxfId="1123" priority="112">
      <formula>$B47=""</formula>
    </cfRule>
  </conditionalFormatting>
  <conditionalFormatting sqref="J62:J73">
    <cfRule type="expression" dxfId="1122" priority="117">
      <formula>$B62=""</formula>
    </cfRule>
  </conditionalFormatting>
  <conditionalFormatting sqref="J77:J88">
    <cfRule type="expression" dxfId="1121" priority="122">
      <formula>$B77=""</formula>
    </cfRule>
  </conditionalFormatting>
  <conditionalFormatting sqref="J92:J103">
    <cfRule type="expression" dxfId="1120" priority="127">
      <formula>$B92=""</formula>
    </cfRule>
  </conditionalFormatting>
  <conditionalFormatting sqref="J107:J118">
    <cfRule type="expression" dxfId="1119" priority="132">
      <formula>$B107=""</formula>
    </cfRule>
  </conditionalFormatting>
  <conditionalFormatting sqref="J122:J133">
    <cfRule type="expression" dxfId="1118" priority="137">
      <formula>$B122=""</formula>
    </cfRule>
  </conditionalFormatting>
  <conditionalFormatting sqref="J137:J148">
    <cfRule type="expression" dxfId="1117" priority="142">
      <formula>$B137=""</formula>
    </cfRule>
  </conditionalFormatting>
  <conditionalFormatting sqref="J35:M41">
    <cfRule type="cellIs" dxfId="1116" priority="180" operator="equal">
      <formula>0</formula>
    </cfRule>
  </conditionalFormatting>
  <conditionalFormatting sqref="K20:K29">
    <cfRule type="cellIs" dxfId="1115" priority="203" operator="lessThan">
      <formula>0</formula>
    </cfRule>
  </conditionalFormatting>
  <conditionalFormatting sqref="K30:K31">
    <cfRule type="cellIs" dxfId="1114" priority="244" operator="notEqual">
      <formula>0</formula>
    </cfRule>
  </conditionalFormatting>
  <conditionalFormatting sqref="M20:M29">
    <cfRule type="cellIs" dxfId="1113" priority="202" operator="notEqual">
      <formula>0</formula>
    </cfRule>
    <cfRule type="expression" dxfId="1112" priority="201">
      <formula>$K20&lt;0</formula>
    </cfRule>
  </conditionalFormatting>
  <conditionalFormatting sqref="M35:M41">
    <cfRule type="cellIs" dxfId="1111" priority="182" operator="greaterThan">
      <formula>0</formula>
    </cfRule>
    <cfRule type="cellIs" dxfId="1110" priority="183" operator="lessThan">
      <formula>0</formula>
    </cfRule>
  </conditionalFormatting>
  <conditionalFormatting sqref="O47:O58">
    <cfRule type="expression" dxfId="1109" priority="159">
      <formula>$D$47=0</formula>
    </cfRule>
  </conditionalFormatting>
  <conditionalFormatting sqref="O48:O58">
    <cfRule type="cellIs" dxfId="1108" priority="160" operator="equal">
      <formula>0</formula>
    </cfRule>
  </conditionalFormatting>
  <conditionalFormatting sqref="O59">
    <cfRule type="expression" dxfId="1107" priority="174">
      <formula>$D$47=0</formula>
    </cfRule>
  </conditionalFormatting>
  <conditionalFormatting sqref="O62:O74">
    <cfRule type="expression" dxfId="1106" priority="176">
      <formula>$D$47=0</formula>
    </cfRule>
  </conditionalFormatting>
  <conditionalFormatting sqref="O63:O73">
    <cfRule type="cellIs" dxfId="1105" priority="177" operator="equal">
      <formula>0</formula>
    </cfRule>
  </conditionalFormatting>
  <conditionalFormatting sqref="O77:O89">
    <cfRule type="expression" dxfId="1104" priority="178">
      <formula>$D$47=0</formula>
    </cfRule>
  </conditionalFormatting>
  <conditionalFormatting sqref="O78:O88">
    <cfRule type="cellIs" dxfId="1103" priority="179" operator="equal">
      <formula>0</formula>
    </cfRule>
  </conditionalFormatting>
  <conditionalFormatting sqref="O92:O104">
    <cfRule type="expression" dxfId="1102" priority="157">
      <formula>$D$47=0</formula>
    </cfRule>
  </conditionalFormatting>
  <conditionalFormatting sqref="O93:O103">
    <cfRule type="cellIs" dxfId="1101" priority="158" operator="equal">
      <formula>0</formula>
    </cfRule>
  </conditionalFormatting>
  <conditionalFormatting sqref="O107:O119">
    <cfRule type="expression" dxfId="1100" priority="155">
      <formula>$D$47=0</formula>
    </cfRule>
  </conditionalFormatting>
  <conditionalFormatting sqref="O108:O118">
    <cfRule type="cellIs" dxfId="1099" priority="156" operator="equal">
      <formula>0</formula>
    </cfRule>
  </conditionalFormatting>
  <conditionalFormatting sqref="O122:O134">
    <cfRule type="expression" dxfId="1098" priority="153">
      <formula>$D$47=0</formula>
    </cfRule>
  </conditionalFormatting>
  <conditionalFormatting sqref="O123:O133">
    <cfRule type="cellIs" dxfId="1097" priority="154" operator="equal">
      <formula>0</formula>
    </cfRule>
  </conditionalFormatting>
  <conditionalFormatting sqref="O137:O149">
    <cfRule type="expression" dxfId="1096" priority="151">
      <formula>$D$47=0</formula>
    </cfRule>
  </conditionalFormatting>
  <conditionalFormatting sqref="O138:O148">
    <cfRule type="cellIs" dxfId="1095" priority="152" operator="equal">
      <formula>0</formula>
    </cfRule>
  </conditionalFormatting>
  <conditionalFormatting sqref="P5">
    <cfRule type="cellIs" dxfId="1094" priority="237" operator="equal">
      <formula>0</formula>
    </cfRule>
  </conditionalFormatting>
  <conditionalFormatting sqref="P10:T13">
    <cfRule type="cellIs" dxfId="1086" priority="238" operator="equal">
      <formula>0</formula>
    </cfRule>
  </conditionalFormatting>
  <conditionalFormatting sqref="P5:AD13">
    <cfRule type="cellIs" dxfId="1085" priority="236" operator="equal">
      <formula>0</formula>
    </cfRule>
  </conditionalFormatting>
  <conditionalFormatting sqref="P20:AE28">
    <cfRule type="cellIs" dxfId="1084" priority="209" operator="equal">
      <formula>0</formula>
    </cfRule>
  </conditionalFormatting>
  <conditionalFormatting sqref="P59:AE60">
    <cfRule type="cellIs" dxfId="1083" priority="111" operator="equal">
      <formula>0</formula>
    </cfRule>
  </conditionalFormatting>
  <conditionalFormatting sqref="P74:AE75">
    <cfRule type="cellIs" dxfId="1082" priority="110" operator="equal">
      <formula>0</formula>
    </cfRule>
  </conditionalFormatting>
  <conditionalFormatting sqref="P89:AE90">
    <cfRule type="cellIs" dxfId="1081" priority="109" operator="equal">
      <formula>0</formula>
    </cfRule>
  </conditionalFormatting>
  <conditionalFormatting sqref="P104:AE105">
    <cfRule type="cellIs" dxfId="1080" priority="108" operator="equal">
      <formula>0</formula>
    </cfRule>
  </conditionalFormatting>
  <conditionalFormatting sqref="P119:AE120">
    <cfRule type="cellIs" dxfId="1079" priority="107" operator="equal">
      <formula>0</formula>
    </cfRule>
  </conditionalFormatting>
  <conditionalFormatting sqref="P134:AE135">
    <cfRule type="cellIs" dxfId="1078" priority="106" operator="equal">
      <formula>0</formula>
    </cfRule>
  </conditionalFormatting>
  <conditionalFormatting sqref="P149:AE150">
    <cfRule type="cellIs" dxfId="1077" priority="168" operator="equal">
      <formula>0</formula>
    </cfRule>
  </conditionalFormatting>
  <conditionalFormatting sqref="AE5:AE13">
    <cfRule type="cellIs" dxfId="978" priority="246" operator="equal">
      <formula>0</formula>
    </cfRule>
  </conditionalFormatting>
  <conditionalFormatting sqref="AE15 C47:C58 C92:C103 C107:C118 C122:C133 C137:C148 G150:G185">
    <cfRule type="cellIs" dxfId="977" priority="247" operator="equal">
      <formula>0</formula>
    </cfRule>
  </conditionalFormatting>
  <conditionalFormatting sqref="AE47:AE58">
    <cfRule type="cellIs" dxfId="976" priority="167" operator="equal">
      <formula>0</formula>
    </cfRule>
  </conditionalFormatting>
  <conditionalFormatting sqref="AE62:AE73">
    <cfRule type="cellIs" dxfId="975" priority="166" operator="equal">
      <formula>0</formula>
    </cfRule>
  </conditionalFormatting>
  <conditionalFormatting sqref="AE77:AE88">
    <cfRule type="cellIs" dxfId="974" priority="165" operator="equal">
      <formula>0</formula>
    </cfRule>
  </conditionalFormatting>
  <conditionalFormatting sqref="AE92:AE103">
    <cfRule type="cellIs" dxfId="973" priority="164" operator="equal">
      <formula>0</formula>
    </cfRule>
  </conditionalFormatting>
  <conditionalFormatting sqref="AE107:AE118">
    <cfRule type="cellIs" dxfId="972" priority="163" operator="equal">
      <formula>0</formula>
    </cfRule>
  </conditionalFormatting>
  <conditionalFormatting sqref="AE122:AE133">
    <cfRule type="cellIs" dxfId="971" priority="162" operator="equal">
      <formula>0</formula>
    </cfRule>
  </conditionalFormatting>
  <conditionalFormatting sqref="AE137:AE148">
    <cfRule type="cellIs" dxfId="970" priority="161" operator="equal">
      <formula>0</formula>
    </cfRule>
  </conditionalFormatting>
  <conditionalFormatting sqref="AF20:AF21 AF23 AF25 AF27">
    <cfRule type="cellIs" dxfId="969" priority="150" operator="equal">
      <formula>0</formula>
    </cfRule>
  </conditionalFormatting>
  <conditionalFormatting sqref="AF20:AF28">
    <cfRule type="cellIs" dxfId="968" priority="149" operator="equal">
      <formula>0</formula>
    </cfRule>
  </conditionalFormatting>
  <conditionalFormatting sqref="AG5:AG13">
    <cfRule type="cellIs" dxfId="967" priority="206" operator="equal">
      <formula>0</formula>
    </cfRule>
    <cfRule type="cellIs" dxfId="966" priority="207" operator="equal">
      <formula>0</formula>
    </cfRule>
  </conditionalFormatting>
  <conditionalFormatting sqref="AG20:AG27">
    <cfRule type="cellIs" dxfId="965" priority="148" operator="equal">
      <formula>"""adjustment needed"""</formula>
    </cfRule>
    <cfRule type="cellIs" dxfId="964" priority="147" operator="equal">
      <formula>"adjustment needed"</formula>
    </cfRule>
  </conditionalFormatting>
  <dataValidations count="1">
    <dataValidation type="list" allowBlank="1" showInputMessage="1" showErrorMessage="1" sqref="B35:B41" xr:uid="{28E337CF-A488-478B-92F1-6B2F59B1DCF3}">
      <formula1>"Yes,No"</formula1>
      <formula2>0</formula2>
    </dataValidation>
  </dataValidations>
  <pageMargins left="0.7" right="0.7" top="0.78740157500000008" bottom="0.78740157500000008" header="0.3" footer="0.3"/>
  <pageSetup paperSize="8" scale="30" orientation="portrait"/>
  <extLst>
    <ext xmlns:x14="http://schemas.microsoft.com/office/spreadsheetml/2009/9/main" uri="{78C0D931-6437-407d-A8EE-F0AAD7539E65}">
      <x14:conditionalFormattings>
        <x14:conditionalFormatting xmlns:xm="http://schemas.microsoft.com/office/excel/2006/main">
          <x14:cfRule type="expression" priority="105" id="{03087137-0DE7-4B55-9F38-BEF820FC77C0}">
            <xm:f>AND($O47&gt;='Basic project data'!$D$20,$O47&lt;='Basic project data'!$E$20,'Basic project data'!$F$20="x")</xm:f>
            <x14:dxf>
              <fill>
                <patternFill>
                  <bgColor rgb="FFFFFFCC"/>
                </patternFill>
              </fill>
            </x14:dxf>
          </x14:cfRule>
          <xm:sqref>P47:P58</xm:sqref>
        </x14:conditionalFormatting>
        <x14:conditionalFormatting xmlns:xm="http://schemas.microsoft.com/office/excel/2006/main">
          <x14:cfRule type="expression" priority="101" id="{12B62092-86AF-4F93-AD8E-8CC1A95B189F}">
            <xm:f>AND($O62&gt;='Basic project data'!$D$20,$O62&lt;='Basic project data'!$E$20,'Basic project data'!$F$20="x")</xm:f>
            <x14:dxf>
              <fill>
                <patternFill>
                  <bgColor rgb="FFFFFFCC"/>
                </patternFill>
              </fill>
            </x14:dxf>
          </x14:cfRule>
          <xm:sqref>P62:P73</xm:sqref>
        </x14:conditionalFormatting>
        <x14:conditionalFormatting xmlns:xm="http://schemas.microsoft.com/office/excel/2006/main">
          <x14:cfRule type="expression" priority="100" id="{AFD1EB68-4C56-42B2-AC61-95CC15E6D78D}">
            <xm:f>AND($O77&gt;='Basic project data'!$D$20,$O77&lt;='Basic project data'!$E$20,'Basic project data'!$F$20="x")</xm:f>
            <x14:dxf>
              <fill>
                <patternFill>
                  <bgColor rgb="FFFFFFCC"/>
                </patternFill>
              </fill>
            </x14:dxf>
          </x14:cfRule>
          <xm:sqref>P77:P88</xm:sqref>
        </x14:conditionalFormatting>
        <x14:conditionalFormatting xmlns:xm="http://schemas.microsoft.com/office/excel/2006/main">
          <x14:cfRule type="expression" priority="99" id="{B1DC6D14-9E8C-4942-A01A-4AD7BC090B1E}">
            <xm:f>AND($O92&gt;='Basic project data'!$D$20,$O92&lt;='Basic project data'!$E$20,'Basic project data'!$F$20="x")</xm:f>
            <x14:dxf>
              <fill>
                <patternFill>
                  <bgColor rgb="FFFFFFCC"/>
                </patternFill>
              </fill>
            </x14:dxf>
          </x14:cfRule>
          <xm:sqref>P92:P103</xm:sqref>
        </x14:conditionalFormatting>
        <x14:conditionalFormatting xmlns:xm="http://schemas.microsoft.com/office/excel/2006/main">
          <x14:cfRule type="expression" priority="98" id="{AC9747B1-9A9B-4E12-B1C5-0F690749C54C}">
            <xm:f>AND($O107&gt;='Basic project data'!$D$20,$O107&lt;='Basic project data'!$E$20,'Basic project data'!$F$20="x")</xm:f>
            <x14:dxf>
              <fill>
                <patternFill>
                  <bgColor rgb="FFFFFFCC"/>
                </patternFill>
              </fill>
            </x14:dxf>
          </x14:cfRule>
          <xm:sqref>P107:P118</xm:sqref>
        </x14:conditionalFormatting>
        <x14:conditionalFormatting xmlns:xm="http://schemas.microsoft.com/office/excel/2006/main">
          <x14:cfRule type="expression" priority="97" id="{24FA843D-D6EF-466C-8640-A36FFAB5309D}">
            <xm:f>AND($O122&gt;='Basic project data'!$D$20,$O122&lt;='Basic project data'!$E$20,'Basic project data'!$F$20="x")</xm:f>
            <x14:dxf>
              <fill>
                <patternFill>
                  <bgColor rgb="FFFFFFCC"/>
                </patternFill>
              </fill>
            </x14:dxf>
          </x14:cfRule>
          <xm:sqref>P122:P133</xm:sqref>
        </x14:conditionalFormatting>
        <x14:conditionalFormatting xmlns:xm="http://schemas.microsoft.com/office/excel/2006/main">
          <x14:cfRule type="expression" priority="96" id="{67ED8F68-53C8-4C59-BAE2-3A8CADB25A12}">
            <xm:f>AND($O137&gt;='Basic project data'!$D$20,$O137&lt;='Basic project data'!$E$20,'Basic project data'!$F$20="x")</xm:f>
            <x14:dxf>
              <fill>
                <patternFill>
                  <bgColor rgb="FFFFFFCC"/>
                </patternFill>
              </fill>
            </x14:dxf>
          </x14:cfRule>
          <xm:sqref>P137:P148</xm:sqref>
        </x14:conditionalFormatting>
        <x14:conditionalFormatting xmlns:xm="http://schemas.microsoft.com/office/excel/2006/main">
          <x14:cfRule type="expression" priority="104" id="{59D9A0A5-DE75-42EC-8B0B-9086C795EE88}">
            <xm:f>AND($O47&gt;='Basic project data'!$D$21,$O47&lt;='Basic project data'!$E$21,'Basic project data'!$F$21="x")</xm:f>
            <x14:dxf>
              <fill>
                <patternFill>
                  <bgColor rgb="FFFFFFCC"/>
                </patternFill>
              </fill>
            </x14:dxf>
          </x14:cfRule>
          <xm:sqref>Q47:Q58</xm:sqref>
        </x14:conditionalFormatting>
        <x14:conditionalFormatting xmlns:xm="http://schemas.microsoft.com/office/excel/2006/main">
          <x14:cfRule type="expression" priority="84" id="{36C7A926-31B4-4477-8FA1-C0F2894979D8}">
            <xm:f>AND($O62&gt;='Basic project data'!$D$21,$O62&lt;='Basic project data'!$E$21,'Basic project data'!$F$21="x")</xm:f>
            <x14:dxf>
              <fill>
                <patternFill>
                  <bgColor rgb="FFFFFFCC"/>
                </patternFill>
              </fill>
            </x14:dxf>
          </x14:cfRule>
          <xm:sqref>Q62:Q73</xm:sqref>
        </x14:conditionalFormatting>
        <x14:conditionalFormatting xmlns:xm="http://schemas.microsoft.com/office/excel/2006/main">
          <x14:cfRule type="expression" priority="70" id="{34D9AB19-E4EC-4C68-8B9E-7E9238B6684F}">
            <xm:f>AND($O77&gt;='Basic project data'!$D$21,$O77&lt;='Basic project data'!$E$21,'Basic project data'!$F$21="x")</xm:f>
            <x14:dxf>
              <fill>
                <patternFill>
                  <bgColor rgb="FFFFFFCC"/>
                </patternFill>
              </fill>
            </x14:dxf>
          </x14:cfRule>
          <xm:sqref>Q77:Q88</xm:sqref>
        </x14:conditionalFormatting>
        <x14:conditionalFormatting xmlns:xm="http://schemas.microsoft.com/office/excel/2006/main">
          <x14:cfRule type="expression" priority="56" id="{6CA559E4-3B4E-487C-835E-4EAD58FFF6D6}">
            <xm:f>AND($O92&gt;='Basic project data'!$D$21,$O92&lt;='Basic project data'!$E$21,'Basic project data'!$F$21="x")</xm:f>
            <x14:dxf>
              <fill>
                <patternFill>
                  <bgColor rgb="FFFFFFCC"/>
                </patternFill>
              </fill>
            </x14:dxf>
          </x14:cfRule>
          <xm:sqref>Q92:Q103</xm:sqref>
        </x14:conditionalFormatting>
        <x14:conditionalFormatting xmlns:xm="http://schemas.microsoft.com/office/excel/2006/main">
          <x14:cfRule type="expression" priority="42" id="{FDBE35F7-7443-4477-ABF8-3135A2C5375A}">
            <xm:f>AND($O107&gt;='Basic project data'!$D$21,$O107&lt;='Basic project data'!$E$21,'Basic project data'!$F$21="x")</xm:f>
            <x14:dxf>
              <fill>
                <patternFill>
                  <bgColor rgb="FFFFFFCC"/>
                </patternFill>
              </fill>
            </x14:dxf>
          </x14:cfRule>
          <xm:sqref>Q107:Q118</xm:sqref>
        </x14:conditionalFormatting>
        <x14:conditionalFormatting xmlns:xm="http://schemas.microsoft.com/office/excel/2006/main">
          <x14:cfRule type="expression" priority="28" id="{FB1EBCE5-F83D-49A5-83A8-D625F82F149C}">
            <xm:f>AND($O122&gt;='Basic project data'!$D$21,$O122&lt;='Basic project data'!$E$21,'Basic project data'!$F$21="x")</xm:f>
            <x14:dxf>
              <fill>
                <patternFill>
                  <bgColor rgb="FFFFFFCC"/>
                </patternFill>
              </fill>
            </x14:dxf>
          </x14:cfRule>
          <xm:sqref>Q122:Q133</xm:sqref>
        </x14:conditionalFormatting>
        <x14:conditionalFormatting xmlns:xm="http://schemas.microsoft.com/office/excel/2006/main">
          <x14:cfRule type="expression" priority="14" id="{586A8400-D7C1-48CB-8163-8FA30EAB5DBF}">
            <xm:f>AND($O137&gt;='Basic project data'!$D$21,$O137&lt;='Basic project data'!$E$21,'Basic project data'!$F$21="x")</xm:f>
            <x14:dxf>
              <fill>
                <patternFill>
                  <bgColor rgb="FFFFFFCC"/>
                </patternFill>
              </fill>
            </x14:dxf>
          </x14:cfRule>
          <xm:sqref>Q137:Q148</xm:sqref>
        </x14:conditionalFormatting>
        <x14:conditionalFormatting xmlns:xm="http://schemas.microsoft.com/office/excel/2006/main">
          <x14:cfRule type="expression" priority="103" id="{82465BD9-C41E-4F54-913C-92FBFB5CBBD6}">
            <xm:f>AND($O47&gt;='Basic project data'!$D$22,$O47&lt;='Basic project data'!$E$22,'Basic project data'!$F$22="x")</xm:f>
            <x14:dxf>
              <fill>
                <patternFill>
                  <bgColor rgb="FFFFFFCC"/>
                </patternFill>
              </fill>
            </x14:dxf>
          </x14:cfRule>
          <xm:sqref>R47:R58</xm:sqref>
        </x14:conditionalFormatting>
        <x14:conditionalFormatting xmlns:xm="http://schemas.microsoft.com/office/excel/2006/main">
          <x14:cfRule type="expression" priority="83" id="{75FCE5B5-FF05-4139-9C61-B4918108A269}">
            <xm:f>AND($O62&gt;='Basic project data'!$D$22,$O62&lt;='Basic project data'!$E$22,'Basic project data'!$F$22="x")</xm:f>
            <x14:dxf>
              <fill>
                <patternFill>
                  <bgColor rgb="FFFFFFCC"/>
                </patternFill>
              </fill>
            </x14:dxf>
          </x14:cfRule>
          <xm:sqref>R62:R73</xm:sqref>
        </x14:conditionalFormatting>
        <x14:conditionalFormatting xmlns:xm="http://schemas.microsoft.com/office/excel/2006/main">
          <x14:cfRule type="expression" priority="69" id="{77050D13-3CBE-4309-A3C0-10A86968C8E7}">
            <xm:f>AND($O77&gt;='Basic project data'!$D$22,$O77&lt;='Basic project data'!$E$22,'Basic project data'!$F$22="x")</xm:f>
            <x14:dxf>
              <fill>
                <patternFill>
                  <bgColor rgb="FFFFFFCC"/>
                </patternFill>
              </fill>
            </x14:dxf>
          </x14:cfRule>
          <xm:sqref>R77:R88</xm:sqref>
        </x14:conditionalFormatting>
        <x14:conditionalFormatting xmlns:xm="http://schemas.microsoft.com/office/excel/2006/main">
          <x14:cfRule type="expression" priority="55" id="{EA44C5EA-AB27-4B97-937A-34C877C96507}">
            <xm:f>AND($O92&gt;='Basic project data'!$D$22,$O92&lt;='Basic project data'!$E$22,'Basic project data'!$F$22="x")</xm:f>
            <x14:dxf>
              <fill>
                <patternFill>
                  <bgColor rgb="FFFFFFCC"/>
                </patternFill>
              </fill>
            </x14:dxf>
          </x14:cfRule>
          <xm:sqref>R92:R103</xm:sqref>
        </x14:conditionalFormatting>
        <x14:conditionalFormatting xmlns:xm="http://schemas.microsoft.com/office/excel/2006/main">
          <x14:cfRule type="expression" priority="41" id="{4A5FEF2F-AF30-429D-988D-DBB92E49AF44}">
            <xm:f>AND($O107&gt;='Basic project data'!$D$22,$O107&lt;='Basic project data'!$E$22,'Basic project data'!$F$22="x")</xm:f>
            <x14:dxf>
              <fill>
                <patternFill>
                  <bgColor rgb="FFFFFFCC"/>
                </patternFill>
              </fill>
            </x14:dxf>
          </x14:cfRule>
          <xm:sqref>R107:R118</xm:sqref>
        </x14:conditionalFormatting>
        <x14:conditionalFormatting xmlns:xm="http://schemas.microsoft.com/office/excel/2006/main">
          <x14:cfRule type="expression" priority="27" id="{003CC8EC-EF0F-4CFF-A34F-45261BAC1816}">
            <xm:f>AND($O122&gt;='Basic project data'!$D$22,$O122&lt;='Basic project data'!$E$22,'Basic project data'!$F$22="x")</xm:f>
            <x14:dxf>
              <fill>
                <patternFill>
                  <bgColor rgb="FFFFFFCC"/>
                </patternFill>
              </fill>
            </x14:dxf>
          </x14:cfRule>
          <xm:sqref>R122:R133</xm:sqref>
        </x14:conditionalFormatting>
        <x14:conditionalFormatting xmlns:xm="http://schemas.microsoft.com/office/excel/2006/main">
          <x14:cfRule type="expression" priority="13" id="{52BD5CAC-1E89-4B59-A855-4D3B6A15482F}">
            <xm:f>AND($O137&gt;='Basic project data'!$D$22,$O137&lt;='Basic project data'!$E$22,'Basic project data'!$F$22="x")</xm:f>
            <x14:dxf>
              <fill>
                <patternFill>
                  <bgColor rgb="FFFFFFCC"/>
                </patternFill>
              </fill>
            </x14:dxf>
          </x14:cfRule>
          <xm:sqref>R137:R148</xm:sqref>
        </x14:conditionalFormatting>
        <x14:conditionalFormatting xmlns:xm="http://schemas.microsoft.com/office/excel/2006/main">
          <x14:cfRule type="expression" priority="102" id="{725690D7-A3B6-4FAA-BB97-AF8B59C19AF3}">
            <xm:f>AND($O47&gt;='Basic project data'!$D$23,$O47&lt;='Basic project data'!$E$23,'Basic project data'!$F$23="x")</xm:f>
            <x14:dxf>
              <fill>
                <patternFill>
                  <bgColor rgb="FFFFFFCC"/>
                </patternFill>
              </fill>
            </x14:dxf>
          </x14:cfRule>
          <xm:sqref>S47:S58</xm:sqref>
        </x14:conditionalFormatting>
        <x14:conditionalFormatting xmlns:xm="http://schemas.microsoft.com/office/excel/2006/main">
          <x14:cfRule type="expression" priority="82" id="{AB16A97C-8EDA-4D3C-9F5B-2FDEF0B3FF4C}">
            <xm:f>AND($O62&gt;='Basic project data'!$D$23,$O62&lt;='Basic project data'!$E$23,'Basic project data'!$F$23="x")</xm:f>
            <x14:dxf>
              <fill>
                <patternFill>
                  <bgColor rgb="FFFFFFCC"/>
                </patternFill>
              </fill>
            </x14:dxf>
          </x14:cfRule>
          <xm:sqref>S62:S73</xm:sqref>
        </x14:conditionalFormatting>
        <x14:conditionalFormatting xmlns:xm="http://schemas.microsoft.com/office/excel/2006/main">
          <x14:cfRule type="expression" priority="68" id="{8ACF42AF-02F2-4C6F-9D70-3E38FAFD30F8}">
            <xm:f>AND($O77&gt;='Basic project data'!$D$23,$O77&lt;='Basic project data'!$E$23,'Basic project data'!$F$23="x")</xm:f>
            <x14:dxf>
              <fill>
                <patternFill>
                  <bgColor rgb="FFFFFFCC"/>
                </patternFill>
              </fill>
            </x14:dxf>
          </x14:cfRule>
          <xm:sqref>S77:S88</xm:sqref>
        </x14:conditionalFormatting>
        <x14:conditionalFormatting xmlns:xm="http://schemas.microsoft.com/office/excel/2006/main">
          <x14:cfRule type="expression" priority="54" id="{C71A3039-140D-4881-AE90-8D61155575DD}">
            <xm:f>AND($O92&gt;='Basic project data'!$D$23,$O92&lt;='Basic project data'!$E$23,'Basic project data'!$F$23="x")</xm:f>
            <x14:dxf>
              <fill>
                <patternFill>
                  <bgColor rgb="FFFFFFCC"/>
                </patternFill>
              </fill>
            </x14:dxf>
          </x14:cfRule>
          <xm:sqref>S92:S103</xm:sqref>
        </x14:conditionalFormatting>
        <x14:conditionalFormatting xmlns:xm="http://schemas.microsoft.com/office/excel/2006/main">
          <x14:cfRule type="expression" priority="40" id="{5CECB26C-3347-4DE4-BBA1-20BEF3619F83}">
            <xm:f>AND($O107&gt;='Basic project data'!$D$23,$O107&lt;='Basic project data'!$E$23,'Basic project data'!$F$23="x")</xm:f>
            <x14:dxf>
              <fill>
                <patternFill>
                  <bgColor rgb="FFFFFFCC"/>
                </patternFill>
              </fill>
            </x14:dxf>
          </x14:cfRule>
          <xm:sqref>S107:S118</xm:sqref>
        </x14:conditionalFormatting>
        <x14:conditionalFormatting xmlns:xm="http://schemas.microsoft.com/office/excel/2006/main">
          <x14:cfRule type="expression" priority="26" id="{97E7E864-C844-4137-9FA9-EF645249AA76}">
            <xm:f>AND($O122&gt;='Basic project data'!$D$23,$O122&lt;='Basic project data'!$E$23,'Basic project data'!$F$23="x")</xm:f>
            <x14:dxf>
              <fill>
                <patternFill>
                  <bgColor rgb="FFFFFFCC"/>
                </patternFill>
              </fill>
            </x14:dxf>
          </x14:cfRule>
          <xm:sqref>S122:S133</xm:sqref>
        </x14:conditionalFormatting>
        <x14:conditionalFormatting xmlns:xm="http://schemas.microsoft.com/office/excel/2006/main">
          <x14:cfRule type="expression" priority="12" id="{39A47938-0462-49F9-AFEC-C52A03B2F82B}">
            <xm:f>AND($O137&gt;='Basic project data'!$D$23,$O137&lt;='Basic project data'!$E$23,'Basic project data'!$F$23="x")</xm:f>
            <x14:dxf>
              <fill>
                <patternFill>
                  <bgColor rgb="FFFFFFCC"/>
                </patternFill>
              </fill>
            </x14:dxf>
          </x14:cfRule>
          <xm:sqref>S137:S148</xm:sqref>
        </x14:conditionalFormatting>
        <x14:conditionalFormatting xmlns:xm="http://schemas.microsoft.com/office/excel/2006/main">
          <x14:cfRule type="expression" priority="95" id="{D3BF4196-C0BB-4B52-B1CC-57B5070B595A}">
            <xm:f>AND($O47&gt;='Basic project data'!$D$24,$O47&lt;='Basic project data'!$E$24,'Basic project data'!$F$24="x")</xm:f>
            <x14:dxf>
              <fill>
                <patternFill>
                  <bgColor rgb="FFFFFFCC"/>
                </patternFill>
              </fill>
            </x14:dxf>
          </x14:cfRule>
          <xm:sqref>T47:T58</xm:sqref>
        </x14:conditionalFormatting>
        <x14:conditionalFormatting xmlns:xm="http://schemas.microsoft.com/office/excel/2006/main">
          <x14:cfRule type="expression" priority="81" id="{6B63AC80-0FCD-409D-AC32-C89A7B3160D7}">
            <xm:f>AND($O62&gt;='Basic project data'!$D$24,$O62&lt;='Basic project data'!$E$24,'Basic project data'!$F$24="x")</xm:f>
            <x14:dxf>
              <fill>
                <patternFill>
                  <bgColor rgb="FFFFFFCC"/>
                </patternFill>
              </fill>
            </x14:dxf>
          </x14:cfRule>
          <xm:sqref>T62:T73</xm:sqref>
        </x14:conditionalFormatting>
        <x14:conditionalFormatting xmlns:xm="http://schemas.microsoft.com/office/excel/2006/main">
          <x14:cfRule type="expression" priority="67" id="{40D428ED-00D2-402C-A917-F7445A6AB19D}">
            <xm:f>AND($O77&gt;='Basic project data'!$D$24,$O77&lt;='Basic project data'!$E$24,'Basic project data'!$F$24="x")</xm:f>
            <x14:dxf>
              <fill>
                <patternFill>
                  <bgColor rgb="FFFFFFCC"/>
                </patternFill>
              </fill>
            </x14:dxf>
          </x14:cfRule>
          <xm:sqref>T77:T88</xm:sqref>
        </x14:conditionalFormatting>
        <x14:conditionalFormatting xmlns:xm="http://schemas.microsoft.com/office/excel/2006/main">
          <x14:cfRule type="expression" priority="53" id="{C5E2352C-2BF8-4376-8ECF-21EFCFEEDF24}">
            <xm:f>AND($O92&gt;='Basic project data'!$D$24,$O92&lt;='Basic project data'!$E$24,'Basic project data'!$F$24="x")</xm:f>
            <x14:dxf>
              <fill>
                <patternFill>
                  <bgColor rgb="FFFFFFCC"/>
                </patternFill>
              </fill>
            </x14:dxf>
          </x14:cfRule>
          <xm:sqref>T92:T103</xm:sqref>
        </x14:conditionalFormatting>
        <x14:conditionalFormatting xmlns:xm="http://schemas.microsoft.com/office/excel/2006/main">
          <x14:cfRule type="expression" priority="39" id="{4A43C62B-91F3-422A-867A-6DC490562312}">
            <xm:f>AND($O107&gt;='Basic project data'!$D$24,$O107&lt;='Basic project data'!$E$24,'Basic project data'!$F$24="x")</xm:f>
            <x14:dxf>
              <fill>
                <patternFill>
                  <bgColor rgb="FFFFFFCC"/>
                </patternFill>
              </fill>
            </x14:dxf>
          </x14:cfRule>
          <xm:sqref>T107:T118</xm:sqref>
        </x14:conditionalFormatting>
        <x14:conditionalFormatting xmlns:xm="http://schemas.microsoft.com/office/excel/2006/main">
          <x14:cfRule type="expression" priority="25" id="{D068F2F1-B7A3-4A06-8996-DEF3808A0377}">
            <xm:f>AND($O122&gt;='Basic project data'!$D$24,$O122&lt;='Basic project data'!$E$24,'Basic project data'!$F$24="x")</xm:f>
            <x14:dxf>
              <fill>
                <patternFill>
                  <bgColor rgb="FFFFFFCC"/>
                </patternFill>
              </fill>
            </x14:dxf>
          </x14:cfRule>
          <xm:sqref>T122:T133</xm:sqref>
        </x14:conditionalFormatting>
        <x14:conditionalFormatting xmlns:xm="http://schemas.microsoft.com/office/excel/2006/main">
          <x14:cfRule type="expression" priority="11" id="{1F141475-3ECF-451C-9F8D-A08D4FAA288D}">
            <xm:f>AND($O137&gt;='Basic project data'!$D$24,$O137&lt;='Basic project data'!$E$24,'Basic project data'!$F$24="x")</xm:f>
            <x14:dxf>
              <fill>
                <patternFill>
                  <bgColor rgb="FFFFFFCC"/>
                </patternFill>
              </fill>
            </x14:dxf>
          </x14:cfRule>
          <xm:sqref>T137:T148</xm:sqref>
        </x14:conditionalFormatting>
        <x14:conditionalFormatting xmlns:xm="http://schemas.microsoft.com/office/excel/2006/main">
          <x14:cfRule type="expression" priority="94" id="{DF18ADFC-94EB-40FF-A85E-A0ECA5B75F1F}">
            <xm:f>AND($O47&gt;='Basic project data'!$D$25,$O47&lt;='Basic project data'!$E$25,'Basic project data'!$F$25="x")</xm:f>
            <x14:dxf>
              <fill>
                <patternFill>
                  <bgColor rgb="FFFFFFCC"/>
                </patternFill>
              </fill>
            </x14:dxf>
          </x14:cfRule>
          <xm:sqref>U47:U58</xm:sqref>
        </x14:conditionalFormatting>
        <x14:conditionalFormatting xmlns:xm="http://schemas.microsoft.com/office/excel/2006/main">
          <x14:cfRule type="expression" priority="80" id="{6F4679BD-4452-430D-8CAF-51CD8F92DCE8}">
            <xm:f>AND($O62&gt;='Basic project data'!$D$25,$O62&lt;='Basic project data'!$E$25,'Basic project data'!$F$25="x")</xm:f>
            <x14:dxf>
              <fill>
                <patternFill>
                  <bgColor rgb="FFFFFFCC"/>
                </patternFill>
              </fill>
            </x14:dxf>
          </x14:cfRule>
          <xm:sqref>U62:U73</xm:sqref>
        </x14:conditionalFormatting>
        <x14:conditionalFormatting xmlns:xm="http://schemas.microsoft.com/office/excel/2006/main">
          <x14:cfRule type="expression" priority="66" id="{A25C6724-59F5-429D-80EF-DB1907386E08}">
            <xm:f>AND($O77&gt;='Basic project data'!$D$25,$O77&lt;='Basic project data'!$E$25,'Basic project data'!$F$25="x")</xm:f>
            <x14:dxf>
              <fill>
                <patternFill>
                  <bgColor rgb="FFFFFFCC"/>
                </patternFill>
              </fill>
            </x14:dxf>
          </x14:cfRule>
          <xm:sqref>U77:U88</xm:sqref>
        </x14:conditionalFormatting>
        <x14:conditionalFormatting xmlns:xm="http://schemas.microsoft.com/office/excel/2006/main">
          <x14:cfRule type="expression" priority="52" id="{30207995-EB1A-4FB9-9B36-AF07BA3F42A7}">
            <xm:f>AND($O92&gt;='Basic project data'!$D$25,$O92&lt;='Basic project data'!$E$25,'Basic project data'!$F$25="x")</xm:f>
            <x14:dxf>
              <fill>
                <patternFill>
                  <bgColor rgb="FFFFFFCC"/>
                </patternFill>
              </fill>
            </x14:dxf>
          </x14:cfRule>
          <xm:sqref>U92:U103</xm:sqref>
        </x14:conditionalFormatting>
        <x14:conditionalFormatting xmlns:xm="http://schemas.microsoft.com/office/excel/2006/main">
          <x14:cfRule type="expression" priority="38" id="{E0DE7E7E-6C5A-4727-98A3-16D82011CB88}">
            <xm:f>AND($O107&gt;='Basic project data'!$D$25,$O107&lt;='Basic project data'!$E$25,'Basic project data'!$F$25="x")</xm:f>
            <x14:dxf>
              <fill>
                <patternFill>
                  <bgColor rgb="FFFFFFCC"/>
                </patternFill>
              </fill>
            </x14:dxf>
          </x14:cfRule>
          <xm:sqref>U107:U118</xm:sqref>
        </x14:conditionalFormatting>
        <x14:conditionalFormatting xmlns:xm="http://schemas.microsoft.com/office/excel/2006/main">
          <x14:cfRule type="expression" priority="24" id="{619B43B6-6D07-4635-8000-007842654E14}">
            <xm:f>AND($O122&gt;='Basic project data'!$D$25,$O122&lt;='Basic project data'!$E$25,'Basic project data'!$F$25="x")</xm:f>
            <x14:dxf>
              <fill>
                <patternFill>
                  <bgColor rgb="FFFFFFCC"/>
                </patternFill>
              </fill>
            </x14:dxf>
          </x14:cfRule>
          <xm:sqref>U122:U133</xm:sqref>
        </x14:conditionalFormatting>
        <x14:conditionalFormatting xmlns:xm="http://schemas.microsoft.com/office/excel/2006/main">
          <x14:cfRule type="expression" priority="10" id="{D0B46631-89FB-4A4E-830E-3925E3FE9972}">
            <xm:f>AND($O137&gt;='Basic project data'!$D$25,$O137&lt;='Basic project data'!$E$25,'Basic project data'!$F$25="x")</xm:f>
            <x14:dxf>
              <fill>
                <patternFill>
                  <bgColor rgb="FFFFFFCC"/>
                </patternFill>
              </fill>
            </x14:dxf>
          </x14:cfRule>
          <xm:sqref>U137:U148</xm:sqref>
        </x14:conditionalFormatting>
        <x14:conditionalFormatting xmlns:xm="http://schemas.microsoft.com/office/excel/2006/main">
          <x14:cfRule type="expression" priority="93" id="{915F49CD-9B8B-4A02-864A-A7558FDA7BAF}">
            <xm:f>AND($O47&gt;='Basic project data'!$D$26,$O47&lt;='Basic project data'!$E$26,'Basic project data'!$F$26="x")</xm:f>
            <x14:dxf>
              <fill>
                <patternFill>
                  <bgColor rgb="FFFFFFCC"/>
                </patternFill>
              </fill>
            </x14:dxf>
          </x14:cfRule>
          <xm:sqref>V47:V58</xm:sqref>
        </x14:conditionalFormatting>
        <x14:conditionalFormatting xmlns:xm="http://schemas.microsoft.com/office/excel/2006/main">
          <x14:cfRule type="expression" priority="79" id="{BE257C66-902D-4FC2-AA4A-7139A5D0FA92}">
            <xm:f>AND($O62&gt;='Basic project data'!$D$26,$O62&lt;='Basic project data'!$E$26,'Basic project data'!$F$26="x")</xm:f>
            <x14:dxf>
              <fill>
                <patternFill>
                  <bgColor rgb="FFFFFFCC"/>
                </patternFill>
              </fill>
            </x14:dxf>
          </x14:cfRule>
          <xm:sqref>V62:V73</xm:sqref>
        </x14:conditionalFormatting>
        <x14:conditionalFormatting xmlns:xm="http://schemas.microsoft.com/office/excel/2006/main">
          <x14:cfRule type="expression" priority="65" id="{615176A6-5BB9-40F9-A62A-57303A934DB3}">
            <xm:f>AND($O77&gt;='Basic project data'!$D$26,$O77&lt;='Basic project data'!$E$26,'Basic project data'!$F$26="x")</xm:f>
            <x14:dxf>
              <fill>
                <patternFill>
                  <bgColor rgb="FFFFFFCC"/>
                </patternFill>
              </fill>
            </x14:dxf>
          </x14:cfRule>
          <xm:sqref>V77:V88</xm:sqref>
        </x14:conditionalFormatting>
        <x14:conditionalFormatting xmlns:xm="http://schemas.microsoft.com/office/excel/2006/main">
          <x14:cfRule type="expression" priority="51" id="{C47477B0-D044-479B-BAA5-A671830EF209}">
            <xm:f>AND($O92&gt;='Basic project data'!$D$26,$O92&lt;='Basic project data'!$E$26,'Basic project data'!$F$26="x")</xm:f>
            <x14:dxf>
              <fill>
                <patternFill>
                  <bgColor rgb="FFFFFFCC"/>
                </patternFill>
              </fill>
            </x14:dxf>
          </x14:cfRule>
          <xm:sqref>V92:V103</xm:sqref>
        </x14:conditionalFormatting>
        <x14:conditionalFormatting xmlns:xm="http://schemas.microsoft.com/office/excel/2006/main">
          <x14:cfRule type="expression" priority="37" id="{C8A0518F-D8AD-4D8A-81A5-5A2B13C342B7}">
            <xm:f>AND($O107&gt;='Basic project data'!$D$26,$O107&lt;='Basic project data'!$E$26,'Basic project data'!$F$26="x")</xm:f>
            <x14:dxf>
              <fill>
                <patternFill>
                  <bgColor rgb="FFFFFFCC"/>
                </patternFill>
              </fill>
            </x14:dxf>
          </x14:cfRule>
          <xm:sqref>V107:V118</xm:sqref>
        </x14:conditionalFormatting>
        <x14:conditionalFormatting xmlns:xm="http://schemas.microsoft.com/office/excel/2006/main">
          <x14:cfRule type="expression" priority="23" id="{B45BCFFE-7C91-45B2-A994-56A8F6BA4415}">
            <xm:f>AND($O122&gt;='Basic project data'!$D$26,$O122&lt;='Basic project data'!$E$26,'Basic project data'!$F$26="x")</xm:f>
            <x14:dxf>
              <fill>
                <patternFill>
                  <bgColor rgb="FFFFFFCC"/>
                </patternFill>
              </fill>
            </x14:dxf>
          </x14:cfRule>
          <xm:sqref>V122:V133</xm:sqref>
        </x14:conditionalFormatting>
        <x14:conditionalFormatting xmlns:xm="http://schemas.microsoft.com/office/excel/2006/main">
          <x14:cfRule type="expression" priority="9" id="{B652B7F5-1702-4464-B73A-D189D2E13A65}">
            <xm:f>AND($O137&gt;='Basic project data'!$D$26,$O137&lt;='Basic project data'!$E$26,'Basic project data'!$F$26="x")</xm:f>
            <x14:dxf>
              <fill>
                <patternFill>
                  <bgColor rgb="FFFFFFCC"/>
                </patternFill>
              </fill>
            </x14:dxf>
          </x14:cfRule>
          <xm:sqref>V137:V148</xm:sqref>
        </x14:conditionalFormatting>
        <x14:conditionalFormatting xmlns:xm="http://schemas.microsoft.com/office/excel/2006/main">
          <x14:cfRule type="expression" priority="92" id="{2C1A3B03-D588-4691-A8B0-BF392FE6508D}">
            <xm:f>AND($O47&gt;='Basic project data'!$D$27,$O47&lt;='Basic project data'!$E$27,'Basic project data'!$F$27="x")</xm:f>
            <x14:dxf>
              <fill>
                <patternFill>
                  <bgColor rgb="FFFFFFCC"/>
                </patternFill>
              </fill>
            </x14:dxf>
          </x14:cfRule>
          <xm:sqref>W47:W58</xm:sqref>
        </x14:conditionalFormatting>
        <x14:conditionalFormatting xmlns:xm="http://schemas.microsoft.com/office/excel/2006/main">
          <x14:cfRule type="expression" priority="78" id="{7F224F6A-8EEF-49E1-9491-0201370F066D}">
            <xm:f>AND($O62&gt;='Basic project data'!$D$27,$O62&lt;='Basic project data'!$E$27,'Basic project data'!$F$27="x")</xm:f>
            <x14:dxf>
              <fill>
                <patternFill>
                  <bgColor rgb="FFFFFFCC"/>
                </patternFill>
              </fill>
            </x14:dxf>
          </x14:cfRule>
          <xm:sqref>W62:W73</xm:sqref>
        </x14:conditionalFormatting>
        <x14:conditionalFormatting xmlns:xm="http://schemas.microsoft.com/office/excel/2006/main">
          <x14:cfRule type="expression" priority="64" id="{68E7D008-CDB1-4F43-9B35-33567AE1C670}">
            <xm:f>AND($O77&gt;='Basic project data'!$D$27,$O77&lt;='Basic project data'!$E$27,'Basic project data'!$F$27="x")</xm:f>
            <x14:dxf>
              <fill>
                <patternFill>
                  <bgColor rgb="FFFFFFCC"/>
                </patternFill>
              </fill>
            </x14:dxf>
          </x14:cfRule>
          <xm:sqref>W77:W88</xm:sqref>
        </x14:conditionalFormatting>
        <x14:conditionalFormatting xmlns:xm="http://schemas.microsoft.com/office/excel/2006/main">
          <x14:cfRule type="expression" priority="50" id="{F4D655A3-9200-4344-A2FA-3BE8902BA636}">
            <xm:f>AND($O92&gt;='Basic project data'!$D$27,$O92&lt;='Basic project data'!$E$27,'Basic project data'!$F$27="x")</xm:f>
            <x14:dxf>
              <fill>
                <patternFill>
                  <bgColor rgb="FFFFFFCC"/>
                </patternFill>
              </fill>
            </x14:dxf>
          </x14:cfRule>
          <xm:sqref>W92:W103</xm:sqref>
        </x14:conditionalFormatting>
        <x14:conditionalFormatting xmlns:xm="http://schemas.microsoft.com/office/excel/2006/main">
          <x14:cfRule type="expression" priority="36" id="{12A1CEDA-6684-40E1-B1A3-D0553C515994}">
            <xm:f>AND($O107&gt;='Basic project data'!$D$27,$O107&lt;='Basic project data'!$E$27,'Basic project data'!$F$27="x")</xm:f>
            <x14:dxf>
              <fill>
                <patternFill>
                  <bgColor rgb="FFFFFFCC"/>
                </patternFill>
              </fill>
            </x14:dxf>
          </x14:cfRule>
          <xm:sqref>W107:W118</xm:sqref>
        </x14:conditionalFormatting>
        <x14:conditionalFormatting xmlns:xm="http://schemas.microsoft.com/office/excel/2006/main">
          <x14:cfRule type="expression" priority="22" id="{356199AA-BE2E-4B97-B70B-191D45A8AFE8}">
            <xm:f>AND($O122&gt;='Basic project data'!$D$27,$O122&lt;='Basic project data'!$E$27,'Basic project data'!$F$27="x")</xm:f>
            <x14:dxf>
              <fill>
                <patternFill>
                  <bgColor rgb="FFFFFFCC"/>
                </patternFill>
              </fill>
            </x14:dxf>
          </x14:cfRule>
          <xm:sqref>W122:W133</xm:sqref>
        </x14:conditionalFormatting>
        <x14:conditionalFormatting xmlns:xm="http://schemas.microsoft.com/office/excel/2006/main">
          <x14:cfRule type="expression" priority="8" id="{2584837F-8039-4D72-9AFF-63509F034F96}">
            <xm:f>AND($O137&gt;='Basic project data'!$D$27,$O137&lt;='Basic project data'!$E$27,'Basic project data'!$F$27="x")</xm:f>
            <x14:dxf>
              <fill>
                <patternFill>
                  <bgColor rgb="FFFFFFCC"/>
                </patternFill>
              </fill>
            </x14:dxf>
          </x14:cfRule>
          <xm:sqref>W137:W148</xm:sqref>
        </x14:conditionalFormatting>
        <x14:conditionalFormatting xmlns:xm="http://schemas.microsoft.com/office/excel/2006/main">
          <x14:cfRule type="expression" priority="91" id="{D6007B8A-7524-4B97-9804-3AD24C4D0EBF}">
            <xm:f>AND($O47&gt;='Basic project data'!$D$28,$O47&lt;='Basic project data'!$E$28,'Basic project data'!$F$28="x")</xm:f>
            <x14:dxf>
              <fill>
                <patternFill>
                  <bgColor rgb="FFFFFFCC"/>
                </patternFill>
              </fill>
            </x14:dxf>
          </x14:cfRule>
          <xm:sqref>X47:X58</xm:sqref>
        </x14:conditionalFormatting>
        <x14:conditionalFormatting xmlns:xm="http://schemas.microsoft.com/office/excel/2006/main">
          <x14:cfRule type="expression" priority="77" id="{00F65919-1D09-4498-9CC9-06C8AA6F915D}">
            <xm:f>AND($O62&gt;='Basic project data'!$D$28,$O62&lt;='Basic project data'!$E$28,'Basic project data'!$F$28="x")</xm:f>
            <x14:dxf>
              <fill>
                <patternFill>
                  <bgColor rgb="FFFFFFCC"/>
                </patternFill>
              </fill>
            </x14:dxf>
          </x14:cfRule>
          <xm:sqref>X62:X73</xm:sqref>
        </x14:conditionalFormatting>
        <x14:conditionalFormatting xmlns:xm="http://schemas.microsoft.com/office/excel/2006/main">
          <x14:cfRule type="expression" priority="63" id="{695D75A8-FD27-4E84-9D93-D6701FABA12E}">
            <xm:f>AND($O77&gt;='Basic project data'!$D$28,$O77&lt;='Basic project data'!$E$28,'Basic project data'!$F$28="x")</xm:f>
            <x14:dxf>
              <fill>
                <patternFill>
                  <bgColor rgb="FFFFFFCC"/>
                </patternFill>
              </fill>
            </x14:dxf>
          </x14:cfRule>
          <xm:sqref>X77:X88</xm:sqref>
        </x14:conditionalFormatting>
        <x14:conditionalFormatting xmlns:xm="http://schemas.microsoft.com/office/excel/2006/main">
          <x14:cfRule type="expression" priority="49" id="{1647678D-5402-496C-8E59-3A7B64B76409}">
            <xm:f>AND($O92&gt;='Basic project data'!$D$28,$O92&lt;='Basic project data'!$E$28,'Basic project data'!$F$28="x")</xm:f>
            <x14:dxf>
              <fill>
                <patternFill>
                  <bgColor rgb="FFFFFFCC"/>
                </patternFill>
              </fill>
            </x14:dxf>
          </x14:cfRule>
          <xm:sqref>X92:X103</xm:sqref>
        </x14:conditionalFormatting>
        <x14:conditionalFormatting xmlns:xm="http://schemas.microsoft.com/office/excel/2006/main">
          <x14:cfRule type="expression" priority="35" id="{733CF4D2-5FC5-4CD0-BC9C-470DFBA25616}">
            <xm:f>AND($O107&gt;='Basic project data'!$D$28,$O107&lt;='Basic project data'!$E$28,'Basic project data'!$F$28="x")</xm:f>
            <x14:dxf>
              <fill>
                <patternFill>
                  <bgColor rgb="FFFFFFCC"/>
                </patternFill>
              </fill>
            </x14:dxf>
          </x14:cfRule>
          <xm:sqref>X107:X118</xm:sqref>
        </x14:conditionalFormatting>
        <x14:conditionalFormatting xmlns:xm="http://schemas.microsoft.com/office/excel/2006/main">
          <x14:cfRule type="expression" priority="21" id="{07E0DE48-DBB7-45BE-891B-285BC84023FB}">
            <xm:f>AND($O122&gt;='Basic project data'!$D$28,$O122&lt;='Basic project data'!$E$28,'Basic project data'!$F$28="x")</xm:f>
            <x14:dxf>
              <fill>
                <patternFill>
                  <bgColor rgb="FFFFFFCC"/>
                </patternFill>
              </fill>
            </x14:dxf>
          </x14:cfRule>
          <xm:sqref>X122:X133</xm:sqref>
        </x14:conditionalFormatting>
        <x14:conditionalFormatting xmlns:xm="http://schemas.microsoft.com/office/excel/2006/main">
          <x14:cfRule type="expression" priority="7" id="{8548EE68-B989-436E-AB3C-97674E070021}">
            <xm:f>AND($O137&gt;='Basic project data'!$D$28,$O137&lt;='Basic project data'!$E$28,'Basic project data'!$F$28="x")</xm:f>
            <x14:dxf>
              <fill>
                <patternFill>
                  <bgColor rgb="FFFFFFCC"/>
                </patternFill>
              </fill>
            </x14:dxf>
          </x14:cfRule>
          <xm:sqref>X137:X148</xm:sqref>
        </x14:conditionalFormatting>
        <x14:conditionalFormatting xmlns:xm="http://schemas.microsoft.com/office/excel/2006/main">
          <x14:cfRule type="expression" priority="90" id="{C7E8CEFB-A3DF-45D4-A382-D763CCDBC6A5}">
            <xm:f>AND($O47&gt;='Basic project data'!$D$29,$O47&lt;='Basic project data'!$E$29,'Basic project data'!$F$29="x")</xm:f>
            <x14:dxf>
              <fill>
                <patternFill>
                  <bgColor rgb="FFFFFFCC"/>
                </patternFill>
              </fill>
            </x14:dxf>
          </x14:cfRule>
          <xm:sqref>Y47:Y58</xm:sqref>
        </x14:conditionalFormatting>
        <x14:conditionalFormatting xmlns:xm="http://schemas.microsoft.com/office/excel/2006/main">
          <x14:cfRule type="expression" priority="76" id="{2610E12A-F1F5-4341-B59D-7D9E6344AB66}">
            <xm:f>AND($O62&gt;='Basic project data'!$D$29,$O62&lt;='Basic project data'!$E$29,'Basic project data'!$F$29="x")</xm:f>
            <x14:dxf>
              <fill>
                <patternFill>
                  <bgColor rgb="FFFFFFCC"/>
                </patternFill>
              </fill>
            </x14:dxf>
          </x14:cfRule>
          <xm:sqref>Y62:Y73</xm:sqref>
        </x14:conditionalFormatting>
        <x14:conditionalFormatting xmlns:xm="http://schemas.microsoft.com/office/excel/2006/main">
          <x14:cfRule type="expression" priority="62" id="{6DF6CD06-8031-4E9D-B975-DABD6FE87589}">
            <xm:f>AND($O77&gt;='Basic project data'!$D$29,$O77&lt;='Basic project data'!$E$29,'Basic project data'!$F$29="x")</xm:f>
            <x14:dxf>
              <fill>
                <patternFill>
                  <bgColor rgb="FFFFFFCC"/>
                </patternFill>
              </fill>
            </x14:dxf>
          </x14:cfRule>
          <xm:sqref>Y77:Y88</xm:sqref>
        </x14:conditionalFormatting>
        <x14:conditionalFormatting xmlns:xm="http://schemas.microsoft.com/office/excel/2006/main">
          <x14:cfRule type="expression" priority="48" id="{CD8CF3EA-D165-4F94-A8FD-20E15238C397}">
            <xm:f>AND($O92&gt;='Basic project data'!$D$29,$O92&lt;='Basic project data'!$E$29,'Basic project data'!$F$29="x")</xm:f>
            <x14:dxf>
              <fill>
                <patternFill>
                  <bgColor rgb="FFFFFFCC"/>
                </patternFill>
              </fill>
            </x14:dxf>
          </x14:cfRule>
          <xm:sqref>Y92:Y103</xm:sqref>
        </x14:conditionalFormatting>
        <x14:conditionalFormatting xmlns:xm="http://schemas.microsoft.com/office/excel/2006/main">
          <x14:cfRule type="expression" priority="34" id="{BE5D9D8B-FD78-4643-8478-BD4BBA3E6444}">
            <xm:f>AND($O107&gt;='Basic project data'!$D$29,$O107&lt;='Basic project data'!$E$29,'Basic project data'!$F$29="x")</xm:f>
            <x14:dxf>
              <fill>
                <patternFill>
                  <bgColor rgb="FFFFFFCC"/>
                </patternFill>
              </fill>
            </x14:dxf>
          </x14:cfRule>
          <xm:sqref>Y107:Y118</xm:sqref>
        </x14:conditionalFormatting>
        <x14:conditionalFormatting xmlns:xm="http://schemas.microsoft.com/office/excel/2006/main">
          <x14:cfRule type="expression" priority="20" id="{B6CB87E9-4253-473C-A334-86F8CE084435}">
            <xm:f>AND($O122&gt;='Basic project data'!$D$29,$O122&lt;='Basic project data'!$E$29,'Basic project data'!$F$29="x")</xm:f>
            <x14:dxf>
              <fill>
                <patternFill>
                  <bgColor rgb="FFFFFFCC"/>
                </patternFill>
              </fill>
            </x14:dxf>
          </x14:cfRule>
          <xm:sqref>Y122:Y133</xm:sqref>
        </x14:conditionalFormatting>
        <x14:conditionalFormatting xmlns:xm="http://schemas.microsoft.com/office/excel/2006/main">
          <x14:cfRule type="expression" priority="6" id="{F6DE5E05-00F3-4261-B09A-981F2868AAA3}">
            <xm:f>AND($O137&gt;='Basic project data'!$D$29,$O137&lt;='Basic project data'!$E$29,'Basic project data'!$F$29="x")</xm:f>
            <x14:dxf>
              <fill>
                <patternFill>
                  <bgColor rgb="FFFFFFCC"/>
                </patternFill>
              </fill>
            </x14:dxf>
          </x14:cfRule>
          <xm:sqref>Y137:Y148</xm:sqref>
        </x14:conditionalFormatting>
        <x14:conditionalFormatting xmlns:xm="http://schemas.microsoft.com/office/excel/2006/main">
          <x14:cfRule type="expression" priority="89" id="{FD6A1C18-E450-4009-8EDA-48D3A5A54F22}">
            <xm:f>AND($O47&gt;='Basic project data'!$D$30,$O47&lt;='Basic project data'!$E$30,'Basic project data'!$F$30="x")</xm:f>
            <x14:dxf>
              <fill>
                <patternFill>
                  <bgColor rgb="FFFFFFCC"/>
                </patternFill>
              </fill>
            </x14:dxf>
          </x14:cfRule>
          <xm:sqref>Z47:Z58</xm:sqref>
        </x14:conditionalFormatting>
        <x14:conditionalFormatting xmlns:xm="http://schemas.microsoft.com/office/excel/2006/main">
          <x14:cfRule type="expression" priority="75" id="{2E30E190-1E45-4FA9-A419-445468C343CA}">
            <xm:f>AND($O62&gt;='Basic project data'!$D$30,$O62&lt;='Basic project data'!$E$30,'Basic project data'!$F$30="x")</xm:f>
            <x14:dxf>
              <fill>
                <patternFill>
                  <bgColor rgb="FFFFFFCC"/>
                </patternFill>
              </fill>
            </x14:dxf>
          </x14:cfRule>
          <xm:sqref>Z62:Z73</xm:sqref>
        </x14:conditionalFormatting>
        <x14:conditionalFormatting xmlns:xm="http://schemas.microsoft.com/office/excel/2006/main">
          <x14:cfRule type="expression" priority="61" id="{04073968-8354-4E58-939C-1224B439E8FE}">
            <xm:f>AND($O77&gt;='Basic project data'!$D$30,$O77&lt;='Basic project data'!$E$30,'Basic project data'!$F$30="x")</xm:f>
            <x14:dxf>
              <fill>
                <patternFill>
                  <bgColor rgb="FFFFFFCC"/>
                </patternFill>
              </fill>
            </x14:dxf>
          </x14:cfRule>
          <xm:sqref>Z77:Z88</xm:sqref>
        </x14:conditionalFormatting>
        <x14:conditionalFormatting xmlns:xm="http://schemas.microsoft.com/office/excel/2006/main">
          <x14:cfRule type="expression" priority="47" id="{6B98461C-E37E-4365-B537-25DB8D07DB6A}">
            <xm:f>AND($O92&gt;='Basic project data'!$D$30,$O92&lt;='Basic project data'!$E$30,'Basic project data'!$F$30="x")</xm:f>
            <x14:dxf>
              <fill>
                <patternFill>
                  <bgColor rgb="FFFFFFCC"/>
                </patternFill>
              </fill>
            </x14:dxf>
          </x14:cfRule>
          <xm:sqref>Z92:Z103</xm:sqref>
        </x14:conditionalFormatting>
        <x14:conditionalFormatting xmlns:xm="http://schemas.microsoft.com/office/excel/2006/main">
          <x14:cfRule type="expression" priority="33" id="{58EF6805-0286-420D-9177-6FE549FF2537}">
            <xm:f>AND($O107&gt;='Basic project data'!$D$30,$O107&lt;='Basic project data'!$E$30,'Basic project data'!$F$30="x")</xm:f>
            <x14:dxf>
              <fill>
                <patternFill>
                  <bgColor rgb="FFFFFFCC"/>
                </patternFill>
              </fill>
            </x14:dxf>
          </x14:cfRule>
          <xm:sqref>Z107:Z118</xm:sqref>
        </x14:conditionalFormatting>
        <x14:conditionalFormatting xmlns:xm="http://schemas.microsoft.com/office/excel/2006/main">
          <x14:cfRule type="expression" priority="19" id="{0CA7CAB9-985A-42E9-9BC1-4BA6F5437A52}">
            <xm:f>AND($O122&gt;='Basic project data'!$D$30,$O122&lt;='Basic project data'!$E$30,'Basic project data'!$F$30="x")</xm:f>
            <x14:dxf>
              <fill>
                <patternFill>
                  <bgColor rgb="FFFFFFCC"/>
                </patternFill>
              </fill>
            </x14:dxf>
          </x14:cfRule>
          <xm:sqref>Z122:Z133</xm:sqref>
        </x14:conditionalFormatting>
        <x14:conditionalFormatting xmlns:xm="http://schemas.microsoft.com/office/excel/2006/main">
          <x14:cfRule type="expression" priority="5" id="{2256AD28-4103-4970-86C8-97D7342123DB}">
            <xm:f>AND($O137&gt;='Basic project data'!$D$30,$O137&lt;='Basic project data'!$E$30,'Basic project data'!$F$30="x")</xm:f>
            <x14:dxf>
              <fill>
                <patternFill>
                  <bgColor rgb="FFFFFFCC"/>
                </patternFill>
              </fill>
            </x14:dxf>
          </x14:cfRule>
          <xm:sqref>Z137:Z148</xm:sqref>
        </x14:conditionalFormatting>
        <x14:conditionalFormatting xmlns:xm="http://schemas.microsoft.com/office/excel/2006/main">
          <x14:cfRule type="expression" priority="88" id="{FF7E9254-0778-4C79-9B7D-C122E5FFB796}">
            <xm:f>AND($O47&gt;='Basic project data'!$D$31,$O47&lt;='Basic project data'!$E$31,'Basic project data'!$F$31="x")</xm:f>
            <x14:dxf>
              <fill>
                <patternFill>
                  <bgColor rgb="FFFFFFCC"/>
                </patternFill>
              </fill>
            </x14:dxf>
          </x14:cfRule>
          <xm:sqref>AA47:AA58</xm:sqref>
        </x14:conditionalFormatting>
        <x14:conditionalFormatting xmlns:xm="http://schemas.microsoft.com/office/excel/2006/main">
          <x14:cfRule type="expression" priority="74" id="{62F1FC59-4FA1-41D1-A1A5-B2ABE8CC7862}">
            <xm:f>AND($O62&gt;='Basic project data'!$D$31,$O62&lt;='Basic project data'!$E$31,'Basic project data'!$F$31="x")</xm:f>
            <x14:dxf>
              <fill>
                <patternFill>
                  <bgColor rgb="FFFFFFCC"/>
                </patternFill>
              </fill>
            </x14:dxf>
          </x14:cfRule>
          <xm:sqref>AA62:AA73</xm:sqref>
        </x14:conditionalFormatting>
        <x14:conditionalFormatting xmlns:xm="http://schemas.microsoft.com/office/excel/2006/main">
          <x14:cfRule type="expression" priority="60" id="{E5DBBE45-517D-4951-94C9-B2AF7764562B}">
            <xm:f>AND($O77&gt;='Basic project data'!$D$31,$O77&lt;='Basic project data'!$E$31,'Basic project data'!$F$31="x")</xm:f>
            <x14:dxf>
              <fill>
                <patternFill>
                  <bgColor rgb="FFFFFFCC"/>
                </patternFill>
              </fill>
            </x14:dxf>
          </x14:cfRule>
          <xm:sqref>AA77:AA88</xm:sqref>
        </x14:conditionalFormatting>
        <x14:conditionalFormatting xmlns:xm="http://schemas.microsoft.com/office/excel/2006/main">
          <x14:cfRule type="expression" priority="46" id="{878AF775-56FB-4BC0-AC65-AD631D773BC4}">
            <xm:f>AND($O92&gt;='Basic project data'!$D$31,$O92&lt;='Basic project data'!$E$31,'Basic project data'!$F$31="x")</xm:f>
            <x14:dxf>
              <fill>
                <patternFill>
                  <bgColor rgb="FFFFFFCC"/>
                </patternFill>
              </fill>
            </x14:dxf>
          </x14:cfRule>
          <xm:sqref>AA92:AA103</xm:sqref>
        </x14:conditionalFormatting>
        <x14:conditionalFormatting xmlns:xm="http://schemas.microsoft.com/office/excel/2006/main">
          <x14:cfRule type="expression" priority="32" id="{8E016E38-FF83-4B1F-9FBF-ADBE8AF3D455}">
            <xm:f>AND($O107&gt;='Basic project data'!$D$31,$O107&lt;='Basic project data'!$E$31,'Basic project data'!$F$31="x")</xm:f>
            <x14:dxf>
              <fill>
                <patternFill>
                  <bgColor rgb="FFFFFFCC"/>
                </patternFill>
              </fill>
            </x14:dxf>
          </x14:cfRule>
          <xm:sqref>AA107:AA118</xm:sqref>
        </x14:conditionalFormatting>
        <x14:conditionalFormatting xmlns:xm="http://schemas.microsoft.com/office/excel/2006/main">
          <x14:cfRule type="expression" priority="18" id="{27729D7F-4FFE-47EB-B556-089285D4747E}">
            <xm:f>AND($O122&gt;='Basic project data'!$D$31,$O122&lt;='Basic project data'!$E$31,'Basic project data'!$F$31="x")</xm:f>
            <x14:dxf>
              <fill>
                <patternFill>
                  <bgColor rgb="FFFFFFCC"/>
                </patternFill>
              </fill>
            </x14:dxf>
          </x14:cfRule>
          <xm:sqref>AA122:AA133</xm:sqref>
        </x14:conditionalFormatting>
        <x14:conditionalFormatting xmlns:xm="http://schemas.microsoft.com/office/excel/2006/main">
          <x14:cfRule type="expression" priority="4" id="{AB7AC57E-581E-4CB6-A3CA-C46EB59598E9}">
            <xm:f>AND($O137&gt;='Basic project data'!$D$31,$O137&lt;='Basic project data'!$E$31,'Basic project data'!$F$31="x")</xm:f>
            <x14:dxf>
              <fill>
                <patternFill>
                  <bgColor rgb="FFFFFFCC"/>
                </patternFill>
              </fill>
            </x14:dxf>
          </x14:cfRule>
          <xm:sqref>AA137:AA148</xm:sqref>
        </x14:conditionalFormatting>
        <x14:conditionalFormatting xmlns:xm="http://schemas.microsoft.com/office/excel/2006/main">
          <x14:cfRule type="expression" priority="87" id="{31FE0BD7-79D6-4F28-B1D9-05664FA26EE8}">
            <xm:f>AND($O47&gt;='Basic project data'!$D$32,$O47&lt;='Basic project data'!$E$32,'Basic project data'!$F$32="x")</xm:f>
            <x14:dxf>
              <fill>
                <patternFill>
                  <bgColor rgb="FFFFFFCC"/>
                </patternFill>
              </fill>
            </x14:dxf>
          </x14:cfRule>
          <xm:sqref>AB47:AB58</xm:sqref>
        </x14:conditionalFormatting>
        <x14:conditionalFormatting xmlns:xm="http://schemas.microsoft.com/office/excel/2006/main">
          <x14:cfRule type="expression" priority="73" id="{E8676865-0147-4BA0-ABE1-23003CB40532}">
            <xm:f>AND($O62&gt;='Basic project data'!$D$32,$O62&lt;='Basic project data'!$E$32,'Basic project data'!$F$32="x")</xm:f>
            <x14:dxf>
              <fill>
                <patternFill>
                  <bgColor rgb="FFFFFFCC"/>
                </patternFill>
              </fill>
            </x14:dxf>
          </x14:cfRule>
          <xm:sqref>AB62:AB73</xm:sqref>
        </x14:conditionalFormatting>
        <x14:conditionalFormatting xmlns:xm="http://schemas.microsoft.com/office/excel/2006/main">
          <x14:cfRule type="expression" priority="59" id="{8584F98A-28E1-4CD7-9ED5-5041AAAAE2D6}">
            <xm:f>AND($O77&gt;='Basic project data'!$D$32,$O77&lt;='Basic project data'!$E$32,'Basic project data'!$F$32="x")</xm:f>
            <x14:dxf>
              <fill>
                <patternFill>
                  <bgColor rgb="FFFFFFCC"/>
                </patternFill>
              </fill>
            </x14:dxf>
          </x14:cfRule>
          <xm:sqref>AB77:AB88</xm:sqref>
        </x14:conditionalFormatting>
        <x14:conditionalFormatting xmlns:xm="http://schemas.microsoft.com/office/excel/2006/main">
          <x14:cfRule type="expression" priority="45" id="{707762BC-BC14-4A39-B57C-2FE8D4816119}">
            <xm:f>AND($O92&gt;='Basic project data'!$D$32,$O92&lt;='Basic project data'!$E$32,'Basic project data'!$F$32="x")</xm:f>
            <x14:dxf>
              <fill>
                <patternFill>
                  <bgColor rgb="FFFFFFCC"/>
                </patternFill>
              </fill>
            </x14:dxf>
          </x14:cfRule>
          <xm:sqref>AB92:AB103</xm:sqref>
        </x14:conditionalFormatting>
        <x14:conditionalFormatting xmlns:xm="http://schemas.microsoft.com/office/excel/2006/main">
          <x14:cfRule type="expression" priority="31" id="{D4881388-4BE2-4693-B78E-9181BB39B505}">
            <xm:f>AND($O107&gt;='Basic project data'!$D$32,$O107&lt;='Basic project data'!$E$32,'Basic project data'!$F$32="x")</xm:f>
            <x14:dxf>
              <fill>
                <patternFill>
                  <bgColor rgb="FFFFFFCC"/>
                </patternFill>
              </fill>
            </x14:dxf>
          </x14:cfRule>
          <xm:sqref>AB107:AB118</xm:sqref>
        </x14:conditionalFormatting>
        <x14:conditionalFormatting xmlns:xm="http://schemas.microsoft.com/office/excel/2006/main">
          <x14:cfRule type="expression" priority="17" id="{57562ED6-F8ED-40F7-8472-97B3C7E443D8}">
            <xm:f>AND($O122&gt;='Basic project data'!$D$32,$O122&lt;='Basic project data'!$E$32,'Basic project data'!$F$32="x")</xm:f>
            <x14:dxf>
              <fill>
                <patternFill>
                  <bgColor rgb="FFFFFFCC"/>
                </patternFill>
              </fill>
            </x14:dxf>
          </x14:cfRule>
          <xm:sqref>AB122:AB133</xm:sqref>
        </x14:conditionalFormatting>
        <x14:conditionalFormatting xmlns:xm="http://schemas.microsoft.com/office/excel/2006/main">
          <x14:cfRule type="expression" priority="3" id="{96B39705-C7FA-4039-A842-47E3F7A74F59}">
            <xm:f>AND($O137&gt;='Basic project data'!$D$32,$O137&lt;='Basic project data'!$E$32,'Basic project data'!$F$32="x")</xm:f>
            <x14:dxf>
              <fill>
                <patternFill>
                  <bgColor rgb="FFFFFFCC"/>
                </patternFill>
              </fill>
            </x14:dxf>
          </x14:cfRule>
          <xm:sqref>AB137:AB148</xm:sqref>
        </x14:conditionalFormatting>
        <x14:conditionalFormatting xmlns:xm="http://schemas.microsoft.com/office/excel/2006/main">
          <x14:cfRule type="expression" priority="86" id="{7B41E295-3B53-4453-9FCA-EF850C427D78}">
            <xm:f>AND($O47&gt;='Basic project data'!$D$33,$O47&lt;='Basic project data'!$E$33,'Basic project data'!$F$33="x")</xm:f>
            <x14:dxf>
              <fill>
                <patternFill>
                  <bgColor rgb="FFFFFFCC"/>
                </patternFill>
              </fill>
            </x14:dxf>
          </x14:cfRule>
          <xm:sqref>AC47:AC58</xm:sqref>
        </x14:conditionalFormatting>
        <x14:conditionalFormatting xmlns:xm="http://schemas.microsoft.com/office/excel/2006/main">
          <x14:cfRule type="expression" priority="72" id="{25683CD1-2F66-4F9F-8D97-809BE516472F}">
            <xm:f>AND($O62&gt;='Basic project data'!$D$33,$O62&lt;='Basic project data'!$E$33,'Basic project data'!$F$33="x")</xm:f>
            <x14:dxf>
              <fill>
                <patternFill>
                  <bgColor rgb="FFFFFFCC"/>
                </patternFill>
              </fill>
            </x14:dxf>
          </x14:cfRule>
          <xm:sqref>AC62:AC73</xm:sqref>
        </x14:conditionalFormatting>
        <x14:conditionalFormatting xmlns:xm="http://schemas.microsoft.com/office/excel/2006/main">
          <x14:cfRule type="expression" priority="58" id="{50895535-3BB7-476C-993C-AA4151BE5AFC}">
            <xm:f>AND($O77&gt;='Basic project data'!$D$33,$O77&lt;='Basic project data'!$E$33,'Basic project data'!$F$33="x")</xm:f>
            <x14:dxf>
              <fill>
                <patternFill>
                  <bgColor rgb="FFFFFFCC"/>
                </patternFill>
              </fill>
            </x14:dxf>
          </x14:cfRule>
          <xm:sqref>AC77:AC88</xm:sqref>
        </x14:conditionalFormatting>
        <x14:conditionalFormatting xmlns:xm="http://schemas.microsoft.com/office/excel/2006/main">
          <x14:cfRule type="expression" priority="44" id="{BDEBDAED-6F24-4EC5-9A86-CAB60E700E7C}">
            <xm:f>AND($O92&gt;='Basic project data'!$D$33,$O92&lt;='Basic project data'!$E$33,'Basic project data'!$F$33="x")</xm:f>
            <x14:dxf>
              <fill>
                <patternFill>
                  <bgColor rgb="FFFFFFCC"/>
                </patternFill>
              </fill>
            </x14:dxf>
          </x14:cfRule>
          <xm:sqref>AC92:AC103</xm:sqref>
        </x14:conditionalFormatting>
        <x14:conditionalFormatting xmlns:xm="http://schemas.microsoft.com/office/excel/2006/main">
          <x14:cfRule type="expression" priority="30" id="{4BEC4370-1B14-4E90-B516-C6EDC156FCAB}">
            <xm:f>AND($O107&gt;='Basic project data'!$D$33,$O107&lt;='Basic project data'!$E$33,'Basic project data'!$F$33="x")</xm:f>
            <x14:dxf>
              <fill>
                <patternFill>
                  <bgColor rgb="FFFFFFCC"/>
                </patternFill>
              </fill>
            </x14:dxf>
          </x14:cfRule>
          <xm:sqref>AC107:AC118</xm:sqref>
        </x14:conditionalFormatting>
        <x14:conditionalFormatting xmlns:xm="http://schemas.microsoft.com/office/excel/2006/main">
          <x14:cfRule type="expression" priority="16" id="{EBDEB659-02BC-46CE-95B7-4C6C381F2171}">
            <xm:f>AND($O122&gt;='Basic project data'!$D$33,$O122&lt;='Basic project data'!$E$33,'Basic project data'!$F$33="x")</xm:f>
            <x14:dxf>
              <fill>
                <patternFill>
                  <bgColor rgb="FFFFFFCC"/>
                </patternFill>
              </fill>
            </x14:dxf>
          </x14:cfRule>
          <xm:sqref>AC122:AC133</xm:sqref>
        </x14:conditionalFormatting>
        <x14:conditionalFormatting xmlns:xm="http://schemas.microsoft.com/office/excel/2006/main">
          <x14:cfRule type="expression" priority="2" id="{8DDE8C67-7AD2-47B5-961E-C6F33D37EAE6}">
            <xm:f>AND($O137&gt;='Basic project data'!$D$33,$O137&lt;='Basic project data'!$E$33,'Basic project data'!$F$33="x")</xm:f>
            <x14:dxf>
              <fill>
                <patternFill>
                  <bgColor rgb="FFFFFFCC"/>
                </patternFill>
              </fill>
            </x14:dxf>
          </x14:cfRule>
          <xm:sqref>AC137:AC148</xm:sqref>
        </x14:conditionalFormatting>
        <x14:conditionalFormatting xmlns:xm="http://schemas.microsoft.com/office/excel/2006/main">
          <x14:cfRule type="expression" priority="85" id="{1B9C055A-98F3-498C-9213-29280DD5FF75}">
            <xm:f>AND($O47&gt;='Basic project data'!$D$34,$O47&lt;='Basic project data'!$E$34,'Basic project data'!$F$34="x")</xm:f>
            <x14:dxf>
              <fill>
                <patternFill>
                  <bgColor rgb="FFFFFFCC"/>
                </patternFill>
              </fill>
            </x14:dxf>
          </x14:cfRule>
          <xm:sqref>AD47:AD58</xm:sqref>
        </x14:conditionalFormatting>
        <x14:conditionalFormatting xmlns:xm="http://schemas.microsoft.com/office/excel/2006/main">
          <x14:cfRule type="expression" priority="71" id="{A0572465-E6CB-487D-A549-3BC0D00E7DAF}">
            <xm:f>AND($O62&gt;='Basic project data'!$D$34,$O62&lt;='Basic project data'!$E$34,'Basic project data'!$F$34="x")</xm:f>
            <x14:dxf>
              <fill>
                <patternFill>
                  <bgColor rgb="FFFFFFCC"/>
                </patternFill>
              </fill>
            </x14:dxf>
          </x14:cfRule>
          <xm:sqref>AD62:AD73</xm:sqref>
        </x14:conditionalFormatting>
        <x14:conditionalFormatting xmlns:xm="http://schemas.microsoft.com/office/excel/2006/main">
          <x14:cfRule type="expression" priority="57" id="{3DBB433B-8F75-4FA6-BE06-FBE56873815D}">
            <xm:f>AND($O77&gt;='Basic project data'!$D$34,$O77&lt;='Basic project data'!$E$34,'Basic project data'!$F$34="x")</xm:f>
            <x14:dxf>
              <fill>
                <patternFill>
                  <bgColor rgb="FFFFFFCC"/>
                </patternFill>
              </fill>
            </x14:dxf>
          </x14:cfRule>
          <xm:sqref>AD77:AD88</xm:sqref>
        </x14:conditionalFormatting>
        <x14:conditionalFormatting xmlns:xm="http://schemas.microsoft.com/office/excel/2006/main">
          <x14:cfRule type="expression" priority="43" id="{98C67362-BF8A-437D-AB0F-914E12E75743}">
            <xm:f>AND($O92&gt;='Basic project data'!$D$34,$O92&lt;='Basic project data'!$E$34,'Basic project data'!$F$34="x")</xm:f>
            <x14:dxf>
              <fill>
                <patternFill>
                  <bgColor rgb="FFFFFFCC"/>
                </patternFill>
              </fill>
            </x14:dxf>
          </x14:cfRule>
          <xm:sqref>AD92:AD103</xm:sqref>
        </x14:conditionalFormatting>
        <x14:conditionalFormatting xmlns:xm="http://schemas.microsoft.com/office/excel/2006/main">
          <x14:cfRule type="expression" priority="29" id="{DF69D172-251B-4872-9283-7546612C85CA}">
            <xm:f>AND($O107&gt;='Basic project data'!$D$34,$O107&lt;='Basic project data'!$E$34,'Basic project data'!$F$34="x")</xm:f>
            <x14:dxf>
              <fill>
                <patternFill>
                  <bgColor rgb="FFFFFFCC"/>
                </patternFill>
              </fill>
            </x14:dxf>
          </x14:cfRule>
          <xm:sqref>AD107:AD118</xm:sqref>
        </x14:conditionalFormatting>
        <x14:conditionalFormatting xmlns:xm="http://schemas.microsoft.com/office/excel/2006/main">
          <x14:cfRule type="expression" priority="15" id="{D4DBC2F8-D571-41B6-BD06-3DC3F9B3BF85}">
            <xm:f>AND($O122&gt;='Basic project data'!$D$34,$O122&lt;='Basic project data'!$E$34,'Basic project data'!$F$34="x")</xm:f>
            <x14:dxf>
              <fill>
                <patternFill>
                  <bgColor rgb="FFFFFFCC"/>
                </patternFill>
              </fill>
            </x14:dxf>
          </x14:cfRule>
          <xm:sqref>AD122:AD133</xm:sqref>
        </x14:conditionalFormatting>
        <x14:conditionalFormatting xmlns:xm="http://schemas.microsoft.com/office/excel/2006/main">
          <x14:cfRule type="expression" priority="1" id="{3AA02CA7-FCC0-4A4D-B2F1-EDA2FD67AC70}">
            <xm:f>AND($O137&gt;='Basic project data'!$D$34,$O137&lt;='Basic project data'!$E$34,'Basic project data'!$F$34="x")</xm:f>
            <x14:dxf>
              <fill>
                <patternFill>
                  <bgColor rgb="FFFFFFCC"/>
                </patternFill>
              </fill>
            </x14:dxf>
          </x14:cfRule>
          <xm:sqref>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313BC85-9490-4D60-AECC-4FF71ACB98D4}">
          <x14:formula1>
            <xm:f>'A. Personnel costs'!$A$6:$A$10</xm:f>
          </x14:formula1>
          <xm:sqref>H1</xm:sqref>
        </x14:dataValidation>
        <x14:dataValidation type="list" allowBlank="1" showInputMessage="1" showErrorMessage="1" xr:uid="{A3487EDD-9D30-4298-8D91-806B6404C1F3}">
          <x14:formula1>
            <xm:f>'Drop-down Liste'!$B$2:$B$3</xm:f>
          </x14:formula1>
          <xm:sqref>D11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28BF0-883C-4C20-94DD-79C301DC7C20}">
  <dimension ref="A1:AN179"/>
  <sheetViews>
    <sheetView showGridLines="0" topLeftCell="N44" zoomScale="85" zoomScaleNormal="85" workbookViewId="0">
      <selection activeCell="AF49" sqref="AF49"/>
    </sheetView>
  </sheetViews>
  <sheetFormatPr baseColWidth="10" defaultColWidth="11.5546875" defaultRowHeight="15" outlineLevelRow="1" outlineLevelCol="1" x14ac:dyDescent="0.25"/>
  <cols>
    <col min="1" max="2" width="11.109375" style="241" customWidth="1"/>
    <col min="3" max="3" width="12.77734375" style="241" customWidth="1"/>
    <col min="4" max="4" width="14.77734375" style="241" customWidth="1"/>
    <col min="5" max="5" width="20.77734375" style="241" customWidth="1"/>
    <col min="6" max="6" width="12.77734375" style="241" customWidth="1"/>
    <col min="7" max="7" width="15.5546875" style="241" customWidth="1"/>
    <col min="8" max="8" width="19.77734375" style="241" customWidth="1"/>
    <col min="9" max="9" width="16.44140625" style="241" customWidth="1"/>
    <col min="10" max="10" width="20.109375" style="241" customWidth="1"/>
    <col min="11" max="11" width="17" style="241" customWidth="1"/>
    <col min="12" max="12" width="18.21875" style="241" customWidth="1"/>
    <col min="13" max="13" width="20" style="241" customWidth="1"/>
    <col min="14" max="14" width="4.77734375" style="241" customWidth="1"/>
    <col min="15" max="15" width="9.5546875" style="241" customWidth="1"/>
    <col min="16" max="16" width="10" style="241" customWidth="1"/>
    <col min="17" max="17" width="10.5546875" style="241" customWidth="1"/>
    <col min="18" max="20" width="10.21875" style="241" customWidth="1"/>
    <col min="21" max="30" width="10.21875" style="241" hidden="1" customWidth="1" outlineLevel="1"/>
    <col min="31" max="31" width="10.21875" style="241" customWidth="1" collapsed="1"/>
    <col min="32" max="32" width="19.5546875" style="241" customWidth="1"/>
    <col min="33" max="33" width="17" style="241" customWidth="1"/>
    <col min="34" max="36" width="11.5546875" style="241"/>
    <col min="37" max="37" width="14.44140625" style="241" customWidth="1"/>
    <col min="38" max="38" width="11.5546875" style="241"/>
    <col min="39" max="39" width="9.77734375" style="241" hidden="1" customWidth="1"/>
    <col min="40" max="16384" width="11.5546875" style="241"/>
  </cols>
  <sheetData>
    <row r="1" spans="2:40" ht="29.25" customHeight="1" x14ac:dyDescent="0.25">
      <c r="C1" s="242" t="s">
        <v>239</v>
      </c>
      <c r="D1" s="243"/>
      <c r="E1" s="244"/>
      <c r="F1" s="245"/>
      <c r="G1" s="246" t="s">
        <v>240</v>
      </c>
      <c r="H1" s="247"/>
    </row>
    <row r="2" spans="2:40" ht="29.25" customHeight="1" x14ac:dyDescent="0.25">
      <c r="C2" s="248" t="s">
        <v>241</v>
      </c>
      <c r="D2" s="640"/>
      <c r="E2" s="640"/>
      <c r="G2" s="246" t="s">
        <v>242</v>
      </c>
      <c r="H2" s="249"/>
    </row>
    <row r="3" spans="2:40" ht="60.75" customHeight="1" thickBot="1" x14ac:dyDescent="0.55000000000000004">
      <c r="B3" s="250" t="str">
        <f>INDEX(languages!B7:C7,1,MATCH('Liesmich Readme'!$A$5,languages!$B$2:$C$2,0))</f>
        <v>1. Basisdaten</v>
      </c>
      <c r="D3" s="251"/>
      <c r="E3" s="251"/>
      <c r="F3" s="251"/>
      <c r="G3" s="251"/>
      <c r="H3" s="251"/>
      <c r="J3" s="250" t="s">
        <v>243</v>
      </c>
      <c r="O3" s="250" t="str">
        <f>INDEX(languages!B13:C13,1,MATCH('Liesmich Readme'!$A$5,languages!$B$2:$C$2,0))</f>
        <v>6.    Berichtete Daten</v>
      </c>
      <c r="P3" s="250"/>
      <c r="Q3" s="250"/>
      <c r="R3" s="250"/>
      <c r="S3" s="250"/>
      <c r="T3" s="250"/>
      <c r="U3" s="250"/>
      <c r="V3" s="250"/>
      <c r="W3" s="250"/>
      <c r="X3" s="250"/>
      <c r="Y3" s="250"/>
      <c r="Z3" s="250"/>
      <c r="AA3" s="250"/>
      <c r="AB3" s="250"/>
      <c r="AC3" s="250"/>
      <c r="AD3" s="250"/>
      <c r="AE3" s="250"/>
      <c r="AF3" s="252"/>
      <c r="AG3" s="250"/>
      <c r="AH3" s="133"/>
      <c r="AI3" s="133"/>
      <c r="AJ3" s="133"/>
      <c r="AK3" s="133"/>
      <c r="AL3" s="133"/>
      <c r="AM3" s="133"/>
      <c r="AN3" s="133"/>
    </row>
    <row r="4" spans="2:40" ht="44.25" customHeight="1" x14ac:dyDescent="0.25">
      <c r="C4" s="641" t="s">
        <v>503</v>
      </c>
      <c r="D4" s="253" t="s">
        <v>32</v>
      </c>
      <c r="E4" s="253" t="s">
        <v>33</v>
      </c>
      <c r="F4" s="253" t="s">
        <v>244</v>
      </c>
      <c r="G4" s="253" t="s">
        <v>245</v>
      </c>
      <c r="H4" s="253" t="s">
        <v>246</v>
      </c>
      <c r="J4" s="254" t="s">
        <v>247</v>
      </c>
      <c r="K4" s="255">
        <f>C20+C22+C24+C26+C28</f>
        <v>0</v>
      </c>
      <c r="P4" s="256" t="s">
        <v>448</v>
      </c>
      <c r="Q4" s="256" t="s">
        <v>449</v>
      </c>
      <c r="R4" s="256" t="s">
        <v>450</v>
      </c>
      <c r="S4" s="256" t="s">
        <v>451</v>
      </c>
      <c r="T4" s="256" t="s">
        <v>452</v>
      </c>
      <c r="U4" s="256" t="s">
        <v>453</v>
      </c>
      <c r="V4" s="256" t="s">
        <v>454</v>
      </c>
      <c r="W4" s="256" t="s">
        <v>455</v>
      </c>
      <c r="X4" s="256" t="s">
        <v>456</v>
      </c>
      <c r="Y4" s="256" t="s">
        <v>457</v>
      </c>
      <c r="Z4" s="256" t="s">
        <v>458</v>
      </c>
      <c r="AA4" s="256" t="s">
        <v>459</v>
      </c>
      <c r="AB4" s="256" t="s">
        <v>460</v>
      </c>
      <c r="AC4" s="256" t="s">
        <v>461</v>
      </c>
      <c r="AD4" s="256" t="s">
        <v>462</v>
      </c>
      <c r="AE4" s="257" t="s">
        <v>463</v>
      </c>
      <c r="AF4" s="258" t="s">
        <v>464</v>
      </c>
      <c r="AG4" s="259" t="s">
        <v>248</v>
      </c>
    </row>
    <row r="5" spans="2:40" ht="17.25" customHeight="1" x14ac:dyDescent="0.25">
      <c r="C5" s="641"/>
      <c r="D5" s="260"/>
      <c r="E5" s="260"/>
      <c r="F5" s="261"/>
      <c r="G5" s="262"/>
      <c r="H5" s="262"/>
      <c r="J5" s="642" t="s">
        <v>499</v>
      </c>
      <c r="K5" s="644">
        <f>F20+F22+F24+F26+F28</f>
        <v>0</v>
      </c>
      <c r="O5" s="263" t="s">
        <v>24</v>
      </c>
      <c r="P5" s="264"/>
      <c r="Q5" s="264"/>
      <c r="R5" s="264"/>
      <c r="S5" s="264"/>
      <c r="T5" s="264"/>
      <c r="U5" s="264"/>
      <c r="V5" s="264"/>
      <c r="W5" s="264"/>
      <c r="X5" s="264"/>
      <c r="Y5" s="264"/>
      <c r="Z5" s="264"/>
      <c r="AA5" s="264"/>
      <c r="AB5" s="264"/>
      <c r="AC5" s="264"/>
      <c r="AD5" s="264"/>
      <c r="AE5" s="265">
        <f t="shared" ref="AE5:AE13" si="0">SUM(P5:AD5)</f>
        <v>0</v>
      </c>
      <c r="AF5" s="266"/>
      <c r="AG5" s="267"/>
      <c r="AM5" s="241" t="s">
        <v>249</v>
      </c>
    </row>
    <row r="6" spans="2:40" ht="18.75" x14ac:dyDescent="0.25">
      <c r="C6" s="641"/>
      <c r="D6" s="260"/>
      <c r="E6" s="260"/>
      <c r="F6" s="261"/>
      <c r="G6" s="262"/>
      <c r="H6" s="262"/>
      <c r="J6" s="643"/>
      <c r="K6" s="644"/>
      <c r="O6" s="268" t="s">
        <v>77</v>
      </c>
      <c r="P6" s="264"/>
      <c r="Q6" s="264"/>
      <c r="R6" s="264"/>
      <c r="S6" s="264"/>
      <c r="T6" s="264"/>
      <c r="U6" s="264"/>
      <c r="V6" s="264"/>
      <c r="W6" s="264"/>
      <c r="X6" s="264"/>
      <c r="Y6" s="264"/>
      <c r="Z6" s="264"/>
      <c r="AA6" s="264"/>
      <c r="AB6" s="264"/>
      <c r="AC6" s="264"/>
      <c r="AD6" s="264"/>
      <c r="AE6" s="265">
        <f t="shared" si="0"/>
        <v>0</v>
      </c>
      <c r="AF6" s="266"/>
      <c r="AG6" s="267"/>
      <c r="AM6" s="241" t="s">
        <v>250</v>
      </c>
    </row>
    <row r="7" spans="2:40" ht="17.25" customHeight="1" x14ac:dyDescent="0.25">
      <c r="C7" s="641"/>
      <c r="D7" s="260"/>
      <c r="E7" s="260"/>
      <c r="F7" s="261"/>
      <c r="G7" s="262"/>
      <c r="H7" s="262"/>
      <c r="J7" s="645" t="s">
        <v>251</v>
      </c>
      <c r="K7" s="646">
        <f>L20+L22+L24+L26+L28</f>
        <v>0</v>
      </c>
      <c r="O7" s="269" t="s">
        <v>25</v>
      </c>
      <c r="P7" s="264"/>
      <c r="Q7" s="264"/>
      <c r="R7" s="264"/>
      <c r="S7" s="264"/>
      <c r="T7" s="264"/>
      <c r="U7" s="264"/>
      <c r="V7" s="264"/>
      <c r="W7" s="264"/>
      <c r="X7" s="264"/>
      <c r="Y7" s="264"/>
      <c r="Z7" s="264"/>
      <c r="AA7" s="264"/>
      <c r="AB7" s="264"/>
      <c r="AC7" s="264"/>
      <c r="AD7" s="264"/>
      <c r="AE7" s="265">
        <f t="shared" si="0"/>
        <v>0</v>
      </c>
      <c r="AF7" s="266"/>
      <c r="AG7" s="267"/>
    </row>
    <row r="8" spans="2:40" ht="18.75" x14ac:dyDescent="0.25">
      <c r="C8" s="641"/>
      <c r="D8" s="262"/>
      <c r="E8" s="262"/>
      <c r="F8" s="261"/>
      <c r="G8" s="262"/>
      <c r="H8" s="262"/>
      <c r="J8" s="645"/>
      <c r="K8" s="646"/>
      <c r="O8" s="270" t="s">
        <v>113</v>
      </c>
      <c r="P8" s="264"/>
      <c r="Q8" s="264"/>
      <c r="R8" s="264"/>
      <c r="S8" s="264"/>
      <c r="T8" s="264"/>
      <c r="U8" s="264"/>
      <c r="V8" s="264"/>
      <c r="W8" s="264"/>
      <c r="X8" s="264"/>
      <c r="Y8" s="264"/>
      <c r="Z8" s="264"/>
      <c r="AA8" s="264"/>
      <c r="AB8" s="264"/>
      <c r="AC8" s="264"/>
      <c r="AD8" s="264"/>
      <c r="AE8" s="265">
        <f t="shared" si="0"/>
        <v>0</v>
      </c>
      <c r="AF8" s="266"/>
      <c r="AG8" s="267"/>
    </row>
    <row r="9" spans="2:40" ht="18.75" x14ac:dyDescent="0.25">
      <c r="C9" s="641"/>
      <c r="D9" s="262"/>
      <c r="E9" s="262"/>
      <c r="F9" s="261"/>
      <c r="G9" s="262"/>
      <c r="H9" s="262"/>
      <c r="J9" s="645" t="str">
        <f>IF($D$11="no","Difference total contract vs. calculated costs","Difference EU grant vs. calculated costs")</f>
        <v>Difference EU grant vs. calculated costs</v>
      </c>
      <c r="K9" s="644">
        <f>IF($D$11="no", K4-K7,K5-K7)</f>
        <v>0</v>
      </c>
      <c r="O9" s="271" t="s">
        <v>26</v>
      </c>
      <c r="P9" s="264"/>
      <c r="Q9" s="264"/>
      <c r="R9" s="264"/>
      <c r="S9" s="264"/>
      <c r="T9" s="264"/>
      <c r="U9" s="264"/>
      <c r="V9" s="264"/>
      <c r="W9" s="264"/>
      <c r="X9" s="264"/>
      <c r="Y9" s="264"/>
      <c r="Z9" s="264"/>
      <c r="AA9" s="264"/>
      <c r="AB9" s="264"/>
      <c r="AC9" s="264"/>
      <c r="AD9" s="264"/>
      <c r="AE9" s="265">
        <f t="shared" si="0"/>
        <v>0</v>
      </c>
      <c r="AF9" s="266"/>
      <c r="AG9" s="267"/>
    </row>
    <row r="10" spans="2:40" ht="18.75" x14ac:dyDescent="0.25">
      <c r="C10" s="641"/>
      <c r="D10" s="262"/>
      <c r="E10" s="262"/>
      <c r="F10" s="261"/>
      <c r="G10" s="262"/>
      <c r="H10" s="262"/>
      <c r="J10" s="645"/>
      <c r="K10" s="644"/>
      <c r="O10" s="272" t="s">
        <v>149</v>
      </c>
      <c r="P10" s="264"/>
      <c r="Q10" s="264"/>
      <c r="R10" s="264"/>
      <c r="S10" s="264"/>
      <c r="T10" s="264"/>
      <c r="U10" s="264"/>
      <c r="V10" s="264"/>
      <c r="W10" s="264"/>
      <c r="X10" s="264"/>
      <c r="Y10" s="264"/>
      <c r="Z10" s="264"/>
      <c r="AA10" s="264"/>
      <c r="AB10" s="264"/>
      <c r="AC10" s="264"/>
      <c r="AD10" s="264"/>
      <c r="AE10" s="265">
        <f t="shared" si="0"/>
        <v>0</v>
      </c>
      <c r="AF10" s="266"/>
      <c r="AG10" s="267"/>
    </row>
    <row r="11" spans="2:40" ht="17.25" customHeight="1" x14ac:dyDescent="0.25">
      <c r="C11" s="628" t="s">
        <v>500</v>
      </c>
      <c r="D11" s="629"/>
      <c r="E11" s="273"/>
      <c r="F11" s="273"/>
      <c r="G11" s="273"/>
      <c r="H11" s="273"/>
      <c r="O11" s="274" t="s">
        <v>27</v>
      </c>
      <c r="P11" s="264"/>
      <c r="Q11" s="264"/>
      <c r="R11" s="264"/>
      <c r="S11" s="264"/>
      <c r="T11" s="264"/>
      <c r="U11" s="264"/>
      <c r="V11" s="264"/>
      <c r="W11" s="264"/>
      <c r="X11" s="264"/>
      <c r="Y11" s="264"/>
      <c r="Z11" s="264"/>
      <c r="AA11" s="264"/>
      <c r="AB11" s="264"/>
      <c r="AC11" s="264"/>
      <c r="AD11" s="264"/>
      <c r="AE11" s="265">
        <f t="shared" si="0"/>
        <v>0</v>
      </c>
      <c r="AF11" s="266"/>
      <c r="AG11" s="267"/>
    </row>
    <row r="12" spans="2:40" ht="18.75" x14ac:dyDescent="0.25">
      <c r="C12" s="628"/>
      <c r="D12" s="630"/>
      <c r="E12" s="275"/>
      <c r="F12" s="252"/>
      <c r="G12" s="252"/>
      <c r="H12" s="252"/>
      <c r="I12" s="252"/>
      <c r="J12" s="276"/>
      <c r="K12" s="252"/>
      <c r="L12" s="252"/>
      <c r="O12" s="274" t="s">
        <v>185</v>
      </c>
      <c r="P12" s="264"/>
      <c r="Q12" s="264"/>
      <c r="R12" s="264"/>
      <c r="S12" s="264"/>
      <c r="T12" s="264"/>
      <c r="U12" s="264"/>
      <c r="V12" s="264"/>
      <c r="W12" s="264"/>
      <c r="X12" s="264"/>
      <c r="Y12" s="264"/>
      <c r="Z12" s="264"/>
      <c r="AA12" s="264"/>
      <c r="AB12" s="264"/>
      <c r="AC12" s="264"/>
      <c r="AD12" s="264"/>
      <c r="AE12" s="265">
        <f t="shared" si="0"/>
        <v>0</v>
      </c>
      <c r="AF12" s="266"/>
      <c r="AG12" s="267"/>
    </row>
    <row r="13" spans="2:40" ht="18.75" customHeight="1" x14ac:dyDescent="0.25">
      <c r="C13" s="631"/>
      <c r="D13" s="632"/>
      <c r="E13" s="633"/>
      <c r="G13" s="252"/>
      <c r="H13" s="252"/>
      <c r="I13" s="252"/>
      <c r="J13" s="252"/>
      <c r="K13" s="252"/>
      <c r="L13" s="252"/>
      <c r="M13" s="277"/>
      <c r="O13" s="278" t="s">
        <v>28</v>
      </c>
      <c r="P13" s="264"/>
      <c r="Q13" s="264"/>
      <c r="R13" s="264"/>
      <c r="S13" s="264"/>
      <c r="T13" s="264"/>
      <c r="U13" s="264"/>
      <c r="V13" s="264"/>
      <c r="W13" s="264"/>
      <c r="X13" s="264"/>
      <c r="Y13" s="264"/>
      <c r="Z13" s="264"/>
      <c r="AA13" s="264"/>
      <c r="AB13" s="264"/>
      <c r="AC13" s="264"/>
      <c r="AD13" s="264"/>
      <c r="AE13" s="265">
        <f t="shared" si="0"/>
        <v>0</v>
      </c>
      <c r="AF13" s="266"/>
      <c r="AG13" s="267"/>
    </row>
    <row r="14" spans="2:40" ht="22.5" customHeight="1" x14ac:dyDescent="0.25">
      <c r="C14" s="631"/>
      <c r="D14" s="632"/>
      <c r="E14" s="633"/>
      <c r="F14" s="252"/>
      <c r="G14" s="252"/>
      <c r="H14" s="252"/>
      <c r="I14" s="252"/>
      <c r="J14" s="252"/>
      <c r="K14" s="252"/>
      <c r="L14" s="252"/>
      <c r="M14" s="277"/>
    </row>
    <row r="15" spans="2:40" x14ac:dyDescent="0.25">
      <c r="E15" s="279"/>
      <c r="F15" s="252"/>
      <c r="G15" s="252"/>
      <c r="H15" s="252"/>
      <c r="I15" s="252"/>
      <c r="J15" s="252"/>
      <c r="K15" s="252"/>
      <c r="L15" s="252"/>
      <c r="M15" s="277"/>
      <c r="O15" s="280"/>
      <c r="P15" s="281"/>
      <c r="Q15" s="281"/>
      <c r="R15" s="281"/>
      <c r="S15" s="281"/>
      <c r="T15" s="281"/>
      <c r="U15" s="282"/>
      <c r="V15" s="282"/>
      <c r="W15" s="282"/>
      <c r="X15" s="282"/>
      <c r="Y15" s="282"/>
      <c r="Z15" s="282"/>
      <c r="AA15" s="282"/>
      <c r="AB15" s="282"/>
      <c r="AC15" s="282"/>
      <c r="AD15" s="282"/>
      <c r="AE15" s="283"/>
      <c r="AF15" s="284"/>
      <c r="AG15" s="285"/>
    </row>
    <row r="16" spans="2:40" ht="30" customHeight="1" x14ac:dyDescent="0.5">
      <c r="B16" s="286" t="str">
        <f>INDEX(languages!B11:C11,1,MATCH('Liesmich Readme'!$A$5,languages!$B$2:$C$2,0))</f>
        <v>4.    Abrechenbare Personalkosten pro Berichtsperiode</v>
      </c>
      <c r="C16" s="287"/>
      <c r="E16" s="286"/>
      <c r="F16" s="286"/>
      <c r="G16" s="286"/>
      <c r="H16" s="288"/>
      <c r="I16" s="286"/>
      <c r="J16" s="286"/>
      <c r="K16" s="286"/>
      <c r="O16" s="651" t="str">
        <f>INDEX(languages!B12:C12,1,MATCH('Liesmich Readme'!$A$5,languages!$B$2:$C$2,0))</f>
        <v>5.   Tagesäquivalente pro Arbeitspaket &amp; abrechenbare Personalkosten</v>
      </c>
      <c r="P16" s="651"/>
      <c r="Q16" s="651"/>
      <c r="R16" s="651"/>
      <c r="S16" s="651"/>
      <c r="T16" s="651"/>
      <c r="U16" s="651"/>
      <c r="V16" s="651"/>
      <c r="W16" s="651"/>
      <c r="X16" s="651"/>
      <c r="Y16" s="651"/>
      <c r="Z16" s="651"/>
      <c r="AA16" s="651"/>
      <c r="AB16" s="651"/>
      <c r="AC16" s="651"/>
      <c r="AD16" s="651"/>
      <c r="AE16" s="651"/>
      <c r="AF16" s="651"/>
      <c r="AG16" s="651"/>
    </row>
    <row r="17" spans="1:33" ht="11.25" customHeight="1" thickBot="1" x14ac:dyDescent="0.55000000000000004">
      <c r="B17" s="287"/>
      <c r="C17" s="286"/>
      <c r="D17" s="286"/>
      <c r="E17" s="286"/>
      <c r="F17" s="286"/>
      <c r="G17" s="286"/>
      <c r="H17" s="286"/>
      <c r="I17" s="286"/>
      <c r="J17" s="286"/>
      <c r="K17" s="286"/>
      <c r="O17" s="289"/>
      <c r="P17" s="289"/>
      <c r="Q17" s="289"/>
      <c r="R17" s="289"/>
      <c r="S17" s="289"/>
      <c r="T17" s="289"/>
      <c r="U17" s="289"/>
      <c r="V17" s="289"/>
      <c r="W17" s="289"/>
      <c r="X17" s="289"/>
      <c r="Y17" s="289"/>
      <c r="Z17" s="289"/>
      <c r="AA17" s="289"/>
      <c r="AB17" s="289"/>
      <c r="AC17" s="289"/>
      <c r="AD17" s="289"/>
      <c r="AE17" s="289"/>
      <c r="AF17" s="289"/>
      <c r="AG17" s="289"/>
    </row>
    <row r="18" spans="1:33" ht="15.75" customHeight="1" x14ac:dyDescent="0.25">
      <c r="C18" s="652" t="s">
        <v>252</v>
      </c>
      <c r="D18" s="652"/>
      <c r="E18" s="652"/>
      <c r="F18" s="652" t="s">
        <v>498</v>
      </c>
      <c r="G18" s="652"/>
      <c r="H18" s="652" t="s">
        <v>253</v>
      </c>
      <c r="I18" s="652"/>
      <c r="J18" s="652"/>
      <c r="K18" s="652"/>
      <c r="L18" s="653" t="s">
        <v>497</v>
      </c>
      <c r="M18" s="653"/>
      <c r="P18" s="290"/>
      <c r="U18" s="291"/>
    </row>
    <row r="19" spans="1:33" ht="75" customHeight="1" x14ac:dyDescent="0.25">
      <c r="A19" s="647" t="s">
        <v>465</v>
      </c>
      <c r="B19" s="647"/>
      <c r="C19" s="292" t="s">
        <v>495</v>
      </c>
      <c r="D19" s="256" t="s">
        <v>254</v>
      </c>
      <c r="E19" s="293" t="s">
        <v>255</v>
      </c>
      <c r="F19" s="292" t="s">
        <v>495</v>
      </c>
      <c r="G19" s="293" t="s">
        <v>254</v>
      </c>
      <c r="H19" s="294" t="s">
        <v>504</v>
      </c>
      <c r="I19" s="295" t="s">
        <v>256</v>
      </c>
      <c r="J19" s="296" t="s">
        <v>257</v>
      </c>
      <c r="K19" s="297" t="s">
        <v>258</v>
      </c>
      <c r="L19" s="298" t="s">
        <v>259</v>
      </c>
      <c r="M19" s="293" t="str">
        <f>IF($D$11="no","Check (costs total contract vs. calculated costs)","Check (costs EU grant vs. calculated costs)")</f>
        <v>Check (costs EU grant vs. calculated costs)</v>
      </c>
      <c r="P19" s="256" t="s">
        <v>448</v>
      </c>
      <c r="Q19" s="256" t="s">
        <v>449</v>
      </c>
      <c r="R19" s="256" t="s">
        <v>450</v>
      </c>
      <c r="S19" s="256" t="s">
        <v>451</v>
      </c>
      <c r="T19" s="256" t="s">
        <v>452</v>
      </c>
      <c r="U19" s="256" t="s">
        <v>453</v>
      </c>
      <c r="V19" s="256" t="s">
        <v>454</v>
      </c>
      <c r="W19" s="256" t="s">
        <v>455</v>
      </c>
      <c r="X19" s="256" t="s">
        <v>456</v>
      </c>
      <c r="Y19" s="256" t="s">
        <v>457</v>
      </c>
      <c r="Z19" s="256" t="s">
        <v>458</v>
      </c>
      <c r="AA19" s="256" t="s">
        <v>459</v>
      </c>
      <c r="AB19" s="256" t="s">
        <v>460</v>
      </c>
      <c r="AC19" s="256" t="s">
        <v>461</v>
      </c>
      <c r="AD19" s="256" t="s">
        <v>462</v>
      </c>
      <c r="AE19" s="257" t="s">
        <v>463</v>
      </c>
      <c r="AF19" s="256" t="s">
        <v>466</v>
      </c>
    </row>
    <row r="20" spans="1:33" ht="19.5" customHeight="1" x14ac:dyDescent="0.3">
      <c r="A20" s="648" t="str">
        <f>'Basic project data'!D12</f>
        <v/>
      </c>
      <c r="B20" s="649" t="str">
        <f>'Basic project data'!E12</f>
        <v/>
      </c>
      <c r="C20" s="650">
        <f>IFERROR(SUMIF(B:B,O20,G:G),0)</f>
        <v>0</v>
      </c>
      <c r="D20" s="637">
        <f>MROUND(SUMIF(B:B,O20,F:F),0.5)</f>
        <v>0</v>
      </c>
      <c r="E20" s="638">
        <f>IFERROR(C20/D20,0)</f>
        <v>0</v>
      </c>
      <c r="F20" s="650">
        <f>SUMIF(B:B,O20,J:J)</f>
        <v>0</v>
      </c>
      <c r="G20" s="654">
        <f>MROUND(SUMIF(B:B,O20,I:I),0.5)</f>
        <v>0</v>
      </c>
      <c r="H20" s="655">
        <f>IFERROR(((SUMIF(B:B,O20,AE:AE))/$H$2),0)</f>
        <v>0</v>
      </c>
      <c r="I20" s="656">
        <f>IF($D$11="no",IF((SUMIF($D$35:$D$41,O20,$G$35:$G$41)+SUMIF($I$35:$I$41,O20,$L$35:$L$41))&gt;D20,D20,(SUMIF($D$35:$D$41,O20,$G$35:$G$41)+SUMIF($I$35:$I$41,O20,$L$35:$L$41))),IF((SUMIF($D$35:$D$41,O20,$G$35:$G$41)+SUMIF($I$35:$I$41,O20,$L$35:$L$41))&gt;G20,G20,(SUMIF($D$35:$D$41,O20,$G$35:$G$41)+SUMIF($I$35:$I$41,O20,$L$35:$L$41))))</f>
        <v>0</v>
      </c>
      <c r="J20" s="634">
        <f>IFERROR(MROUND(IF(H20&gt;I20,I20,H20),0.5),"")</f>
        <v>0</v>
      </c>
      <c r="K20" s="635">
        <f>IF($D$11="no",(IF(M20&gt;=0,0,IFERROR(J20-D20,0))),IF(J20&gt;=G20,0,IFERROR(J20-G20,0)))</f>
        <v>0</v>
      </c>
      <c r="L20" s="636">
        <f>ROUND(IF($D$11="no",IF(E20*J20&gt;C20,C20,E20*J20),IF(E20*J20&gt;F20,F20,E20*J20)),2)</f>
        <v>0</v>
      </c>
      <c r="M20" s="639">
        <f>ROUND(IF($D$11="no",IFERROR(-(C20-L20),0),IFERROR(-(F20-L20),0)),2)</f>
        <v>0</v>
      </c>
      <c r="O20" s="263" t="s">
        <v>24</v>
      </c>
      <c r="P20" s="299">
        <f t="shared" ref="P20:AD20" si="1">IFERROR($J20*(SUMIF($B:$B,$O20,P:P)/$H$2)/$H20,0)</f>
        <v>0</v>
      </c>
      <c r="Q20" s="299">
        <f t="shared" si="1"/>
        <v>0</v>
      </c>
      <c r="R20" s="299">
        <f t="shared" si="1"/>
        <v>0</v>
      </c>
      <c r="S20" s="299">
        <f t="shared" si="1"/>
        <v>0</v>
      </c>
      <c r="T20" s="299">
        <f t="shared" si="1"/>
        <v>0</v>
      </c>
      <c r="U20" s="299">
        <f t="shared" si="1"/>
        <v>0</v>
      </c>
      <c r="V20" s="299">
        <f t="shared" si="1"/>
        <v>0</v>
      </c>
      <c r="W20" s="299">
        <f t="shared" si="1"/>
        <v>0</v>
      </c>
      <c r="X20" s="299">
        <f t="shared" si="1"/>
        <v>0</v>
      </c>
      <c r="Y20" s="299">
        <f t="shared" si="1"/>
        <v>0</v>
      </c>
      <c r="Z20" s="299">
        <f t="shared" si="1"/>
        <v>0</v>
      </c>
      <c r="AA20" s="299">
        <f t="shared" si="1"/>
        <v>0</v>
      </c>
      <c r="AB20" s="299">
        <f t="shared" si="1"/>
        <v>0</v>
      </c>
      <c r="AC20" s="299">
        <f t="shared" si="1"/>
        <v>0</v>
      </c>
      <c r="AD20" s="299">
        <f t="shared" si="1"/>
        <v>0</v>
      </c>
      <c r="AE20" s="300">
        <f>SUM(P20:AD20)</f>
        <v>0</v>
      </c>
      <c r="AF20" s="134">
        <f>ROUND(L20,2)</f>
        <v>0</v>
      </c>
      <c r="AG20" s="432" t="str">
        <f>IF((AF20)=AF5+AF6,"no adjustment needed",IF(ISBLANK(AF5),"no adjustment needed","adjustment needed"))</f>
        <v>no adjustment needed</v>
      </c>
    </row>
    <row r="21" spans="1:33" ht="19.5" customHeight="1" x14ac:dyDescent="0.3">
      <c r="A21" s="648"/>
      <c r="B21" s="649"/>
      <c r="C21" s="650"/>
      <c r="D21" s="637"/>
      <c r="E21" s="638"/>
      <c r="F21" s="650"/>
      <c r="G21" s="654"/>
      <c r="H21" s="655"/>
      <c r="I21" s="656"/>
      <c r="J21" s="634"/>
      <c r="K21" s="635"/>
      <c r="L21" s="636"/>
      <c r="M21" s="639"/>
      <c r="O21" s="268" t="s">
        <v>77</v>
      </c>
      <c r="P21" s="301">
        <f t="shared" ref="P21:AE21" si="2">IFERROR(IF(OR((P5+P6)=P20,P5=0),0,P20-P5-P6),"")</f>
        <v>0</v>
      </c>
      <c r="Q21" s="301">
        <f t="shared" si="2"/>
        <v>0</v>
      </c>
      <c r="R21" s="301">
        <f t="shared" si="2"/>
        <v>0</v>
      </c>
      <c r="S21" s="301">
        <f t="shared" si="2"/>
        <v>0</v>
      </c>
      <c r="T21" s="301">
        <f t="shared" si="2"/>
        <v>0</v>
      </c>
      <c r="U21" s="301">
        <f t="shared" si="2"/>
        <v>0</v>
      </c>
      <c r="V21" s="301">
        <f t="shared" si="2"/>
        <v>0</v>
      </c>
      <c r="W21" s="301">
        <f t="shared" si="2"/>
        <v>0</v>
      </c>
      <c r="X21" s="301">
        <f t="shared" si="2"/>
        <v>0</v>
      </c>
      <c r="Y21" s="301">
        <f t="shared" si="2"/>
        <v>0</v>
      </c>
      <c r="Z21" s="301">
        <f t="shared" si="2"/>
        <v>0</v>
      </c>
      <c r="AA21" s="301">
        <f t="shared" si="2"/>
        <v>0</v>
      </c>
      <c r="AB21" s="301">
        <f t="shared" si="2"/>
        <v>0</v>
      </c>
      <c r="AC21" s="301">
        <f t="shared" si="2"/>
        <v>0</v>
      </c>
      <c r="AD21" s="301">
        <f t="shared" si="2"/>
        <v>0</v>
      </c>
      <c r="AE21" s="300">
        <f t="shared" si="2"/>
        <v>0</v>
      </c>
      <c r="AF21" s="135">
        <f>IFERROR(IF(OR(ISBLANK(AF5),AF6&lt;&gt;""),0,IF(OR((AF5+AF6)=AF20,ISBLANK(AF5)),0,AF20-AF5-AF6)),"")</f>
        <v>0</v>
      </c>
      <c r="AG21" s="433" t="str">
        <f>IF(AND($AG$20="adjustment needed",AF21&lt;&gt;0),"Only copy this row in table above!","")</f>
        <v/>
      </c>
    </row>
    <row r="22" spans="1:33" ht="19.5" customHeight="1" x14ac:dyDescent="0.3">
      <c r="A22" s="657" t="str">
        <f>'Basic project data'!D13</f>
        <v/>
      </c>
      <c r="B22" s="658" t="str">
        <f>'Basic project data'!E13</f>
        <v/>
      </c>
      <c r="C22" s="650">
        <f>IFERROR(SUMIF(B:B,O22,G:G),0)</f>
        <v>0</v>
      </c>
      <c r="D22" s="637">
        <f>MROUND(SUMIF(B:B,O22,F:F),0.5)</f>
        <v>0</v>
      </c>
      <c r="E22" s="638">
        <f>IFERROR(C22/D22,0)</f>
        <v>0</v>
      </c>
      <c r="F22" s="650">
        <f>SUMIF(B:B,O22,J:J)</f>
        <v>0</v>
      </c>
      <c r="G22" s="654">
        <f>MROUND(SUMIF(B:B,O22,I:I),0.5)</f>
        <v>0</v>
      </c>
      <c r="H22" s="655">
        <f>IFERROR(((SUMIF(B:B,O22,AE:AE))/$H$2),0)</f>
        <v>0</v>
      </c>
      <c r="I22" s="656">
        <f>IF($D$11="no",IF((SUMIF($D$35:$D$41,O22,$G$35:$G$41)+SUMIF($I$35:$I$41,O22,$L$35:$L$41))&gt;D22,D22,(SUMIF($D$35:$D$41,O22,$G$35:$G$41)+SUMIF($I$35:$I$41,O22,$L$35:$L$41))),IF((SUMIF($D$35:$D$41,O22,$G$35:$G$41)+SUMIF($I$35:$I$41,O22,$L$35:$L$41))&gt;G22,G22,(SUMIF($D$35:$D$41,O22,$G$35:$G$41)+SUMIF($I$35:$I$41,O22,$L$35:$L$41))))</f>
        <v>0</v>
      </c>
      <c r="J22" s="634">
        <f>IFERROR(MROUND(IF(H22&gt;I22,I22,H22),0.5),"")</f>
        <v>0</v>
      </c>
      <c r="K22" s="635">
        <f>IF($D$11="no",(IF(M22&gt;=0,0,IFERROR(J22-D22,0))),IF(J22&gt;=G22,0,IFERROR(J22-G22,0)))</f>
        <v>0</v>
      </c>
      <c r="L22" s="636">
        <f>ROUND(IF($D$11="no",IF(E22*J22&gt;C22,C22,E22*J22),IF(E22*J22&gt;F22,F22,E22*J22)),2)</f>
        <v>0</v>
      </c>
      <c r="M22" s="639">
        <f>ROUND(IF($D$11="no",IFERROR(-(C22-L22),0),IFERROR(-(F22-L22),0)),2)</f>
        <v>0</v>
      </c>
      <c r="O22" s="269" t="s">
        <v>25</v>
      </c>
      <c r="P22" s="299">
        <f t="shared" ref="P22:AD22" si="3">IFERROR($J22*(SUMIF($B:$B,$O22,P:P)/$H$2)/$H22,0)</f>
        <v>0</v>
      </c>
      <c r="Q22" s="299">
        <f t="shared" si="3"/>
        <v>0</v>
      </c>
      <c r="R22" s="299">
        <f t="shared" si="3"/>
        <v>0</v>
      </c>
      <c r="S22" s="299">
        <f t="shared" si="3"/>
        <v>0</v>
      </c>
      <c r="T22" s="299">
        <f t="shared" si="3"/>
        <v>0</v>
      </c>
      <c r="U22" s="299">
        <f t="shared" si="3"/>
        <v>0</v>
      </c>
      <c r="V22" s="299">
        <f t="shared" si="3"/>
        <v>0</v>
      </c>
      <c r="W22" s="299">
        <f t="shared" si="3"/>
        <v>0</v>
      </c>
      <c r="X22" s="299">
        <f t="shared" si="3"/>
        <v>0</v>
      </c>
      <c r="Y22" s="299">
        <f t="shared" si="3"/>
        <v>0</v>
      </c>
      <c r="Z22" s="299">
        <f t="shared" si="3"/>
        <v>0</v>
      </c>
      <c r="AA22" s="299">
        <f t="shared" si="3"/>
        <v>0</v>
      </c>
      <c r="AB22" s="299">
        <f t="shared" si="3"/>
        <v>0</v>
      </c>
      <c r="AC22" s="299">
        <f t="shared" si="3"/>
        <v>0</v>
      </c>
      <c r="AD22" s="299">
        <f t="shared" si="3"/>
        <v>0</v>
      </c>
      <c r="AE22" s="300">
        <f>SUM(P22:AD22)</f>
        <v>0</v>
      </c>
      <c r="AF22" s="134">
        <f>ROUND(L22,2)</f>
        <v>0</v>
      </c>
      <c r="AG22" s="432" t="str">
        <f>IF((AF22)=AF7+AF8,"no adjustment needed",IF(ISBLANK(AF7),"no adjustment needed","adjustment needed"))</f>
        <v>no adjustment needed</v>
      </c>
    </row>
    <row r="23" spans="1:33" ht="19.5" customHeight="1" x14ac:dyDescent="0.3">
      <c r="A23" s="657"/>
      <c r="B23" s="658"/>
      <c r="C23" s="650"/>
      <c r="D23" s="637"/>
      <c r="E23" s="638"/>
      <c r="F23" s="650"/>
      <c r="G23" s="654"/>
      <c r="H23" s="655"/>
      <c r="I23" s="656"/>
      <c r="J23" s="634"/>
      <c r="K23" s="635"/>
      <c r="L23" s="636"/>
      <c r="M23" s="639"/>
      <c r="O23" s="270" t="s">
        <v>113</v>
      </c>
      <c r="P23" s="301">
        <f t="shared" ref="P23:AF23" si="4">IFERROR(IF(OR((P7+P8)=P22,P7=0),0,P22-P7-P8),"")</f>
        <v>0</v>
      </c>
      <c r="Q23" s="301">
        <f t="shared" si="4"/>
        <v>0</v>
      </c>
      <c r="R23" s="301">
        <f t="shared" si="4"/>
        <v>0</v>
      </c>
      <c r="S23" s="301">
        <f t="shared" si="4"/>
        <v>0</v>
      </c>
      <c r="T23" s="301">
        <f t="shared" si="4"/>
        <v>0</v>
      </c>
      <c r="U23" s="301">
        <f t="shared" si="4"/>
        <v>0</v>
      </c>
      <c r="V23" s="301">
        <f t="shared" si="4"/>
        <v>0</v>
      </c>
      <c r="W23" s="301">
        <f t="shared" si="4"/>
        <v>0</v>
      </c>
      <c r="X23" s="301">
        <f t="shared" si="4"/>
        <v>0</v>
      </c>
      <c r="Y23" s="301">
        <f t="shared" si="4"/>
        <v>0</v>
      </c>
      <c r="Z23" s="301">
        <f t="shared" si="4"/>
        <v>0</v>
      </c>
      <c r="AA23" s="301">
        <f t="shared" si="4"/>
        <v>0</v>
      </c>
      <c r="AB23" s="301">
        <f t="shared" si="4"/>
        <v>0</v>
      </c>
      <c r="AC23" s="301">
        <f t="shared" si="4"/>
        <v>0</v>
      </c>
      <c r="AD23" s="301">
        <f t="shared" si="4"/>
        <v>0</v>
      </c>
      <c r="AE23" s="300">
        <f t="shared" si="4"/>
        <v>0</v>
      </c>
      <c r="AF23" s="135">
        <f t="shared" si="4"/>
        <v>0</v>
      </c>
      <c r="AG23" s="433" t="str">
        <f>IF(AND($AG$22="adjustment needed",AF23&lt;&gt;0),"Only copy this row in table above!","")</f>
        <v/>
      </c>
    </row>
    <row r="24" spans="1:33" ht="19.5" customHeight="1" x14ac:dyDescent="0.3">
      <c r="A24" s="659" t="str">
        <f>'Basic project data'!D14</f>
        <v/>
      </c>
      <c r="B24" s="660" t="str">
        <f>'Basic project data'!E14</f>
        <v/>
      </c>
      <c r="C24" s="650">
        <f>IFERROR(SUMIF(B:B,O24,G:G),0)</f>
        <v>0</v>
      </c>
      <c r="D24" s="637">
        <f>MROUND(SUMIF(B:B,O24,F:F),0.5)</f>
        <v>0</v>
      </c>
      <c r="E24" s="638">
        <f>IFERROR(C24/D24,0)</f>
        <v>0</v>
      </c>
      <c r="F24" s="650">
        <f>SUMIF(B:B,O24,J:J)</f>
        <v>0</v>
      </c>
      <c r="G24" s="654">
        <f>MROUND(SUMIF(B:B,O24,I:I),0.5)</f>
        <v>0</v>
      </c>
      <c r="H24" s="655">
        <f>IFERROR(((SUMIF(B:B,O24,AE:AE))/$H$2),0)</f>
        <v>0</v>
      </c>
      <c r="I24" s="656">
        <f>IF($D$11="no",IF((SUMIF($D$35:$D$41,O24,$G$35:$G$41)+SUMIF($I$35:$I$41,O24,$L$35:$L$41))&gt;D24,D24,(SUMIF($D$35:$D$41,O24,$G$35:$G$41)+SUMIF($I$35:$I$41,O24,$L$35:$L$41))),IF((SUMIF($D$35:$D$41,O24,$G$35:$G$41)+SUMIF($I$35:$I$41,O24,$L$35:$L$41))&gt;G24,G24,(SUMIF($D$35:$D$41,O24,$G$35:$G$41)+SUMIF($I$35:$I$41,O24,$L$35:$L$41))))</f>
        <v>0</v>
      </c>
      <c r="J24" s="634">
        <f>IFERROR(MROUND(IF(H24&gt;I24,I24,H24),0.5),"")</f>
        <v>0</v>
      </c>
      <c r="K24" s="635">
        <f>IF($D$11="no",(IF(M24&gt;=0,0,IFERROR(J24-D24,0))),IF(J24&gt;=G24,0,IFERROR(J24-G24,0)))</f>
        <v>0</v>
      </c>
      <c r="L24" s="636">
        <f>ROUND(IF($D$11="no",IF(E24*J24&gt;C24,C24,E24*J24),IF(E24*J24&gt;F24,F24,E24*J24)),2)</f>
        <v>0</v>
      </c>
      <c r="M24" s="639">
        <f>ROUND(IF($D$11="no",IFERROR(-(C24-L24),0),IFERROR(-(F24-L24),0)),2)</f>
        <v>0</v>
      </c>
      <c r="O24" s="271" t="s">
        <v>26</v>
      </c>
      <c r="P24" s="299">
        <f t="shared" ref="P24:AD24" si="5">IFERROR($J24*(SUMIF($B:$B,$O24,P:P)/$H$2)/$H24,0)</f>
        <v>0</v>
      </c>
      <c r="Q24" s="299">
        <f t="shared" si="5"/>
        <v>0</v>
      </c>
      <c r="R24" s="299">
        <f t="shared" si="5"/>
        <v>0</v>
      </c>
      <c r="S24" s="299">
        <f t="shared" si="5"/>
        <v>0</v>
      </c>
      <c r="T24" s="299">
        <f t="shared" si="5"/>
        <v>0</v>
      </c>
      <c r="U24" s="299">
        <f t="shared" si="5"/>
        <v>0</v>
      </c>
      <c r="V24" s="299">
        <f t="shared" si="5"/>
        <v>0</v>
      </c>
      <c r="W24" s="299">
        <f t="shared" si="5"/>
        <v>0</v>
      </c>
      <c r="X24" s="299">
        <f t="shared" si="5"/>
        <v>0</v>
      </c>
      <c r="Y24" s="299">
        <f t="shared" si="5"/>
        <v>0</v>
      </c>
      <c r="Z24" s="299">
        <f t="shared" si="5"/>
        <v>0</v>
      </c>
      <c r="AA24" s="299">
        <f t="shared" si="5"/>
        <v>0</v>
      </c>
      <c r="AB24" s="299">
        <f t="shared" si="5"/>
        <v>0</v>
      </c>
      <c r="AC24" s="299">
        <f t="shared" si="5"/>
        <v>0</v>
      </c>
      <c r="AD24" s="299">
        <f t="shared" si="5"/>
        <v>0</v>
      </c>
      <c r="AE24" s="300">
        <f>SUM(P24:AD24)</f>
        <v>0</v>
      </c>
      <c r="AF24" s="134">
        <f>ROUND(L24,2)</f>
        <v>0</v>
      </c>
      <c r="AG24" s="432" t="str">
        <f>IF((AF24)=AF9+AF10,"no adjustment needed",IF(ISBLANK(AF9),"no adjustment needed","adjustment needed"))</f>
        <v>no adjustment needed</v>
      </c>
    </row>
    <row r="25" spans="1:33" ht="19.5" customHeight="1" x14ac:dyDescent="0.3">
      <c r="A25" s="659"/>
      <c r="B25" s="660"/>
      <c r="C25" s="650"/>
      <c r="D25" s="637"/>
      <c r="E25" s="638"/>
      <c r="F25" s="650"/>
      <c r="G25" s="654"/>
      <c r="H25" s="655"/>
      <c r="I25" s="656"/>
      <c r="J25" s="634"/>
      <c r="K25" s="635"/>
      <c r="L25" s="636"/>
      <c r="M25" s="639"/>
      <c r="O25" s="272" t="s">
        <v>149</v>
      </c>
      <c r="P25" s="301">
        <f t="shared" ref="P25:AF25" si="6">IFERROR(IF(OR((P9+P10)=P24,P9=0),0,P24-P9-P10),"")</f>
        <v>0</v>
      </c>
      <c r="Q25" s="301">
        <f t="shared" si="6"/>
        <v>0</v>
      </c>
      <c r="R25" s="301">
        <f t="shared" si="6"/>
        <v>0</v>
      </c>
      <c r="S25" s="301">
        <f t="shared" si="6"/>
        <v>0</v>
      </c>
      <c r="T25" s="301">
        <f t="shared" si="6"/>
        <v>0</v>
      </c>
      <c r="U25" s="301">
        <f t="shared" si="6"/>
        <v>0</v>
      </c>
      <c r="V25" s="301">
        <f t="shared" si="6"/>
        <v>0</v>
      </c>
      <c r="W25" s="301">
        <f t="shared" si="6"/>
        <v>0</v>
      </c>
      <c r="X25" s="301">
        <f t="shared" si="6"/>
        <v>0</v>
      </c>
      <c r="Y25" s="301">
        <f t="shared" si="6"/>
        <v>0</v>
      </c>
      <c r="Z25" s="301">
        <f t="shared" si="6"/>
        <v>0</v>
      </c>
      <c r="AA25" s="301">
        <f t="shared" si="6"/>
        <v>0</v>
      </c>
      <c r="AB25" s="301">
        <f t="shared" si="6"/>
        <v>0</v>
      </c>
      <c r="AC25" s="301">
        <f t="shared" si="6"/>
        <v>0</v>
      </c>
      <c r="AD25" s="301">
        <f t="shared" si="6"/>
        <v>0</v>
      </c>
      <c r="AE25" s="300">
        <f t="shared" si="6"/>
        <v>0</v>
      </c>
      <c r="AF25" s="135">
        <f t="shared" si="6"/>
        <v>0</v>
      </c>
      <c r="AG25" s="433" t="str">
        <f>IF(AND($AG$24="adjustment needed",AF25&lt;&gt;0),"Only copy this row in table above!","")</f>
        <v/>
      </c>
    </row>
    <row r="26" spans="1:33" ht="19.5" customHeight="1" x14ac:dyDescent="0.3">
      <c r="A26" s="672" t="str">
        <f>'Basic project data'!D15</f>
        <v/>
      </c>
      <c r="B26" s="673" t="str">
        <f>'Basic project data'!E15</f>
        <v/>
      </c>
      <c r="C26" s="650">
        <f>IFERROR(SUMIF(B:B,O26,G:G),0)</f>
        <v>0</v>
      </c>
      <c r="D26" s="637">
        <f>MROUND(SUMIF(B:B,O26,F:F),0.5)</f>
        <v>0</v>
      </c>
      <c r="E26" s="638">
        <f>IFERROR(C26/D26,0)</f>
        <v>0</v>
      </c>
      <c r="F26" s="650">
        <f>SUMIF(B:B,O26,J:J)</f>
        <v>0</v>
      </c>
      <c r="G26" s="654">
        <f>MROUND(SUMIF(B:B,O26,I:I),0.5)</f>
        <v>0</v>
      </c>
      <c r="H26" s="655">
        <f>IFERROR(((SUMIF(B:B,O26,AE:AE))/$H$2),0)</f>
        <v>0</v>
      </c>
      <c r="I26" s="656">
        <f>IF($D$11="no",IF((SUMIF($D$35:$D$41,O26,$G$35:$G$41)+SUMIF($I$35:$I$41,O26,$L$35:$L$41))&gt;D26,D26,(SUMIF($D$35:$D$41,O26,$G$35:$G$41)+SUMIF($I$35:$I$41,O26,$L$35:$L$41))),IF((SUMIF($D$35:$D$41,O26,$G$35:$G$41)+SUMIF($I$35:$I$41,O26,$L$35:$L$41))&gt;G26,G26,(SUMIF($D$35:$D$41,O26,$G$35:$G$41)+SUMIF($I$35:$I$41,O26,$L$35:$L$41))))</f>
        <v>0</v>
      </c>
      <c r="J26" s="634">
        <f>IFERROR(MROUND(IF(H26&gt;I26,I26,H26),0.5),"")</f>
        <v>0</v>
      </c>
      <c r="K26" s="635">
        <f>IF($D$11="no",(IF(M26&gt;=0,0,IFERROR(J26-D26,0))),IF(J26&gt;=G26,0,IFERROR(J26-G26,0)))</f>
        <v>0</v>
      </c>
      <c r="L26" s="636">
        <f>ROUND(IF($D$11="no",IF(E26*J26&gt;C26,C26,E26*J26),IF(E26*J26&gt;F26,F26,E26*J26)),2)</f>
        <v>0</v>
      </c>
      <c r="M26" s="639">
        <f>ROUND(IF($D$11="no",IFERROR(-(C26-L26),0),IFERROR(-(F26-L26),0)),2)</f>
        <v>0</v>
      </c>
      <c r="O26" s="274" t="s">
        <v>27</v>
      </c>
      <c r="P26" s="299">
        <f t="shared" ref="P26:AD26" si="7">IFERROR($J26*(SUMIF($B:$B,$O26,P:P)/$H$2)/$H26,0)</f>
        <v>0</v>
      </c>
      <c r="Q26" s="299">
        <f t="shared" si="7"/>
        <v>0</v>
      </c>
      <c r="R26" s="299">
        <f t="shared" si="7"/>
        <v>0</v>
      </c>
      <c r="S26" s="299">
        <f t="shared" si="7"/>
        <v>0</v>
      </c>
      <c r="T26" s="299">
        <f t="shared" si="7"/>
        <v>0</v>
      </c>
      <c r="U26" s="299">
        <f t="shared" si="7"/>
        <v>0</v>
      </c>
      <c r="V26" s="299">
        <f t="shared" si="7"/>
        <v>0</v>
      </c>
      <c r="W26" s="299">
        <f t="shared" si="7"/>
        <v>0</v>
      </c>
      <c r="X26" s="299">
        <f t="shared" si="7"/>
        <v>0</v>
      </c>
      <c r="Y26" s="299">
        <f t="shared" si="7"/>
        <v>0</v>
      </c>
      <c r="Z26" s="299">
        <f t="shared" si="7"/>
        <v>0</v>
      </c>
      <c r="AA26" s="299">
        <f t="shared" si="7"/>
        <v>0</v>
      </c>
      <c r="AB26" s="299">
        <f t="shared" si="7"/>
        <v>0</v>
      </c>
      <c r="AC26" s="299">
        <f t="shared" si="7"/>
        <v>0</v>
      </c>
      <c r="AD26" s="299">
        <f t="shared" si="7"/>
        <v>0</v>
      </c>
      <c r="AE26" s="300">
        <f>SUM(P26:AD26)</f>
        <v>0</v>
      </c>
      <c r="AF26" s="134">
        <f>ROUND(L26,2)</f>
        <v>0</v>
      </c>
      <c r="AG26" s="432" t="str">
        <f>IF((AF26)=AF11+AF12,"no adjustment needed",IF(ISBLANK(AF11),"no adjustment needed","adjustment needed"))</f>
        <v>no adjustment needed</v>
      </c>
    </row>
    <row r="27" spans="1:33" ht="19.5" customHeight="1" x14ac:dyDescent="0.3">
      <c r="A27" s="672"/>
      <c r="B27" s="673"/>
      <c r="C27" s="650"/>
      <c r="D27" s="637"/>
      <c r="E27" s="638"/>
      <c r="F27" s="650"/>
      <c r="G27" s="654"/>
      <c r="H27" s="655"/>
      <c r="I27" s="656"/>
      <c r="J27" s="634"/>
      <c r="K27" s="635"/>
      <c r="L27" s="636"/>
      <c r="M27" s="639"/>
      <c r="O27" s="274" t="s">
        <v>185</v>
      </c>
      <c r="P27" s="301">
        <f t="shared" ref="P27:AE27" si="8">IFERROR(IF(OR((P11+P12)=P26,P11=0),0,P26-P11-P12),"")</f>
        <v>0</v>
      </c>
      <c r="Q27" s="301">
        <f t="shared" si="8"/>
        <v>0</v>
      </c>
      <c r="R27" s="301">
        <f t="shared" si="8"/>
        <v>0</v>
      </c>
      <c r="S27" s="301">
        <f t="shared" si="8"/>
        <v>0</v>
      </c>
      <c r="T27" s="301">
        <f t="shared" si="8"/>
        <v>0</v>
      </c>
      <c r="U27" s="301">
        <f t="shared" si="8"/>
        <v>0</v>
      </c>
      <c r="V27" s="301">
        <f t="shared" si="8"/>
        <v>0</v>
      </c>
      <c r="W27" s="301">
        <f t="shared" si="8"/>
        <v>0</v>
      </c>
      <c r="X27" s="301">
        <f t="shared" si="8"/>
        <v>0</v>
      </c>
      <c r="Y27" s="301">
        <f t="shared" si="8"/>
        <v>0</v>
      </c>
      <c r="Z27" s="301">
        <f t="shared" si="8"/>
        <v>0</v>
      </c>
      <c r="AA27" s="301">
        <f t="shared" si="8"/>
        <v>0</v>
      </c>
      <c r="AB27" s="301">
        <f t="shared" si="8"/>
        <v>0</v>
      </c>
      <c r="AC27" s="301">
        <f t="shared" si="8"/>
        <v>0</v>
      </c>
      <c r="AD27" s="301">
        <f t="shared" si="8"/>
        <v>0</v>
      </c>
      <c r="AE27" s="300">
        <f t="shared" si="8"/>
        <v>0</v>
      </c>
      <c r="AF27" s="135">
        <f>IFERROR(IF(OR((AF11+AF13)=AF26,AF11=0),0,AF26-AF11-AF13),"")</f>
        <v>0</v>
      </c>
      <c r="AG27" s="302" t="str">
        <f>IF(AND($AG$26="adjustment needed",AF27&lt;&gt;0),"Only copy this row in table above!","")</f>
        <v/>
      </c>
    </row>
    <row r="28" spans="1:33" ht="19.5" customHeight="1" thickBot="1" x14ac:dyDescent="0.35">
      <c r="A28" s="661" t="str">
        <f>'Basic project data'!D16</f>
        <v/>
      </c>
      <c r="B28" s="662" t="str">
        <f>'Basic project data'!E16</f>
        <v/>
      </c>
      <c r="C28" s="663">
        <f>IFERROR(SUMIF(B:B,O28,G:G),0)</f>
        <v>0</v>
      </c>
      <c r="D28" s="664">
        <f>MROUND(SUMIF(B:B,O28,F:F),0.5)</f>
        <v>0</v>
      </c>
      <c r="E28" s="665">
        <f>IFERROR(C28/D28,0)</f>
        <v>0</v>
      </c>
      <c r="F28" s="663">
        <f>SUMIF(B:B,O28,J:J)</f>
        <v>0</v>
      </c>
      <c r="G28" s="666">
        <f>MROUND(SUMIF(B:B,O28,I:I),0.5)</f>
        <v>0</v>
      </c>
      <c r="H28" s="667">
        <f>IFERROR(((SUMIF(B:B,O28,AE:AE))/$H$2),0)</f>
        <v>0</v>
      </c>
      <c r="I28" s="668">
        <f>IF($D$11="no",IF((SUMIF($D$35:$D$41,O28,$G$35:$G$41)+SUMIF($I$35:$I$41,O28,$L$35:$L$41))&gt;D28,D28,(SUMIF($D$35:$D$41,O28,$G$35:$G$41)+SUMIF($I$35:$I$41,O28,$L$35:$L$41))),IF((SUMIF($D$35:$D$41,O28,$G$35:$G$41)+SUMIF($I$35:$I$41,O28,$L$35:$L$41))&gt;G28,G28,(SUMIF($D$35:$D$41,O28,$G$35:$G$41)+SUMIF($I$35:$I$41,O28,$L$35:$L$41))))</f>
        <v>0</v>
      </c>
      <c r="J28" s="669">
        <f>IFERROR(MROUND(IF(H28&gt;I28,I28,H28),0.5),"")</f>
        <v>0</v>
      </c>
      <c r="K28" s="670">
        <f>IF($D$11="no",(IF(M28&gt;=0,0,IFERROR(J28-D28,0))),IF(J28&gt;=G28,0,IFERROR(J28-G28,0)))</f>
        <v>0</v>
      </c>
      <c r="L28" s="671">
        <f>ROUND(IF($D$11="no",IF(E28*J28&gt;C28,C28,E28*J28),IF(E28*J28&gt;F28,F28,E28*J28)),2)</f>
        <v>0</v>
      </c>
      <c r="M28" s="639">
        <f>ROUND(IF($D$11="no",IFERROR(-(C28-L28),0),IFERROR(-(F28-L28),0)),2)</f>
        <v>0</v>
      </c>
      <c r="O28" s="303" t="s">
        <v>28</v>
      </c>
      <c r="P28" s="299">
        <f t="shared" ref="P28:AD28" si="9">IFERROR($J28*(SUMIF($B:$B,$O28,P:P)/$H$2)/$H28,0)</f>
        <v>0</v>
      </c>
      <c r="Q28" s="299">
        <f t="shared" si="9"/>
        <v>0</v>
      </c>
      <c r="R28" s="299">
        <f t="shared" si="9"/>
        <v>0</v>
      </c>
      <c r="S28" s="299">
        <f t="shared" si="9"/>
        <v>0</v>
      </c>
      <c r="T28" s="299">
        <f t="shared" si="9"/>
        <v>0</v>
      </c>
      <c r="U28" s="299">
        <f t="shared" si="9"/>
        <v>0</v>
      </c>
      <c r="V28" s="299">
        <f t="shared" si="9"/>
        <v>0</v>
      </c>
      <c r="W28" s="299">
        <f t="shared" si="9"/>
        <v>0</v>
      </c>
      <c r="X28" s="299">
        <f t="shared" si="9"/>
        <v>0</v>
      </c>
      <c r="Y28" s="299">
        <f t="shared" si="9"/>
        <v>0</v>
      </c>
      <c r="Z28" s="299">
        <f t="shared" si="9"/>
        <v>0</v>
      </c>
      <c r="AA28" s="299">
        <f t="shared" si="9"/>
        <v>0</v>
      </c>
      <c r="AB28" s="299">
        <f t="shared" si="9"/>
        <v>0</v>
      </c>
      <c r="AC28" s="299">
        <f t="shared" si="9"/>
        <v>0</v>
      </c>
      <c r="AD28" s="299">
        <f t="shared" si="9"/>
        <v>0</v>
      </c>
      <c r="AE28" s="300">
        <f>SUM(P28:AD28)</f>
        <v>0</v>
      </c>
      <c r="AF28" s="134">
        <f>ROUND(L28,2)</f>
        <v>0</v>
      </c>
      <c r="AG28" s="304"/>
    </row>
    <row r="29" spans="1:33" ht="19.5" customHeight="1" thickBot="1" x14ac:dyDescent="0.35">
      <c r="A29" s="661"/>
      <c r="B29" s="662"/>
      <c r="C29" s="663"/>
      <c r="D29" s="664"/>
      <c r="E29" s="665"/>
      <c r="F29" s="663"/>
      <c r="G29" s="666"/>
      <c r="H29" s="667"/>
      <c r="I29" s="668"/>
      <c r="J29" s="669"/>
      <c r="K29" s="670"/>
      <c r="L29" s="671"/>
      <c r="M29" s="639"/>
      <c r="O29" s="305"/>
      <c r="P29" s="282"/>
      <c r="Q29" s="282"/>
      <c r="R29" s="282"/>
      <c r="S29" s="282"/>
      <c r="T29" s="282"/>
      <c r="U29" s="282"/>
      <c r="V29" s="282"/>
      <c r="W29" s="282"/>
      <c r="X29" s="282"/>
      <c r="Y29" s="282"/>
      <c r="Z29" s="282"/>
      <c r="AA29" s="282"/>
      <c r="AB29" s="282"/>
      <c r="AC29" s="282"/>
      <c r="AD29" s="282"/>
      <c r="AE29" s="306"/>
      <c r="AF29" s="307"/>
    </row>
    <row r="30" spans="1:33" ht="17.25" customHeight="1" x14ac:dyDescent="0.25">
      <c r="A30" s="678" t="s">
        <v>37</v>
      </c>
      <c r="B30" s="678"/>
      <c r="C30" s="308">
        <f>SUM(C20:C28)</f>
        <v>0</v>
      </c>
      <c r="D30" s="309">
        <f>SUM(D20:D28)</f>
        <v>0</v>
      </c>
      <c r="E30" s="310"/>
      <c r="F30" s="311">
        <f>SUM(F20:F28)</f>
        <v>0</v>
      </c>
      <c r="G30" s="312">
        <f>SUM(G20:G28)</f>
        <v>0</v>
      </c>
      <c r="H30" s="313">
        <f>SUM(H20:H28)</f>
        <v>0</v>
      </c>
      <c r="I30" s="314"/>
      <c r="J30" s="315">
        <f>SUM(J20:J28)</f>
        <v>0</v>
      </c>
      <c r="K30" s="316"/>
      <c r="L30" s="317">
        <f>SUM(L20:L28)</f>
        <v>0</v>
      </c>
      <c r="M30" s="318">
        <f>SUM(M20:M28)</f>
        <v>0</v>
      </c>
      <c r="N30" s="319"/>
      <c r="O30" s="280"/>
      <c r="P30" s="280"/>
      <c r="Q30" s="280"/>
      <c r="R30" s="280"/>
      <c r="S30" s="280"/>
      <c r="T30" s="280"/>
      <c r="U30" s="280"/>
      <c r="V30" s="280"/>
      <c r="W30" s="280"/>
      <c r="X30" s="280"/>
      <c r="Y30" s="280"/>
      <c r="Z30" s="280"/>
      <c r="AA30" s="280"/>
      <c r="AB30" s="280"/>
      <c r="AC30" s="280"/>
      <c r="AD30" s="280"/>
      <c r="AE30" s="280"/>
      <c r="AF30" s="280"/>
    </row>
    <row r="31" spans="1:33" x14ac:dyDescent="0.25">
      <c r="A31" s="320"/>
      <c r="B31" s="320"/>
      <c r="C31" s="321"/>
      <c r="D31" s="322"/>
      <c r="E31" s="323"/>
      <c r="F31" s="324"/>
      <c r="G31" s="325"/>
      <c r="H31" s="284"/>
      <c r="J31" s="326"/>
      <c r="K31" s="327"/>
      <c r="O31" s="280"/>
      <c r="P31" s="280"/>
      <c r="Q31" s="280"/>
      <c r="R31" s="280"/>
      <c r="S31" s="280"/>
      <c r="T31" s="280"/>
      <c r="U31" s="280"/>
      <c r="V31" s="280"/>
      <c r="W31" s="280"/>
      <c r="X31" s="280"/>
      <c r="Y31" s="280"/>
      <c r="Z31" s="280"/>
      <c r="AA31" s="280"/>
      <c r="AB31" s="280"/>
      <c r="AC31" s="280"/>
      <c r="AD31" s="280"/>
      <c r="AE31" s="280"/>
      <c r="AF31" s="280"/>
    </row>
    <row r="32" spans="1:33" ht="31.5" x14ac:dyDescent="0.25">
      <c r="B32" s="651" t="str">
        <f>INDEX(languages!B10:C10,1,MATCH('Liesmich Readme'!$A$5,languages!$B$2:$C$2,0))</f>
        <v>3.    Horizontal Ceiling &amp; Kappung auf Kalenderjahr</v>
      </c>
      <c r="C32" s="651"/>
      <c r="D32" s="651"/>
      <c r="E32" s="651"/>
      <c r="F32" s="651"/>
      <c r="G32" s="651"/>
      <c r="H32" s="651"/>
      <c r="I32" s="651"/>
      <c r="J32" s="277"/>
      <c r="L32" s="328"/>
      <c r="M32" s="329"/>
      <c r="P32" s="679"/>
      <c r="Q32" s="679"/>
      <c r="R32" s="679"/>
      <c r="S32" s="679"/>
      <c r="T32" s="679"/>
      <c r="U32" s="679"/>
      <c r="V32" s="679"/>
      <c r="W32" s="679"/>
      <c r="X32" s="679"/>
      <c r="Y32" s="679"/>
      <c r="Z32" s="679"/>
      <c r="AA32" s="679"/>
      <c r="AB32" s="679"/>
      <c r="AC32" s="679"/>
      <c r="AD32" s="679"/>
      <c r="AE32" s="679"/>
      <c r="AF32" s="679"/>
    </row>
    <row r="33" spans="1:33" ht="15.75" thickBot="1" x14ac:dyDescent="0.3">
      <c r="L33" s="329"/>
      <c r="M33" s="329"/>
      <c r="O33" s="330"/>
      <c r="P33" s="331"/>
      <c r="Q33" s="331"/>
      <c r="R33" s="331"/>
      <c r="S33" s="331"/>
      <c r="T33" s="331"/>
      <c r="U33" s="331"/>
      <c r="V33" s="331"/>
      <c r="W33" s="331"/>
      <c r="X33" s="331"/>
      <c r="Y33" s="331"/>
      <c r="Z33" s="331"/>
      <c r="AA33" s="331"/>
      <c r="AB33" s="331"/>
      <c r="AC33" s="331"/>
      <c r="AD33" s="331"/>
      <c r="AE33" s="331"/>
      <c r="AF33" s="331"/>
    </row>
    <row r="34" spans="1:33" ht="90" customHeight="1" x14ac:dyDescent="0.25">
      <c r="B34" s="332" t="s">
        <v>260</v>
      </c>
      <c r="C34" s="256" t="s">
        <v>261</v>
      </c>
      <c r="D34" s="333" t="s">
        <v>262</v>
      </c>
      <c r="E34" s="334" t="s">
        <v>501</v>
      </c>
      <c r="F34" s="335" t="s">
        <v>502</v>
      </c>
      <c r="G34" s="335" t="s">
        <v>263</v>
      </c>
      <c r="H34" s="336" t="s">
        <v>265</v>
      </c>
      <c r="I34" s="333" t="s">
        <v>264</v>
      </c>
      <c r="J34" s="334" t="s">
        <v>501</v>
      </c>
      <c r="K34" s="335" t="s">
        <v>502</v>
      </c>
      <c r="L34" s="335" t="s">
        <v>263</v>
      </c>
      <c r="M34" s="336" t="s">
        <v>265</v>
      </c>
      <c r="O34" s="337"/>
      <c r="P34" s="680"/>
      <c r="Q34" s="680"/>
      <c r="R34" s="680"/>
      <c r="S34" s="680"/>
      <c r="T34" s="680"/>
      <c r="U34" s="680"/>
      <c r="V34" s="680"/>
      <c r="W34" s="680"/>
      <c r="X34" s="680"/>
      <c r="Y34" s="680"/>
      <c r="Z34" s="680"/>
      <c r="AA34" s="680"/>
      <c r="AB34" s="680"/>
      <c r="AC34" s="680"/>
      <c r="AD34" s="680"/>
      <c r="AE34" s="680"/>
      <c r="AF34" s="680"/>
    </row>
    <row r="35" spans="1:33" ht="15" customHeight="1" x14ac:dyDescent="0.25">
      <c r="B35" s="338"/>
      <c r="C35" s="339">
        <f>IF('Basic project data'!C5=0,0,DATE(YEAR('Basic project data'!C5),1,1))</f>
        <v>0</v>
      </c>
      <c r="D35" s="340" t="str">
        <f>IFERROR(INDEX(B47:B58,MATCH("P*",B47:B58,0)),"")</f>
        <v/>
      </c>
      <c r="E35" s="341">
        <f>IF(D35="",0,IF($D$11="no",SUMIF(B47:B58,D35,F47:F58),SUMIF(B47:B58,D35,I47:I58)))</f>
        <v>0</v>
      </c>
      <c r="F35" s="341">
        <f>IFERROR(SUMIF($B47:$B58,$D35,$AE47:$AE58)/$H$2,0)</f>
        <v>0</v>
      </c>
      <c r="G35" s="341" t="str">
        <f t="shared" ref="G35:G41" si="10">IFERROR(IF(D35="","",(IF(B35="yes",(IF(E35&lt;F35,E35,F35)),F35))),"")</f>
        <v/>
      </c>
      <c r="H35" s="342">
        <f t="shared" ref="H35:H41" si="11">ROUND(-IFERROR(E35-F35,""),2)</f>
        <v>0</v>
      </c>
      <c r="I35" s="340" t="str">
        <f>IF(IFERROR(INDEX(B47:B58,MATCH("P*",B47:B58,-1)),"")=D35,"",IFERROR(INDEX(B47:B58,MATCH("P*",B47:B58,-1)),""))</f>
        <v/>
      </c>
      <c r="J35" s="341">
        <f>IF(I35="",0,IF($D$11="no",MROUND(SUMIF(B47:B58,I35,F47:F58),0.5),MROUND(SUMIF(B47:B58,I35,I47:I58),0.5)))</f>
        <v>0</v>
      </c>
      <c r="K35" s="341">
        <f>IFERROR(SUMIF($B47:$B58,$I35,$AE47:$AE58)/$H$2,0)</f>
        <v>0</v>
      </c>
      <c r="L35" s="341" t="str">
        <f t="shared" ref="L35:L41" si="12">IFERROR(IF(I35="","",IF(B35="yes",(IF((E35+J35-G35)&gt;=K35,K35,(E35+J35-G35))),K35)),"")</f>
        <v/>
      </c>
      <c r="M35" s="342">
        <f t="shared" ref="M35:M41" si="13">ROUND(-IFERROR(J35-K35,""),2)</f>
        <v>0</v>
      </c>
      <c r="N35" s="343"/>
      <c r="O35" s="337"/>
    </row>
    <row r="36" spans="1:33" x14ac:dyDescent="0.25">
      <c r="B36" s="338"/>
      <c r="C36" s="339" t="str">
        <f>IFERROR(IF(EDATE(C35,12)&lt;=(DATE(YEAR('Basic project data'!$C$6),1,1)),EDATE(C35,12),""),"")</f>
        <v/>
      </c>
      <c r="D36" s="340" t="str">
        <f>IFERROR(INDEX(B62:B73,MATCH("P*",B62:B73,0)),"")</f>
        <v/>
      </c>
      <c r="E36" s="341">
        <f>IF(D36="",0,IF($D$11="no",SUMIF(B62:B73,D36,F62:F73),SUMIF(B62:B73,D36,I62:I73)))</f>
        <v>0</v>
      </c>
      <c r="F36" s="341">
        <f>IFERROR(SUMIF($B62:$B73,$D36,$AE62:$AE73)/$H$2,0)</f>
        <v>0</v>
      </c>
      <c r="G36" s="341" t="str">
        <f t="shared" si="10"/>
        <v/>
      </c>
      <c r="H36" s="342">
        <f t="shared" si="11"/>
        <v>0</v>
      </c>
      <c r="I36" s="340" t="str">
        <f>IF(IFERROR(INDEX(B62:B73,MATCH("P*",B62:B73,-1)),"")=D36,"",IFERROR(INDEX(B62:B73,MATCH("P*",B62:B73,-1)),""))</f>
        <v/>
      </c>
      <c r="J36" s="341">
        <f>IF(I36="",0,IF($D$11="no",MROUND(SUMIF(B62:B73,I36,F62:F73),0.5),MROUND(SUMIF(B62:B73,I36,I62:I73),0.5)))</f>
        <v>0</v>
      </c>
      <c r="K36" s="341">
        <f>IFERROR(SUMIF($B62:$B73,$I36,$AE62:$AE73)/$H$2,0)</f>
        <v>0</v>
      </c>
      <c r="L36" s="341" t="str">
        <f t="shared" si="12"/>
        <v/>
      </c>
      <c r="M36" s="342">
        <f t="shared" si="13"/>
        <v>0</v>
      </c>
      <c r="N36" s="344"/>
      <c r="O36" s="345"/>
    </row>
    <row r="37" spans="1:33" x14ac:dyDescent="0.25">
      <c r="B37" s="338"/>
      <c r="C37" s="339" t="str">
        <f>IFERROR(IF(EDATE(C36,12)&lt;=(DATE(YEAR('Basic project data'!$C$6),1,1)),EDATE(C36,12),""),"")</f>
        <v/>
      </c>
      <c r="D37" s="340" t="str">
        <f>IFERROR(INDEX(B77:B88,MATCH("P*",B77:B88,0)),"")</f>
        <v/>
      </c>
      <c r="E37" s="341">
        <f>IF(D37="",0,IF($D$11="no",SUMIF(B77:B88,D37,F77:F88),SUMIF(B77:B88,D37,I77:I88)))</f>
        <v>0</v>
      </c>
      <c r="F37" s="341">
        <f>IFERROR(SUMIF($B77:$B88,$D37,$AE77:$AE88)/$H$2,0)</f>
        <v>0</v>
      </c>
      <c r="G37" s="341" t="str">
        <f t="shared" si="10"/>
        <v/>
      </c>
      <c r="H37" s="342">
        <f t="shared" si="11"/>
        <v>0</v>
      </c>
      <c r="I37" s="340" t="str">
        <f>IF(IFERROR(INDEX(B77:B88,MATCH("P*",B77:B88,-1)),"")=D37,"",IFERROR(INDEX(B77:B88,MATCH("P*",B77:B88,-1)),""))</f>
        <v/>
      </c>
      <c r="J37" s="341">
        <f>IF(I37="",0,IF($D$11="no",MROUND(SUMIF(B77:B88,I37,F77:F88),0.5),MROUND(SUMIF(B77:B88,I37,I77:I88),0.5)))</f>
        <v>0</v>
      </c>
      <c r="K37" s="341">
        <f>IFERROR(SUMIF($B77:$B88,$I37,$AE77:$AE88)/$H$2,0)</f>
        <v>0</v>
      </c>
      <c r="L37" s="341" t="str">
        <f t="shared" si="12"/>
        <v/>
      </c>
      <c r="M37" s="342">
        <f t="shared" si="13"/>
        <v>0</v>
      </c>
      <c r="O37" s="345"/>
    </row>
    <row r="38" spans="1:33" x14ac:dyDescent="0.25">
      <c r="B38" s="338"/>
      <c r="C38" s="339" t="str">
        <f>IFERROR(IF(EDATE(C37,12)&lt;=(DATE(YEAR('Basic project data'!$C$6),1,1)),EDATE(C37,12),""),"")</f>
        <v/>
      </c>
      <c r="D38" s="340" t="str">
        <f>IFERROR(INDEX(B92:B103,MATCH("P*",B92:B103,0)),"")</f>
        <v/>
      </c>
      <c r="E38" s="341">
        <f>IF(D38="",0,IF($D$11="no",SUMIF(B92:B103,D38,F92:F103),SUMIF(B92:B103,D38,I92:I103)))</f>
        <v>0</v>
      </c>
      <c r="F38" s="341">
        <f>IFERROR(SUMIF($B92:$B103,$D38,$AE92:$AE103)/$H$2,0)</f>
        <v>0</v>
      </c>
      <c r="G38" s="341" t="str">
        <f t="shared" si="10"/>
        <v/>
      </c>
      <c r="H38" s="342">
        <f t="shared" si="11"/>
        <v>0</v>
      </c>
      <c r="I38" s="340" t="str">
        <f>IF(IFERROR(INDEX(B92:B103,MATCH("P*",B92:B103,-1)),"")=D38,"",IFERROR(INDEX(B92:B103,MATCH("P*",B92:B103,-1)),""))</f>
        <v/>
      </c>
      <c r="J38" s="341">
        <f>IF(I38="",0,IF($D$11="no",MROUND(SUMIF(B92:B103,I38,F92:F103),0.5),MROUND(SUMIF(B92:B103,I38,I92:I103),0.5)))</f>
        <v>0</v>
      </c>
      <c r="K38" s="341">
        <f>IFERROR(SUMIF($B92:$B103,$I38,$AE92:$AE103)/$H$2,0)</f>
        <v>0</v>
      </c>
      <c r="L38" s="341" t="str">
        <f t="shared" si="12"/>
        <v/>
      </c>
      <c r="M38" s="342">
        <f t="shared" si="13"/>
        <v>0</v>
      </c>
      <c r="O38" s="345"/>
    </row>
    <row r="39" spans="1:33" x14ac:dyDescent="0.25">
      <c r="B39" s="338"/>
      <c r="C39" s="339" t="str">
        <f>IFERROR(IF(EDATE(C38,12)&lt;=(DATE(YEAR('Basic project data'!$C$6),1,1)),EDATE(C38,12),""),"")</f>
        <v/>
      </c>
      <c r="D39" s="340" t="str">
        <f>IFERROR(INDEX(B107:B118,MATCH("P*",B107:B118,0)),"")</f>
        <v/>
      </c>
      <c r="E39" s="341">
        <f>IF(D39="",0,IF($D$11="no",SUMIF(B107:B118,D39,F107:F118),SUMIF(B107:B118,D39,I107:I118)))</f>
        <v>0</v>
      </c>
      <c r="F39" s="341">
        <f>IFERROR(SUMIF($B107:$B118,$D39,$AE107:$AE118)/$H$2,0)</f>
        <v>0</v>
      </c>
      <c r="G39" s="341" t="str">
        <f t="shared" si="10"/>
        <v/>
      </c>
      <c r="H39" s="342">
        <f t="shared" si="11"/>
        <v>0</v>
      </c>
      <c r="I39" s="340" t="str">
        <f>IF(IFERROR(INDEX(B107:B118,MATCH("P*",B107:B118,-1)),"")=D39,"",IFERROR(INDEX(B107:B118,MATCH("P*",B107:B118,-1)),""))</f>
        <v/>
      </c>
      <c r="J39" s="341">
        <f>IF(I39="",0,IF($D$11="no",MROUND(SUMIF(B107:B118,I39,F107:F118),0.5),MROUND(SUMIF(B107:B118,I39,I107:I118),0.5)))</f>
        <v>0</v>
      </c>
      <c r="K39" s="341">
        <f>IFERROR(SUMIF($B107:$B118,$I39,$AE107:$AE118)/$H$2,0)</f>
        <v>0</v>
      </c>
      <c r="L39" s="341" t="str">
        <f t="shared" si="12"/>
        <v/>
      </c>
      <c r="M39" s="342">
        <f t="shared" si="13"/>
        <v>0</v>
      </c>
      <c r="O39" s="345"/>
    </row>
    <row r="40" spans="1:33" x14ac:dyDescent="0.25">
      <c r="B40" s="338"/>
      <c r="C40" s="339" t="str">
        <f>IFERROR(IF(EDATE(C39,12)&lt;=(DATE(YEAR('Basic project data'!$C$6),1,1)),EDATE(C39,12),""),"")</f>
        <v/>
      </c>
      <c r="D40" s="340" t="str">
        <f>IFERROR(INDEX(B122:B133,MATCH("P*",B122:B133,0)),"")</f>
        <v/>
      </c>
      <c r="E40" s="341">
        <f>IF(D40="",0,IF($D$11="no",SUMIF(B122:B133,D40,F122:F133),SUMIF(B122:B133,D40,I122:I133)))</f>
        <v>0</v>
      </c>
      <c r="F40" s="341">
        <f>IFERROR(SUMIF($B122:$B133,$D40,$AE122:$AE133)/$H$2,0)</f>
        <v>0</v>
      </c>
      <c r="G40" s="341" t="str">
        <f t="shared" si="10"/>
        <v/>
      </c>
      <c r="H40" s="342">
        <f t="shared" si="11"/>
        <v>0</v>
      </c>
      <c r="I40" s="340" t="str">
        <f>IF(IFERROR(INDEX(B122:B133,MATCH("P*",B122:B133,-1)),"")=D40,"",IFERROR(INDEX(B122:B133,MATCH("P*",B122:B133,-1)),""))</f>
        <v/>
      </c>
      <c r="J40" s="341">
        <f>IF(I40="",0,IF($D$11="no",MROUND(SUMIF(B122:B133,I40,F122:F133),0.5),MROUND(SUMIF(B122:B133,I40,I122:I133),0.5)))</f>
        <v>0</v>
      </c>
      <c r="K40" s="341">
        <f>IFERROR(SUMIF($B122:$B133,$I40,$AE122:$AE133)/$H$2,0)</f>
        <v>0</v>
      </c>
      <c r="L40" s="341" t="str">
        <f t="shared" si="12"/>
        <v/>
      </c>
      <c r="M40" s="342">
        <f t="shared" si="13"/>
        <v>0</v>
      </c>
      <c r="O40" s="345"/>
    </row>
    <row r="41" spans="1:33" ht="15.75" thickBot="1" x14ac:dyDescent="0.3">
      <c r="B41" s="338"/>
      <c r="C41" s="339" t="str">
        <f>IFERROR(IF(EDATE(C40,12)&lt;=(DATE(YEAR('Basic project data'!$C$6),1,1)),EDATE(C40,12),""),"")</f>
        <v/>
      </c>
      <c r="D41" s="346" t="str">
        <f>IFERROR(INDEX(B148:B1137,MATCH("P*",B137:B148,0)),"")</f>
        <v/>
      </c>
      <c r="E41" s="347">
        <f>IF(D41="",0,IF($D$11="no",SUMIF(B137:B148,D41,F137:F148),SUMIF(B137:B148,D41,I137:I148)))</f>
        <v>0</v>
      </c>
      <c r="F41" s="347">
        <f>IFERROR(SUMIF($B137:$B148,$D41,$AE137:$AE148)/$H$2,0)</f>
        <v>0</v>
      </c>
      <c r="G41" s="347" t="str">
        <f t="shared" si="10"/>
        <v/>
      </c>
      <c r="H41" s="348">
        <f t="shared" si="11"/>
        <v>0</v>
      </c>
      <c r="I41" s="346" t="str">
        <f>IF(IFERROR(INDEX(B137:B148,MATCH("P*",B137:B148,-1)),"")=D41,"",IFERROR(INDEX(B137:B148,MATCH("P*",B137:B148,-1)),""))</f>
        <v/>
      </c>
      <c r="J41" s="347">
        <f>IF(I41="",0,IF($D$11="no",MROUND(SUMIF(B137:B148,I41,F137:F148),0.5),MROUND(SUMIF(B137:B148,I41,I137:I148),0.5)))</f>
        <v>0</v>
      </c>
      <c r="K41" s="347">
        <f>IFERROR(SUMIF($B137:$B148,$I41,$AE137:$AE148)/$H$2,0)</f>
        <v>0</v>
      </c>
      <c r="L41" s="347" t="str">
        <f t="shared" si="12"/>
        <v/>
      </c>
      <c r="M41" s="348">
        <f t="shared" si="13"/>
        <v>0</v>
      </c>
      <c r="O41" s="345"/>
      <c r="P41" s="291"/>
    </row>
    <row r="42" spans="1:33" ht="24.75" customHeight="1" x14ac:dyDescent="0.25">
      <c r="E42" s="349"/>
      <c r="F42" s="350"/>
      <c r="G42" s="283"/>
      <c r="H42" s="351"/>
      <c r="I42" s="352"/>
      <c r="J42" s="352"/>
      <c r="K42" s="353"/>
      <c r="Q42" s="291"/>
    </row>
    <row r="43" spans="1:33" ht="33.75" x14ac:dyDescent="0.5">
      <c r="B43" s="681" t="str">
        <f>INDEX(languages!B8:C8,1,MATCH('Liesmich Readme'!$A$5,languages!$B$2:$C$2,0))</f>
        <v>2a. Vollzeitäquivalente und Personalkosten Gesamt und Projekt</v>
      </c>
      <c r="C43" s="681"/>
      <c r="D43" s="681"/>
      <c r="E43" s="681"/>
      <c r="F43" s="681"/>
      <c r="G43" s="681"/>
      <c r="H43" s="681"/>
      <c r="I43" s="681"/>
      <c r="J43" s="681"/>
      <c r="K43" s="354"/>
      <c r="O43" s="682" t="str">
        <f>INDEX(languages!B9:C9,1,MATCH('Liesmich Readme'!$A$5,languages!$B$2:$C$2,0))</f>
        <v>2b. Projekt-Arbeitsstunden pro Arbeitspaket und Monat</v>
      </c>
      <c r="P43" s="682"/>
      <c r="Q43" s="682"/>
      <c r="R43" s="682"/>
      <c r="S43" s="682"/>
      <c r="T43" s="682"/>
      <c r="U43" s="682"/>
      <c r="V43" s="682"/>
      <c r="W43" s="682"/>
      <c r="X43" s="682"/>
      <c r="Y43" s="682"/>
      <c r="Z43" s="682"/>
      <c r="AA43" s="682"/>
      <c r="AB43" s="682"/>
      <c r="AC43" s="682"/>
      <c r="AD43" s="682"/>
      <c r="AE43" s="682"/>
      <c r="AF43" s="682"/>
      <c r="AG43" s="682"/>
    </row>
    <row r="44" spans="1:33" ht="15.75" thickBot="1" x14ac:dyDescent="0.3">
      <c r="A44" s="355"/>
      <c r="E44" s="355"/>
    </row>
    <row r="45" spans="1:33" ht="15.75" customHeight="1" outlineLevel="1" x14ac:dyDescent="0.25">
      <c r="B45" s="356"/>
      <c r="C45" s="356"/>
      <c r="D45" s="356"/>
      <c r="E45" s="674" t="s">
        <v>252</v>
      </c>
      <c r="F45" s="674"/>
      <c r="G45" s="674"/>
      <c r="H45" s="674" t="s">
        <v>498</v>
      </c>
      <c r="I45" s="674"/>
      <c r="J45" s="674"/>
      <c r="O45" s="357"/>
      <c r="P45" s="675" t="s">
        <v>505</v>
      </c>
      <c r="Q45" s="676"/>
      <c r="R45" s="676"/>
      <c r="S45" s="676"/>
      <c r="T45" s="676"/>
      <c r="U45" s="676"/>
      <c r="V45" s="676"/>
      <c r="W45" s="676"/>
      <c r="X45" s="676"/>
      <c r="Y45" s="676"/>
      <c r="Z45" s="676"/>
      <c r="AA45" s="676"/>
      <c r="AB45" s="676"/>
      <c r="AC45" s="676"/>
      <c r="AD45" s="676"/>
      <c r="AE45" s="677"/>
      <c r="AF45" s="357"/>
    </row>
    <row r="46" spans="1:33" ht="30" outlineLevel="1" x14ac:dyDescent="0.25">
      <c r="B46" s="358" t="s">
        <v>56</v>
      </c>
      <c r="C46" s="358" t="s">
        <v>18</v>
      </c>
      <c r="D46" s="359" t="s">
        <v>266</v>
      </c>
      <c r="E46" s="360" t="s">
        <v>267</v>
      </c>
      <c r="F46" s="361" t="s">
        <v>268</v>
      </c>
      <c r="G46" s="362" t="s">
        <v>269</v>
      </c>
      <c r="H46" s="363" t="s">
        <v>267</v>
      </c>
      <c r="I46" s="361" t="s">
        <v>268</v>
      </c>
      <c r="J46" s="362" t="s">
        <v>530</v>
      </c>
      <c r="O46" s="364" t="s">
        <v>266</v>
      </c>
      <c r="P46" s="365" t="s">
        <v>389</v>
      </c>
      <c r="Q46" s="365" t="s">
        <v>39</v>
      </c>
      <c r="R46" s="365" t="s">
        <v>40</v>
      </c>
      <c r="S46" s="365" t="s">
        <v>41</v>
      </c>
      <c r="T46" s="365" t="s">
        <v>42</v>
      </c>
      <c r="U46" s="365" t="s">
        <v>43</v>
      </c>
      <c r="V46" s="365" t="s">
        <v>44</v>
      </c>
      <c r="W46" s="365" t="s">
        <v>45</v>
      </c>
      <c r="X46" s="365" t="s">
        <v>46</v>
      </c>
      <c r="Y46" s="365" t="s">
        <v>47</v>
      </c>
      <c r="Z46" s="365" t="s">
        <v>48</v>
      </c>
      <c r="AA46" s="365" t="s">
        <v>49</v>
      </c>
      <c r="AB46" s="365" t="s">
        <v>50</v>
      </c>
      <c r="AC46" s="365" t="s">
        <v>51</v>
      </c>
      <c r="AD46" s="365" t="s">
        <v>52</v>
      </c>
      <c r="AE46" s="365" t="s">
        <v>467</v>
      </c>
      <c r="AF46" s="357"/>
      <c r="AG46" s="366"/>
    </row>
    <row r="47" spans="1:33" outlineLevel="1" x14ac:dyDescent="0.25">
      <c r="B47" s="367"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367">
        <f>IF(DATE(YEAR('Basic project data'!$C$5),MONTH('Basic project data'!$C$5),1)=D47,1,0)</f>
        <v>0</v>
      </c>
      <c r="D47" s="368">
        <f>IF('Basic project data'!C5=0,0,DATE(YEAR('Basic project data'!$C$5),1,1))</f>
        <v>0</v>
      </c>
      <c r="E47" s="369"/>
      <c r="F47" s="299">
        <f t="shared" ref="F47:F58" si="14">215/12*E47</f>
        <v>0</v>
      </c>
      <c r="G47" s="370"/>
      <c r="H47" s="369"/>
      <c r="I47" s="299">
        <f t="shared" ref="I47:I58" si="15">215/12*H47</f>
        <v>0</v>
      </c>
      <c r="J47" s="371"/>
      <c r="O47" s="372">
        <f t="shared" ref="O47:O59" si="16">D47</f>
        <v>0</v>
      </c>
      <c r="P47" s="373"/>
      <c r="Q47" s="373"/>
      <c r="R47" s="373"/>
      <c r="S47" s="373"/>
      <c r="T47" s="373"/>
      <c r="U47" s="373"/>
      <c r="V47" s="373"/>
      <c r="W47" s="373"/>
      <c r="X47" s="373"/>
      <c r="Y47" s="373"/>
      <c r="Z47" s="373"/>
      <c r="AA47" s="373"/>
      <c r="AB47" s="373"/>
      <c r="AC47" s="373"/>
      <c r="AD47" s="373"/>
      <c r="AE47" s="374">
        <f t="shared" ref="AE47:AE58" si="17">SUM(P47:AD47)</f>
        <v>0</v>
      </c>
      <c r="AF47" s="357"/>
      <c r="AG47" s="366"/>
    </row>
    <row r="48" spans="1:33" outlineLevel="1" x14ac:dyDescent="0.25">
      <c r="B48" s="367"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367">
        <f>IF(C47&gt;0,C47+1,IF(DATE(YEAR('Basic project data'!$C$5),MONTH('Basic project data'!$C$5),1)=D48,1,0))</f>
        <v>0</v>
      </c>
      <c r="D48" s="368">
        <f t="shared" ref="D48:D58" si="18">DATE(YEAR(D47),MONTH(D47)+1,DAY(D47))</f>
        <v>31</v>
      </c>
      <c r="E48" s="369"/>
      <c r="F48" s="299">
        <f t="shared" si="14"/>
        <v>0</v>
      </c>
      <c r="G48" s="370"/>
      <c r="H48" s="369"/>
      <c r="I48" s="299">
        <f t="shared" si="15"/>
        <v>0</v>
      </c>
      <c r="J48" s="371"/>
      <c r="O48" s="372">
        <f t="shared" si="16"/>
        <v>31</v>
      </c>
      <c r="P48" s="373"/>
      <c r="Q48" s="373"/>
      <c r="R48" s="373"/>
      <c r="S48" s="373"/>
      <c r="T48" s="373"/>
      <c r="U48" s="373"/>
      <c r="V48" s="373"/>
      <c r="W48" s="373"/>
      <c r="X48" s="373"/>
      <c r="Y48" s="373"/>
      <c r="Z48" s="373"/>
      <c r="AA48" s="373"/>
      <c r="AB48" s="373"/>
      <c r="AC48" s="373"/>
      <c r="AD48" s="373"/>
      <c r="AE48" s="374">
        <f t="shared" si="17"/>
        <v>0</v>
      </c>
      <c r="AF48" s="357"/>
      <c r="AG48" s="366"/>
    </row>
    <row r="49" spans="2:33" outlineLevel="1" x14ac:dyDescent="0.25">
      <c r="B49" s="367"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367">
        <f>IF(C48&gt;0,C48+1,IF(DATE(YEAR('Basic project data'!$C$5),MONTH('Basic project data'!$C$5),1)=D49,1,0))</f>
        <v>0</v>
      </c>
      <c r="D49" s="368">
        <f t="shared" si="18"/>
        <v>62</v>
      </c>
      <c r="E49" s="369"/>
      <c r="F49" s="299">
        <f t="shared" si="14"/>
        <v>0</v>
      </c>
      <c r="G49" s="370"/>
      <c r="H49" s="369"/>
      <c r="I49" s="299">
        <f t="shared" si="15"/>
        <v>0</v>
      </c>
      <c r="J49" s="371"/>
      <c r="O49" s="372">
        <f t="shared" si="16"/>
        <v>62</v>
      </c>
      <c r="P49" s="373"/>
      <c r="Q49" s="373"/>
      <c r="R49" s="373"/>
      <c r="S49" s="373"/>
      <c r="T49" s="373"/>
      <c r="U49" s="373"/>
      <c r="V49" s="373"/>
      <c r="W49" s="373"/>
      <c r="X49" s="373"/>
      <c r="Y49" s="373"/>
      <c r="Z49" s="373"/>
      <c r="AA49" s="373"/>
      <c r="AB49" s="373"/>
      <c r="AC49" s="373"/>
      <c r="AD49" s="373"/>
      <c r="AE49" s="374">
        <f t="shared" si="17"/>
        <v>0</v>
      </c>
      <c r="AF49" s="357"/>
      <c r="AG49" s="366"/>
    </row>
    <row r="50" spans="2:33" outlineLevel="1" x14ac:dyDescent="0.25">
      <c r="B50" s="367"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367">
        <f>IF(C49&gt;0,C49+1,IF(DATE(YEAR('Basic project data'!$C$5),MONTH('Basic project data'!$C$5),1)=D50,1,0))</f>
        <v>0</v>
      </c>
      <c r="D50" s="368">
        <f t="shared" si="18"/>
        <v>93</v>
      </c>
      <c r="E50" s="369"/>
      <c r="F50" s="299">
        <f t="shared" si="14"/>
        <v>0</v>
      </c>
      <c r="G50" s="370"/>
      <c r="H50" s="369"/>
      <c r="I50" s="299">
        <f t="shared" si="15"/>
        <v>0</v>
      </c>
      <c r="J50" s="371"/>
      <c r="O50" s="372">
        <f t="shared" si="16"/>
        <v>93</v>
      </c>
      <c r="P50" s="373"/>
      <c r="Q50" s="373"/>
      <c r="R50" s="373"/>
      <c r="S50" s="373"/>
      <c r="T50" s="373"/>
      <c r="U50" s="373"/>
      <c r="V50" s="373"/>
      <c r="W50" s="373"/>
      <c r="X50" s="373"/>
      <c r="Y50" s="373"/>
      <c r="Z50" s="373"/>
      <c r="AA50" s="373"/>
      <c r="AB50" s="373"/>
      <c r="AC50" s="373"/>
      <c r="AD50" s="373"/>
      <c r="AE50" s="374">
        <f t="shared" si="17"/>
        <v>0</v>
      </c>
      <c r="AF50" s="375"/>
    </row>
    <row r="51" spans="2:33" outlineLevel="1" x14ac:dyDescent="0.25">
      <c r="B51" s="367"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367">
        <f>IF(C50&gt;0,C50+1,IF(DATE(YEAR('Basic project data'!$C$5),MONTH('Basic project data'!$C$5),1)=D51,1,0))</f>
        <v>0</v>
      </c>
      <c r="D51" s="368">
        <f t="shared" si="18"/>
        <v>123</v>
      </c>
      <c r="E51" s="369"/>
      <c r="F51" s="299">
        <f t="shared" si="14"/>
        <v>0</v>
      </c>
      <c r="G51" s="370"/>
      <c r="H51" s="369"/>
      <c r="I51" s="299">
        <f t="shared" si="15"/>
        <v>0</v>
      </c>
      <c r="J51" s="371"/>
      <c r="O51" s="372">
        <f t="shared" si="16"/>
        <v>123</v>
      </c>
      <c r="P51" s="373"/>
      <c r="Q51" s="373"/>
      <c r="R51" s="373"/>
      <c r="S51" s="373"/>
      <c r="T51" s="373"/>
      <c r="U51" s="373"/>
      <c r="V51" s="373"/>
      <c r="W51" s="373"/>
      <c r="X51" s="373"/>
      <c r="Y51" s="373"/>
      <c r="Z51" s="373"/>
      <c r="AA51" s="373"/>
      <c r="AB51" s="373"/>
      <c r="AC51" s="373"/>
      <c r="AD51" s="373"/>
      <c r="AE51" s="374">
        <f t="shared" si="17"/>
        <v>0</v>
      </c>
      <c r="AF51" s="375"/>
      <c r="AG51" s="366"/>
    </row>
    <row r="52" spans="2:33" outlineLevel="1" x14ac:dyDescent="0.25">
      <c r="B52" s="367"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367">
        <f>IF(C51&gt;0,C51+1,IF(DATE(YEAR('Basic project data'!$C$5),MONTH('Basic project data'!$C$5),1)=D52,1,0))</f>
        <v>0</v>
      </c>
      <c r="D52" s="368">
        <f t="shared" si="18"/>
        <v>154</v>
      </c>
      <c r="E52" s="369"/>
      <c r="F52" s="299">
        <f t="shared" si="14"/>
        <v>0</v>
      </c>
      <c r="G52" s="370"/>
      <c r="H52" s="369"/>
      <c r="I52" s="299">
        <f t="shared" si="15"/>
        <v>0</v>
      </c>
      <c r="J52" s="371"/>
      <c r="O52" s="372">
        <f t="shared" si="16"/>
        <v>154</v>
      </c>
      <c r="P52" s="373"/>
      <c r="Q52" s="373"/>
      <c r="R52" s="373"/>
      <c r="S52" s="373"/>
      <c r="T52" s="373"/>
      <c r="U52" s="373"/>
      <c r="V52" s="373"/>
      <c r="W52" s="373"/>
      <c r="X52" s="373"/>
      <c r="Y52" s="373"/>
      <c r="Z52" s="373"/>
      <c r="AA52" s="373"/>
      <c r="AB52" s="373"/>
      <c r="AC52" s="373"/>
      <c r="AD52" s="373"/>
      <c r="AE52" s="374">
        <f t="shared" si="17"/>
        <v>0</v>
      </c>
      <c r="AF52" s="375"/>
      <c r="AG52" s="366"/>
    </row>
    <row r="53" spans="2:33" outlineLevel="1" x14ac:dyDescent="0.25">
      <c r="B53" s="367"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367">
        <f>IF(C52&gt;0,C52+1,IF(DATE(YEAR('Basic project data'!$C$5),MONTH('Basic project data'!$C$5),1)=D53,1,0))</f>
        <v>0</v>
      </c>
      <c r="D53" s="368">
        <f t="shared" si="18"/>
        <v>184</v>
      </c>
      <c r="E53" s="369"/>
      <c r="F53" s="299">
        <f t="shared" si="14"/>
        <v>0</v>
      </c>
      <c r="G53" s="370"/>
      <c r="H53" s="369"/>
      <c r="I53" s="299">
        <f t="shared" si="15"/>
        <v>0</v>
      </c>
      <c r="J53" s="371"/>
      <c r="O53" s="372">
        <f t="shared" si="16"/>
        <v>184</v>
      </c>
      <c r="P53" s="373"/>
      <c r="Q53" s="373"/>
      <c r="R53" s="373"/>
      <c r="S53" s="373"/>
      <c r="T53" s="373"/>
      <c r="U53" s="373"/>
      <c r="V53" s="373"/>
      <c r="W53" s="373"/>
      <c r="X53" s="373"/>
      <c r="Y53" s="373"/>
      <c r="Z53" s="373"/>
      <c r="AA53" s="373"/>
      <c r="AB53" s="373"/>
      <c r="AC53" s="373"/>
      <c r="AD53" s="373"/>
      <c r="AE53" s="374">
        <f t="shared" si="17"/>
        <v>0</v>
      </c>
      <c r="AF53" s="375"/>
      <c r="AG53" s="354"/>
    </row>
    <row r="54" spans="2:33" outlineLevel="1" x14ac:dyDescent="0.25">
      <c r="B54" s="367"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367">
        <f>IF(C53&gt;0,C53+1,IF(DATE(YEAR('Basic project data'!$C$5),MONTH('Basic project data'!$C$5),1)=D54,1,0))</f>
        <v>0</v>
      </c>
      <c r="D54" s="368">
        <f t="shared" si="18"/>
        <v>215</v>
      </c>
      <c r="E54" s="369"/>
      <c r="F54" s="299">
        <f t="shared" si="14"/>
        <v>0</v>
      </c>
      <c r="G54" s="370"/>
      <c r="H54" s="369"/>
      <c r="I54" s="299">
        <f t="shared" si="15"/>
        <v>0</v>
      </c>
      <c r="J54" s="371"/>
      <c r="O54" s="372">
        <f t="shared" si="16"/>
        <v>215</v>
      </c>
      <c r="P54" s="373"/>
      <c r="Q54" s="373"/>
      <c r="R54" s="373"/>
      <c r="S54" s="373"/>
      <c r="T54" s="373"/>
      <c r="U54" s="373"/>
      <c r="V54" s="373"/>
      <c r="W54" s="373"/>
      <c r="X54" s="373"/>
      <c r="Y54" s="373"/>
      <c r="Z54" s="373"/>
      <c r="AA54" s="373"/>
      <c r="AB54" s="373"/>
      <c r="AC54" s="373"/>
      <c r="AD54" s="373"/>
      <c r="AE54" s="374">
        <f t="shared" si="17"/>
        <v>0</v>
      </c>
      <c r="AF54" s="375"/>
      <c r="AG54" s="354"/>
    </row>
    <row r="55" spans="2:33" outlineLevel="1" x14ac:dyDescent="0.25">
      <c r="B55" s="367"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367">
        <f>IF(C54&gt;0,C54+1,IF(DATE(YEAR('Basic project data'!$C$5),MONTH('Basic project data'!$C$5),1)=D55,1,0))</f>
        <v>0</v>
      </c>
      <c r="D55" s="368">
        <f t="shared" si="18"/>
        <v>246</v>
      </c>
      <c r="E55" s="369"/>
      <c r="F55" s="299">
        <f t="shared" si="14"/>
        <v>0</v>
      </c>
      <c r="G55" s="370"/>
      <c r="H55" s="369"/>
      <c r="I55" s="299">
        <f t="shared" si="15"/>
        <v>0</v>
      </c>
      <c r="J55" s="371"/>
      <c r="O55" s="372">
        <f t="shared" si="16"/>
        <v>246</v>
      </c>
      <c r="P55" s="373"/>
      <c r="Q55" s="373"/>
      <c r="R55" s="373"/>
      <c r="S55" s="373"/>
      <c r="T55" s="373"/>
      <c r="U55" s="373"/>
      <c r="V55" s="373"/>
      <c r="W55" s="373"/>
      <c r="X55" s="373"/>
      <c r="Y55" s="373"/>
      <c r="Z55" s="373"/>
      <c r="AA55" s="373"/>
      <c r="AB55" s="373"/>
      <c r="AC55" s="373"/>
      <c r="AD55" s="373"/>
      <c r="AE55" s="374">
        <f t="shared" si="17"/>
        <v>0</v>
      </c>
      <c r="AF55" s="375"/>
    </row>
    <row r="56" spans="2:33" outlineLevel="1" x14ac:dyDescent="0.25">
      <c r="B56" s="367"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367">
        <f>IF(C55&gt;0,C55+1,IF(DATE(YEAR('Basic project data'!$C$5),MONTH('Basic project data'!$C$5),1)=D56,1,0))</f>
        <v>0</v>
      </c>
      <c r="D56" s="368">
        <f t="shared" si="18"/>
        <v>276</v>
      </c>
      <c r="E56" s="369"/>
      <c r="F56" s="299">
        <f t="shared" si="14"/>
        <v>0</v>
      </c>
      <c r="G56" s="370"/>
      <c r="H56" s="369"/>
      <c r="I56" s="299">
        <f t="shared" si="15"/>
        <v>0</v>
      </c>
      <c r="J56" s="371"/>
      <c r="O56" s="372">
        <f t="shared" si="16"/>
        <v>276</v>
      </c>
      <c r="P56" s="373"/>
      <c r="Q56" s="373"/>
      <c r="R56" s="373"/>
      <c r="S56" s="373"/>
      <c r="T56" s="373"/>
      <c r="U56" s="373"/>
      <c r="V56" s="373"/>
      <c r="W56" s="373"/>
      <c r="X56" s="373"/>
      <c r="Y56" s="373"/>
      <c r="Z56" s="373"/>
      <c r="AA56" s="373"/>
      <c r="AB56" s="373"/>
      <c r="AC56" s="373"/>
      <c r="AD56" s="373"/>
      <c r="AE56" s="374">
        <f t="shared" si="17"/>
        <v>0</v>
      </c>
      <c r="AF56" s="375"/>
      <c r="AG56" s="376"/>
    </row>
    <row r="57" spans="2:33" outlineLevel="1" x14ac:dyDescent="0.25">
      <c r="B57" s="367"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367">
        <f>IF(C56&gt;0,C56+1,IF(DATE(YEAR('Basic project data'!$C$5),MONTH('Basic project data'!$C$5),1)=D57,1,0))</f>
        <v>0</v>
      </c>
      <c r="D57" s="368">
        <f t="shared" si="18"/>
        <v>307</v>
      </c>
      <c r="E57" s="369"/>
      <c r="F57" s="299">
        <f t="shared" si="14"/>
        <v>0</v>
      </c>
      <c r="G57" s="370"/>
      <c r="H57" s="369"/>
      <c r="I57" s="299">
        <f t="shared" si="15"/>
        <v>0</v>
      </c>
      <c r="J57" s="371"/>
      <c r="O57" s="372">
        <f t="shared" si="16"/>
        <v>307</v>
      </c>
      <c r="P57" s="373"/>
      <c r="Q57" s="373"/>
      <c r="R57" s="373"/>
      <c r="S57" s="373"/>
      <c r="T57" s="373"/>
      <c r="U57" s="373"/>
      <c r="V57" s="373"/>
      <c r="W57" s="373"/>
      <c r="X57" s="373"/>
      <c r="Y57" s="373"/>
      <c r="Z57" s="373"/>
      <c r="AA57" s="373"/>
      <c r="AB57" s="373"/>
      <c r="AC57" s="373"/>
      <c r="AD57" s="373"/>
      <c r="AE57" s="374">
        <f t="shared" si="17"/>
        <v>0</v>
      </c>
      <c r="AF57" s="375"/>
    </row>
    <row r="58" spans="2:33" outlineLevel="1" x14ac:dyDescent="0.25">
      <c r="B58" s="367"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367">
        <f>IF(C57&gt;0,C57+1,IF(DATE(YEAR('Basic project data'!$C$5),MONTH('Basic project data'!$C$5),1)=D58,1,0))</f>
        <v>0</v>
      </c>
      <c r="D58" s="368">
        <f t="shared" si="18"/>
        <v>337</v>
      </c>
      <c r="E58" s="369"/>
      <c r="F58" s="299">
        <f t="shared" si="14"/>
        <v>0</v>
      </c>
      <c r="G58" s="370"/>
      <c r="H58" s="369"/>
      <c r="I58" s="299">
        <f t="shared" si="15"/>
        <v>0</v>
      </c>
      <c r="J58" s="371"/>
      <c r="O58" s="372">
        <f t="shared" si="16"/>
        <v>337</v>
      </c>
      <c r="P58" s="373"/>
      <c r="Q58" s="373"/>
      <c r="R58" s="373"/>
      <c r="S58" s="373"/>
      <c r="T58" s="373"/>
      <c r="U58" s="373"/>
      <c r="V58" s="373"/>
      <c r="W58" s="373"/>
      <c r="X58" s="373"/>
      <c r="Y58" s="373"/>
      <c r="Z58" s="373"/>
      <c r="AA58" s="373"/>
      <c r="AB58" s="373"/>
      <c r="AC58" s="373"/>
      <c r="AD58" s="373"/>
      <c r="AE58" s="374">
        <f t="shared" si="17"/>
        <v>0</v>
      </c>
      <c r="AF58" s="375"/>
    </row>
    <row r="59" spans="2:33" ht="15.75" outlineLevel="1" thickBot="1" x14ac:dyDescent="0.3">
      <c r="B59" s="377"/>
      <c r="C59" s="378"/>
      <c r="D59" s="379">
        <f>D58</f>
        <v>337</v>
      </c>
      <c r="E59" s="380"/>
      <c r="F59" s="381">
        <f>SUM(F47:F58)</f>
        <v>0</v>
      </c>
      <c r="G59" s="382">
        <f>SUM(G47:G58)</f>
        <v>0</v>
      </c>
      <c r="H59" s="383"/>
      <c r="I59" s="381">
        <f>SUM(I47:I58)</f>
        <v>0</v>
      </c>
      <c r="J59" s="382">
        <f>SUM(J47:J58)</f>
        <v>0</v>
      </c>
      <c r="O59" s="379">
        <f t="shared" si="16"/>
        <v>337</v>
      </c>
      <c r="P59" s="384">
        <f t="shared" ref="P59:AE59" si="19">SUM(P47:P58)</f>
        <v>0</v>
      </c>
      <c r="Q59" s="384">
        <f t="shared" si="19"/>
        <v>0</v>
      </c>
      <c r="R59" s="384">
        <f t="shared" si="19"/>
        <v>0</v>
      </c>
      <c r="S59" s="384">
        <f t="shared" si="19"/>
        <v>0</v>
      </c>
      <c r="T59" s="384">
        <f>SUM(T47:T58)</f>
        <v>0</v>
      </c>
      <c r="U59" s="384">
        <f t="shared" si="19"/>
        <v>0</v>
      </c>
      <c r="V59" s="384">
        <f t="shared" si="19"/>
        <v>0</v>
      </c>
      <c r="W59" s="384">
        <f t="shared" si="19"/>
        <v>0</v>
      </c>
      <c r="X59" s="384">
        <f t="shared" si="19"/>
        <v>0</v>
      </c>
      <c r="Y59" s="384">
        <f t="shared" si="19"/>
        <v>0</v>
      </c>
      <c r="Z59" s="384">
        <f t="shared" si="19"/>
        <v>0</v>
      </c>
      <c r="AA59" s="384">
        <f t="shared" si="19"/>
        <v>0</v>
      </c>
      <c r="AB59" s="384">
        <f t="shared" si="19"/>
        <v>0</v>
      </c>
      <c r="AC59" s="384">
        <f t="shared" si="19"/>
        <v>0</v>
      </c>
      <c r="AD59" s="384">
        <f t="shared" si="19"/>
        <v>0</v>
      </c>
      <c r="AE59" s="384">
        <f t="shared" si="19"/>
        <v>0</v>
      </c>
      <c r="AF59" s="375"/>
    </row>
    <row r="60" spans="2:33" x14ac:dyDescent="0.25">
      <c r="B60" s="385"/>
      <c r="C60" s="385"/>
      <c r="E60" s="674" t="s">
        <v>252</v>
      </c>
      <c r="F60" s="674"/>
      <c r="G60" s="674"/>
      <c r="H60" s="674" t="s">
        <v>498</v>
      </c>
      <c r="I60" s="674"/>
      <c r="J60" s="674"/>
      <c r="P60" s="384">
        <f t="shared" ref="P60:AE60" si="20">IFERROR(P59/$H$2,0)</f>
        <v>0</v>
      </c>
      <c r="Q60" s="384">
        <f t="shared" si="20"/>
        <v>0</v>
      </c>
      <c r="R60" s="384">
        <f t="shared" si="20"/>
        <v>0</v>
      </c>
      <c r="S60" s="384">
        <f t="shared" si="20"/>
        <v>0</v>
      </c>
      <c r="T60" s="384">
        <f t="shared" si="20"/>
        <v>0</v>
      </c>
      <c r="U60" s="384">
        <f t="shared" si="20"/>
        <v>0</v>
      </c>
      <c r="V60" s="384">
        <f t="shared" si="20"/>
        <v>0</v>
      </c>
      <c r="W60" s="384">
        <f t="shared" si="20"/>
        <v>0</v>
      </c>
      <c r="X60" s="384">
        <f t="shared" si="20"/>
        <v>0</v>
      </c>
      <c r="Y60" s="384">
        <f t="shared" si="20"/>
        <v>0</v>
      </c>
      <c r="Z60" s="384">
        <f t="shared" si="20"/>
        <v>0</v>
      </c>
      <c r="AA60" s="384">
        <f t="shared" si="20"/>
        <v>0</v>
      </c>
      <c r="AB60" s="384">
        <f t="shared" si="20"/>
        <v>0</v>
      </c>
      <c r="AC60" s="384">
        <f t="shared" si="20"/>
        <v>0</v>
      </c>
      <c r="AD60" s="384">
        <f t="shared" si="20"/>
        <v>0</v>
      </c>
      <c r="AE60" s="384">
        <f t="shared" si="20"/>
        <v>0</v>
      </c>
      <c r="AF60" s="626" t="s">
        <v>270</v>
      </c>
      <c r="AG60" s="627"/>
    </row>
    <row r="61" spans="2:33" ht="30" outlineLevel="1" x14ac:dyDescent="0.25">
      <c r="B61" s="385"/>
      <c r="C61" s="385"/>
      <c r="E61" s="360" t="s">
        <v>267</v>
      </c>
      <c r="F61" s="361" t="s">
        <v>268</v>
      </c>
      <c r="G61" s="362" t="s">
        <v>269</v>
      </c>
      <c r="H61" s="363" t="s">
        <v>267</v>
      </c>
      <c r="I61" s="361" t="s">
        <v>268</v>
      </c>
      <c r="J61" s="362" t="s">
        <v>530</v>
      </c>
      <c r="O61" s="364" t="s">
        <v>266</v>
      </c>
      <c r="P61" s="365" t="s">
        <v>389</v>
      </c>
      <c r="Q61" s="365" t="s">
        <v>39</v>
      </c>
      <c r="R61" s="365" t="s">
        <v>40</v>
      </c>
      <c r="S61" s="365" t="s">
        <v>41</v>
      </c>
      <c r="T61" s="365" t="s">
        <v>42</v>
      </c>
      <c r="U61" s="365" t="s">
        <v>43</v>
      </c>
      <c r="V61" s="365" t="s">
        <v>44</v>
      </c>
      <c r="W61" s="365" t="s">
        <v>45</v>
      </c>
      <c r="X61" s="365" t="s">
        <v>46</v>
      </c>
      <c r="Y61" s="365" t="s">
        <v>47</v>
      </c>
      <c r="Z61" s="365" t="s">
        <v>48</v>
      </c>
      <c r="AA61" s="365" t="s">
        <v>49</v>
      </c>
      <c r="AB61" s="365" t="s">
        <v>50</v>
      </c>
      <c r="AC61" s="365" t="s">
        <v>51</v>
      </c>
      <c r="AD61" s="365" t="s">
        <v>52</v>
      </c>
      <c r="AE61" s="386"/>
      <c r="AF61" s="387"/>
    </row>
    <row r="62" spans="2:33" outlineLevel="1" x14ac:dyDescent="0.25">
      <c r="B62" s="367"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367">
        <f>IF(C58&gt;0,C58+1,IF(DATE(YEAR('Basic project data'!$C$5),MONTH('Basic project data'!$C$5),1)=D62,1,0))</f>
        <v>0</v>
      </c>
      <c r="D62" s="368">
        <f>DATE(YEAR(D58),MONTH(D58)+1,DAY(D58))</f>
        <v>368</v>
      </c>
      <c r="E62" s="369"/>
      <c r="F62" s="299">
        <f t="shared" ref="F62:F73" si="21">215/12*E62</f>
        <v>0</v>
      </c>
      <c r="G62" s="370"/>
      <c r="H62" s="369"/>
      <c r="I62" s="299">
        <f t="shared" ref="I62:I73" si="22">215/12*H62</f>
        <v>0</v>
      </c>
      <c r="J62" s="371"/>
      <c r="O62" s="372">
        <f t="shared" ref="O62:O74" si="23">D62</f>
        <v>368</v>
      </c>
      <c r="P62" s="373"/>
      <c r="Q62" s="373"/>
      <c r="R62" s="373"/>
      <c r="S62" s="373"/>
      <c r="T62" s="373"/>
      <c r="U62" s="373"/>
      <c r="V62" s="373"/>
      <c r="W62" s="373"/>
      <c r="X62" s="373"/>
      <c r="Y62" s="373"/>
      <c r="Z62" s="373"/>
      <c r="AA62" s="373"/>
      <c r="AB62" s="373"/>
      <c r="AC62" s="373"/>
      <c r="AD62" s="373"/>
      <c r="AE62" s="374">
        <f t="shared" ref="AE62:AE73" si="24">SUM(P62:AD62)</f>
        <v>0</v>
      </c>
      <c r="AF62" s="375"/>
      <c r="AG62" s="376"/>
    </row>
    <row r="63" spans="2:33" outlineLevel="1" x14ac:dyDescent="0.25">
      <c r="B63" s="367"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367">
        <f>IF(C62&gt;0,C62+1,IF(DATE(YEAR('Basic project data'!$C$5),MONTH('Basic project data'!$C$5),1)=D63,1,0))</f>
        <v>0</v>
      </c>
      <c r="D63" s="368">
        <f t="shared" ref="D63:D73" si="25">DATE(YEAR(D62),MONTH(D62)+1,DAY(D62))</f>
        <v>399</v>
      </c>
      <c r="E63" s="369"/>
      <c r="F63" s="299">
        <f t="shared" si="21"/>
        <v>0</v>
      </c>
      <c r="G63" s="370"/>
      <c r="H63" s="369"/>
      <c r="I63" s="299">
        <f t="shared" si="22"/>
        <v>0</v>
      </c>
      <c r="J63" s="371"/>
      <c r="O63" s="372">
        <f t="shared" si="23"/>
        <v>399</v>
      </c>
      <c r="P63" s="373"/>
      <c r="Q63" s="373"/>
      <c r="R63" s="373"/>
      <c r="S63" s="373"/>
      <c r="T63" s="373"/>
      <c r="U63" s="373"/>
      <c r="V63" s="373"/>
      <c r="W63" s="373"/>
      <c r="X63" s="373"/>
      <c r="Y63" s="373"/>
      <c r="Z63" s="373"/>
      <c r="AA63" s="373"/>
      <c r="AB63" s="373"/>
      <c r="AC63" s="373"/>
      <c r="AD63" s="373"/>
      <c r="AE63" s="374">
        <f t="shared" si="24"/>
        <v>0</v>
      </c>
      <c r="AF63" s="375"/>
    </row>
    <row r="64" spans="2:33" outlineLevel="1" x14ac:dyDescent="0.25">
      <c r="B64" s="367"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367">
        <f>IF(C63&gt;0,C63+1,IF(DATE(YEAR('Basic project data'!$C$5),MONTH('Basic project data'!$C$5),1)=D64,1,0))</f>
        <v>0</v>
      </c>
      <c r="D64" s="368">
        <f t="shared" si="25"/>
        <v>427</v>
      </c>
      <c r="E64" s="369"/>
      <c r="F64" s="299">
        <f t="shared" si="21"/>
        <v>0</v>
      </c>
      <c r="G64" s="370"/>
      <c r="H64" s="369"/>
      <c r="I64" s="299">
        <f t="shared" si="22"/>
        <v>0</v>
      </c>
      <c r="J64" s="371"/>
      <c r="O64" s="372">
        <f t="shared" si="23"/>
        <v>427</v>
      </c>
      <c r="P64" s="373"/>
      <c r="Q64" s="373"/>
      <c r="R64" s="373"/>
      <c r="S64" s="373"/>
      <c r="T64" s="373"/>
      <c r="U64" s="373"/>
      <c r="V64" s="373"/>
      <c r="W64" s="373"/>
      <c r="X64" s="373"/>
      <c r="Y64" s="373"/>
      <c r="Z64" s="373"/>
      <c r="AA64" s="373"/>
      <c r="AB64" s="373"/>
      <c r="AC64" s="373"/>
      <c r="AD64" s="373"/>
      <c r="AE64" s="374">
        <f t="shared" si="24"/>
        <v>0</v>
      </c>
      <c r="AF64" s="375"/>
    </row>
    <row r="65" spans="2:33" outlineLevel="1" x14ac:dyDescent="0.25">
      <c r="B65" s="367"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367">
        <f>IF(C64&gt;0,C64+1,IF(DATE(YEAR('Basic project data'!$C$5),MONTH('Basic project data'!$C$5),1)=D65,1,0))</f>
        <v>0</v>
      </c>
      <c r="D65" s="368">
        <f t="shared" si="25"/>
        <v>458</v>
      </c>
      <c r="E65" s="369"/>
      <c r="F65" s="299">
        <f t="shared" si="21"/>
        <v>0</v>
      </c>
      <c r="G65" s="370"/>
      <c r="H65" s="369"/>
      <c r="I65" s="299">
        <f t="shared" si="22"/>
        <v>0</v>
      </c>
      <c r="J65" s="371"/>
      <c r="O65" s="372">
        <f t="shared" si="23"/>
        <v>458</v>
      </c>
      <c r="P65" s="373"/>
      <c r="Q65" s="373"/>
      <c r="R65" s="373"/>
      <c r="S65" s="373"/>
      <c r="T65" s="373"/>
      <c r="U65" s="373"/>
      <c r="V65" s="373"/>
      <c r="W65" s="373"/>
      <c r="X65" s="373"/>
      <c r="Y65" s="373"/>
      <c r="Z65" s="373"/>
      <c r="AA65" s="373"/>
      <c r="AB65" s="373"/>
      <c r="AC65" s="373"/>
      <c r="AD65" s="373"/>
      <c r="AE65" s="374">
        <f t="shared" si="24"/>
        <v>0</v>
      </c>
      <c r="AF65" s="375"/>
    </row>
    <row r="66" spans="2:33" outlineLevel="1" x14ac:dyDescent="0.25">
      <c r="B66" s="367"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367">
        <f>IF(C65&gt;0,C65+1,IF(DATE(YEAR('Basic project data'!$C$5),MONTH('Basic project data'!$C$5),1)=D66,1,0))</f>
        <v>0</v>
      </c>
      <c r="D66" s="368">
        <f t="shared" si="25"/>
        <v>488</v>
      </c>
      <c r="E66" s="369"/>
      <c r="F66" s="299">
        <f t="shared" si="21"/>
        <v>0</v>
      </c>
      <c r="G66" s="370"/>
      <c r="H66" s="369"/>
      <c r="I66" s="299">
        <f t="shared" si="22"/>
        <v>0</v>
      </c>
      <c r="J66" s="371"/>
      <c r="O66" s="372">
        <f t="shared" si="23"/>
        <v>488</v>
      </c>
      <c r="P66" s="373"/>
      <c r="Q66" s="373"/>
      <c r="R66" s="373"/>
      <c r="S66" s="373"/>
      <c r="T66" s="373"/>
      <c r="U66" s="373"/>
      <c r="V66" s="373"/>
      <c r="W66" s="373"/>
      <c r="X66" s="373"/>
      <c r="Y66" s="373"/>
      <c r="Z66" s="373"/>
      <c r="AA66" s="373"/>
      <c r="AB66" s="373"/>
      <c r="AC66" s="373"/>
      <c r="AD66" s="373"/>
      <c r="AE66" s="374">
        <f t="shared" si="24"/>
        <v>0</v>
      </c>
      <c r="AF66" s="375"/>
    </row>
    <row r="67" spans="2:33" outlineLevel="1" x14ac:dyDescent="0.25">
      <c r="B67" s="367"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367">
        <f>IF(C66&gt;0,C66+1,IF(DATE(YEAR('Basic project data'!$C$5),MONTH('Basic project data'!$C$5),1)=D67,1,0))</f>
        <v>0</v>
      </c>
      <c r="D67" s="368">
        <f t="shared" si="25"/>
        <v>519</v>
      </c>
      <c r="E67" s="369"/>
      <c r="F67" s="299">
        <f t="shared" si="21"/>
        <v>0</v>
      </c>
      <c r="G67" s="370"/>
      <c r="H67" s="369"/>
      <c r="I67" s="299">
        <f t="shared" si="22"/>
        <v>0</v>
      </c>
      <c r="J67" s="371"/>
      <c r="O67" s="372">
        <f t="shared" si="23"/>
        <v>519</v>
      </c>
      <c r="P67" s="373"/>
      <c r="Q67" s="373"/>
      <c r="R67" s="373"/>
      <c r="S67" s="373"/>
      <c r="T67" s="373"/>
      <c r="U67" s="373"/>
      <c r="V67" s="373"/>
      <c r="W67" s="373"/>
      <c r="X67" s="373"/>
      <c r="Y67" s="373"/>
      <c r="Z67" s="373"/>
      <c r="AA67" s="373"/>
      <c r="AB67" s="373"/>
      <c r="AC67" s="373"/>
      <c r="AD67" s="373"/>
      <c r="AE67" s="374">
        <f t="shared" si="24"/>
        <v>0</v>
      </c>
      <c r="AF67" s="375"/>
    </row>
    <row r="68" spans="2:33" outlineLevel="1" x14ac:dyDescent="0.25">
      <c r="B68" s="367"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367">
        <f>IF(C67&gt;0,C67+1,IF(DATE(YEAR('Basic project data'!$C$5),MONTH('Basic project data'!$C$5),1)=D68,1,0))</f>
        <v>0</v>
      </c>
      <c r="D68" s="368">
        <f t="shared" si="25"/>
        <v>549</v>
      </c>
      <c r="E68" s="369"/>
      <c r="F68" s="299">
        <f t="shared" si="21"/>
        <v>0</v>
      </c>
      <c r="G68" s="370"/>
      <c r="H68" s="369"/>
      <c r="I68" s="299">
        <f t="shared" si="22"/>
        <v>0</v>
      </c>
      <c r="J68" s="371"/>
      <c r="O68" s="372">
        <f t="shared" si="23"/>
        <v>549</v>
      </c>
      <c r="P68" s="373"/>
      <c r="Q68" s="373"/>
      <c r="R68" s="373"/>
      <c r="S68" s="373"/>
      <c r="T68" s="373"/>
      <c r="U68" s="373"/>
      <c r="V68" s="373"/>
      <c r="W68" s="373"/>
      <c r="X68" s="373"/>
      <c r="Y68" s="373"/>
      <c r="Z68" s="373"/>
      <c r="AA68" s="373"/>
      <c r="AB68" s="373"/>
      <c r="AC68" s="373"/>
      <c r="AD68" s="373"/>
      <c r="AE68" s="374">
        <f t="shared" si="24"/>
        <v>0</v>
      </c>
      <c r="AF68" s="375"/>
    </row>
    <row r="69" spans="2:33" outlineLevel="1" x14ac:dyDescent="0.25">
      <c r="B69" s="367"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367">
        <f>IF(C68&gt;0,C68+1,IF(DATE(YEAR('Basic project data'!$C$5),MONTH('Basic project data'!$C$5),1)=D69,1,0))</f>
        <v>0</v>
      </c>
      <c r="D69" s="368">
        <f t="shared" si="25"/>
        <v>580</v>
      </c>
      <c r="E69" s="369"/>
      <c r="F69" s="299">
        <f t="shared" si="21"/>
        <v>0</v>
      </c>
      <c r="G69" s="370"/>
      <c r="H69" s="369"/>
      <c r="I69" s="299">
        <f t="shared" si="22"/>
        <v>0</v>
      </c>
      <c r="J69" s="371"/>
      <c r="O69" s="372">
        <f t="shared" si="23"/>
        <v>580</v>
      </c>
      <c r="P69" s="373"/>
      <c r="Q69" s="373"/>
      <c r="R69" s="373"/>
      <c r="S69" s="373"/>
      <c r="T69" s="373"/>
      <c r="U69" s="373"/>
      <c r="V69" s="373"/>
      <c r="W69" s="373"/>
      <c r="X69" s="373"/>
      <c r="Y69" s="373"/>
      <c r="Z69" s="373"/>
      <c r="AA69" s="373"/>
      <c r="AB69" s="373"/>
      <c r="AC69" s="373"/>
      <c r="AD69" s="373"/>
      <c r="AE69" s="374">
        <f t="shared" si="24"/>
        <v>0</v>
      </c>
      <c r="AF69" s="375"/>
    </row>
    <row r="70" spans="2:33" outlineLevel="1" x14ac:dyDescent="0.25">
      <c r="B70" s="367"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367">
        <f>IF(C69&gt;0,C69+1,IF(DATE(YEAR('Basic project data'!$C$5),MONTH('Basic project data'!$C$5),1)=D70,1,0))</f>
        <v>0</v>
      </c>
      <c r="D70" s="368">
        <f t="shared" si="25"/>
        <v>611</v>
      </c>
      <c r="E70" s="369"/>
      <c r="F70" s="299">
        <f t="shared" si="21"/>
        <v>0</v>
      </c>
      <c r="G70" s="370"/>
      <c r="H70" s="369"/>
      <c r="I70" s="299">
        <f t="shared" si="22"/>
        <v>0</v>
      </c>
      <c r="J70" s="371"/>
      <c r="O70" s="372">
        <f t="shared" si="23"/>
        <v>611</v>
      </c>
      <c r="P70" s="373"/>
      <c r="Q70" s="373"/>
      <c r="R70" s="373"/>
      <c r="S70" s="373"/>
      <c r="T70" s="373"/>
      <c r="U70" s="373"/>
      <c r="V70" s="373"/>
      <c r="W70" s="373"/>
      <c r="X70" s="373"/>
      <c r="Y70" s="373"/>
      <c r="Z70" s="373"/>
      <c r="AA70" s="373"/>
      <c r="AB70" s="373"/>
      <c r="AC70" s="373"/>
      <c r="AD70" s="373"/>
      <c r="AE70" s="374">
        <f t="shared" si="24"/>
        <v>0</v>
      </c>
      <c r="AF70" s="375"/>
    </row>
    <row r="71" spans="2:33" outlineLevel="1" x14ac:dyDescent="0.25">
      <c r="B71" s="367"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367">
        <f>IF(C70&gt;0,C70+1,IF(DATE(YEAR('Basic project data'!$C$5),MONTH('Basic project data'!$C$5),1)=D71,1,0))</f>
        <v>0</v>
      </c>
      <c r="D71" s="368">
        <f t="shared" si="25"/>
        <v>641</v>
      </c>
      <c r="E71" s="369"/>
      <c r="F71" s="299">
        <f t="shared" si="21"/>
        <v>0</v>
      </c>
      <c r="G71" s="370"/>
      <c r="H71" s="369"/>
      <c r="I71" s="299">
        <f t="shared" si="22"/>
        <v>0</v>
      </c>
      <c r="J71" s="371"/>
      <c r="O71" s="372">
        <f t="shared" si="23"/>
        <v>641</v>
      </c>
      <c r="P71" s="373"/>
      <c r="Q71" s="373"/>
      <c r="R71" s="373"/>
      <c r="S71" s="373"/>
      <c r="T71" s="373"/>
      <c r="U71" s="373"/>
      <c r="V71" s="373"/>
      <c r="W71" s="373"/>
      <c r="X71" s="373"/>
      <c r="Y71" s="373"/>
      <c r="Z71" s="373"/>
      <c r="AA71" s="373"/>
      <c r="AB71" s="373"/>
      <c r="AC71" s="373"/>
      <c r="AD71" s="373"/>
      <c r="AE71" s="374">
        <f t="shared" si="24"/>
        <v>0</v>
      </c>
      <c r="AF71" s="375"/>
    </row>
    <row r="72" spans="2:33" outlineLevel="1" x14ac:dyDescent="0.25">
      <c r="B72" s="367"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367">
        <f>IF(C71&gt;0,C71+1,IF(DATE(YEAR('Basic project data'!$C$5),MONTH('Basic project data'!$C$5),1)=D72,1,0))</f>
        <v>0</v>
      </c>
      <c r="D72" s="368">
        <f t="shared" si="25"/>
        <v>672</v>
      </c>
      <c r="E72" s="369"/>
      <c r="F72" s="299">
        <f t="shared" si="21"/>
        <v>0</v>
      </c>
      <c r="G72" s="370"/>
      <c r="H72" s="369"/>
      <c r="I72" s="299">
        <f t="shared" si="22"/>
        <v>0</v>
      </c>
      <c r="J72" s="371"/>
      <c r="O72" s="372">
        <f t="shared" si="23"/>
        <v>672</v>
      </c>
      <c r="P72" s="373"/>
      <c r="Q72" s="373"/>
      <c r="R72" s="373"/>
      <c r="S72" s="373"/>
      <c r="T72" s="373"/>
      <c r="U72" s="373"/>
      <c r="V72" s="373"/>
      <c r="W72" s="373"/>
      <c r="X72" s="373"/>
      <c r="Y72" s="373"/>
      <c r="Z72" s="373"/>
      <c r="AA72" s="373"/>
      <c r="AB72" s="373"/>
      <c r="AC72" s="373"/>
      <c r="AD72" s="373"/>
      <c r="AE72" s="374">
        <f t="shared" si="24"/>
        <v>0</v>
      </c>
      <c r="AF72" s="375"/>
    </row>
    <row r="73" spans="2:33" outlineLevel="1" x14ac:dyDescent="0.25">
      <c r="B73" s="367"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367">
        <f>IF(C72&gt;0,C72+1,IF(DATE(YEAR('Basic project data'!$C$5),MONTH('Basic project data'!$C$5),1)=D73,1,0))</f>
        <v>0</v>
      </c>
      <c r="D73" s="368">
        <f t="shared" si="25"/>
        <v>702</v>
      </c>
      <c r="E73" s="369"/>
      <c r="F73" s="299">
        <f t="shared" si="21"/>
        <v>0</v>
      </c>
      <c r="G73" s="370"/>
      <c r="H73" s="369"/>
      <c r="I73" s="299">
        <f t="shared" si="22"/>
        <v>0</v>
      </c>
      <c r="J73" s="371"/>
      <c r="O73" s="372">
        <f t="shared" si="23"/>
        <v>702</v>
      </c>
      <c r="P73" s="373"/>
      <c r="Q73" s="373"/>
      <c r="R73" s="373"/>
      <c r="S73" s="373"/>
      <c r="T73" s="373"/>
      <c r="U73" s="373"/>
      <c r="V73" s="373"/>
      <c r="W73" s="373"/>
      <c r="X73" s="373"/>
      <c r="Y73" s="373"/>
      <c r="Z73" s="373"/>
      <c r="AA73" s="373"/>
      <c r="AB73" s="373"/>
      <c r="AC73" s="373"/>
      <c r="AD73" s="373"/>
      <c r="AE73" s="374">
        <f t="shared" si="24"/>
        <v>0</v>
      </c>
      <c r="AF73" s="375"/>
    </row>
    <row r="74" spans="2:33" ht="15.75" outlineLevel="1" thickBot="1" x14ac:dyDescent="0.3">
      <c r="B74" s="377"/>
      <c r="C74" s="378"/>
      <c r="D74" s="379">
        <f>D73</f>
        <v>702</v>
      </c>
      <c r="E74" s="380"/>
      <c r="F74" s="381">
        <f>SUM(F62:F73)</f>
        <v>0</v>
      </c>
      <c r="G74" s="382">
        <f>SUM(G62:G73)</f>
        <v>0</v>
      </c>
      <c r="H74" s="383"/>
      <c r="I74" s="381">
        <f>SUM(I62:I73)</f>
        <v>0</v>
      </c>
      <c r="J74" s="382">
        <f>SUM(J62:J73)</f>
        <v>0</v>
      </c>
      <c r="O74" s="388">
        <f t="shared" si="23"/>
        <v>702</v>
      </c>
      <c r="P74" s="384">
        <f t="shared" ref="P74:S74" si="26">SUM(P62:P73)</f>
        <v>0</v>
      </c>
      <c r="Q74" s="384">
        <f t="shared" si="26"/>
        <v>0</v>
      </c>
      <c r="R74" s="384">
        <f t="shared" si="26"/>
        <v>0</v>
      </c>
      <c r="S74" s="384">
        <f t="shared" si="26"/>
        <v>0</v>
      </c>
      <c r="T74" s="384">
        <f>SUM(T62:T73)</f>
        <v>0</v>
      </c>
      <c r="U74" s="384">
        <f t="shared" ref="U74:AE74" si="27">SUM(U62:U73)</f>
        <v>0</v>
      </c>
      <c r="V74" s="384">
        <f t="shared" si="27"/>
        <v>0</v>
      </c>
      <c r="W74" s="384">
        <f t="shared" si="27"/>
        <v>0</v>
      </c>
      <c r="X74" s="384">
        <f t="shared" si="27"/>
        <v>0</v>
      </c>
      <c r="Y74" s="384">
        <f t="shared" si="27"/>
        <v>0</v>
      </c>
      <c r="Z74" s="384">
        <f t="shared" si="27"/>
        <v>0</v>
      </c>
      <c r="AA74" s="384">
        <f t="shared" si="27"/>
        <v>0</v>
      </c>
      <c r="AB74" s="384">
        <f t="shared" si="27"/>
        <v>0</v>
      </c>
      <c r="AC74" s="384">
        <f t="shared" si="27"/>
        <v>0</v>
      </c>
      <c r="AD74" s="384">
        <f t="shared" si="27"/>
        <v>0</v>
      </c>
      <c r="AE74" s="384">
        <f t="shared" si="27"/>
        <v>0</v>
      </c>
      <c r="AF74" s="375"/>
    </row>
    <row r="75" spans="2:33" x14ac:dyDescent="0.25">
      <c r="B75" s="385"/>
      <c r="C75" s="385"/>
      <c r="E75" s="674" t="s">
        <v>252</v>
      </c>
      <c r="F75" s="674"/>
      <c r="G75" s="674"/>
      <c r="H75" s="674" t="s">
        <v>498</v>
      </c>
      <c r="I75" s="674"/>
      <c r="J75" s="674"/>
      <c r="O75" s="357"/>
      <c r="P75" s="384">
        <f t="shared" ref="P75:AE75" si="28">IFERROR(P74/$H$2,0)</f>
        <v>0</v>
      </c>
      <c r="Q75" s="384">
        <f t="shared" si="28"/>
        <v>0</v>
      </c>
      <c r="R75" s="384">
        <f t="shared" si="28"/>
        <v>0</v>
      </c>
      <c r="S75" s="384">
        <f t="shared" si="28"/>
        <v>0</v>
      </c>
      <c r="T75" s="384">
        <f t="shared" si="28"/>
        <v>0</v>
      </c>
      <c r="U75" s="384">
        <f t="shared" si="28"/>
        <v>0</v>
      </c>
      <c r="V75" s="384">
        <f t="shared" si="28"/>
        <v>0</v>
      </c>
      <c r="W75" s="384">
        <f t="shared" si="28"/>
        <v>0</v>
      </c>
      <c r="X75" s="384">
        <f t="shared" si="28"/>
        <v>0</v>
      </c>
      <c r="Y75" s="384">
        <f t="shared" si="28"/>
        <v>0</v>
      </c>
      <c r="Z75" s="384">
        <f t="shared" si="28"/>
        <v>0</v>
      </c>
      <c r="AA75" s="384">
        <f t="shared" si="28"/>
        <v>0</v>
      </c>
      <c r="AB75" s="384">
        <f t="shared" si="28"/>
        <v>0</v>
      </c>
      <c r="AC75" s="384">
        <f t="shared" si="28"/>
        <v>0</v>
      </c>
      <c r="AD75" s="384">
        <f t="shared" si="28"/>
        <v>0</v>
      </c>
      <c r="AE75" s="384">
        <f t="shared" si="28"/>
        <v>0</v>
      </c>
      <c r="AF75" s="626" t="s">
        <v>270</v>
      </c>
      <c r="AG75" s="627"/>
    </row>
    <row r="76" spans="2:33" ht="30" outlineLevel="1" x14ac:dyDescent="0.25">
      <c r="B76" s="385"/>
      <c r="C76" s="385"/>
      <c r="E76" s="360" t="s">
        <v>267</v>
      </c>
      <c r="F76" s="361" t="s">
        <v>268</v>
      </c>
      <c r="G76" s="362" t="s">
        <v>269</v>
      </c>
      <c r="H76" s="363" t="s">
        <v>267</v>
      </c>
      <c r="I76" s="361" t="s">
        <v>268</v>
      </c>
      <c r="J76" s="362" t="s">
        <v>530</v>
      </c>
      <c r="O76" s="364" t="s">
        <v>266</v>
      </c>
      <c r="P76" s="365" t="s">
        <v>389</v>
      </c>
      <c r="Q76" s="365" t="s">
        <v>39</v>
      </c>
      <c r="R76" s="365" t="s">
        <v>40</v>
      </c>
      <c r="S76" s="365" t="s">
        <v>41</v>
      </c>
      <c r="T76" s="365" t="s">
        <v>42</v>
      </c>
      <c r="U76" s="365" t="s">
        <v>43</v>
      </c>
      <c r="V76" s="365" t="s">
        <v>44</v>
      </c>
      <c r="W76" s="365" t="s">
        <v>45</v>
      </c>
      <c r="X76" s="365" t="s">
        <v>46</v>
      </c>
      <c r="Y76" s="365" t="s">
        <v>47</v>
      </c>
      <c r="Z76" s="365" t="s">
        <v>48</v>
      </c>
      <c r="AA76" s="365" t="s">
        <v>49</v>
      </c>
      <c r="AB76" s="365" t="s">
        <v>50</v>
      </c>
      <c r="AC76" s="365" t="s">
        <v>51</v>
      </c>
      <c r="AD76" s="365" t="s">
        <v>52</v>
      </c>
      <c r="AE76" s="386"/>
      <c r="AF76" s="387"/>
    </row>
    <row r="77" spans="2:33" outlineLevel="1" x14ac:dyDescent="0.25">
      <c r="B77" s="367"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367">
        <f>IF(C73&gt;0,C73+1,IF(DATE(YEAR('Basic project data'!$C$5),MONTH('Basic project data'!$C$5),1)=D77,1,0))</f>
        <v>0</v>
      </c>
      <c r="D77" s="368">
        <f>DATE(YEAR(D73),MONTH(D73)+1,DAY(D73))</f>
        <v>733</v>
      </c>
      <c r="E77" s="369"/>
      <c r="F77" s="299">
        <f t="shared" ref="F77:F88" si="29">215/12*E77</f>
        <v>0</v>
      </c>
      <c r="G77" s="370"/>
      <c r="H77" s="369"/>
      <c r="I77" s="299">
        <f t="shared" ref="I77:I88" si="30">215/12*H77</f>
        <v>0</v>
      </c>
      <c r="J77" s="371"/>
      <c r="O77" s="372">
        <f t="shared" ref="O77:O89" si="31">D77</f>
        <v>733</v>
      </c>
      <c r="P77" s="373"/>
      <c r="Q77" s="373"/>
      <c r="R77" s="373"/>
      <c r="S77" s="373"/>
      <c r="T77" s="373"/>
      <c r="U77" s="373"/>
      <c r="V77" s="373"/>
      <c r="W77" s="373"/>
      <c r="X77" s="373"/>
      <c r="Y77" s="373"/>
      <c r="Z77" s="373"/>
      <c r="AA77" s="373"/>
      <c r="AB77" s="373"/>
      <c r="AC77" s="373"/>
      <c r="AD77" s="373"/>
      <c r="AE77" s="374">
        <f t="shared" ref="AE77:AE88" si="32">SUM(P77:AD77)</f>
        <v>0</v>
      </c>
      <c r="AF77" s="375"/>
    </row>
    <row r="78" spans="2:33" outlineLevel="1" x14ac:dyDescent="0.25">
      <c r="B78" s="367"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367">
        <f>IF(C77&gt;0,C77+1,IF(DATE(YEAR('Basic project data'!$C$5),MONTH('Basic project data'!$C$5),1)=D78,1,0))</f>
        <v>0</v>
      </c>
      <c r="D78" s="368">
        <f t="shared" ref="D78:D88" si="33">DATE(YEAR(D77),MONTH(D77)+1,DAY(D77))</f>
        <v>764</v>
      </c>
      <c r="E78" s="369"/>
      <c r="F78" s="299">
        <f t="shared" si="29"/>
        <v>0</v>
      </c>
      <c r="G78" s="370"/>
      <c r="H78" s="369"/>
      <c r="I78" s="299">
        <f t="shared" si="30"/>
        <v>0</v>
      </c>
      <c r="J78" s="371"/>
      <c r="O78" s="372">
        <f t="shared" si="31"/>
        <v>764</v>
      </c>
      <c r="P78" s="373"/>
      <c r="Q78" s="373"/>
      <c r="R78" s="373"/>
      <c r="S78" s="373"/>
      <c r="T78" s="373"/>
      <c r="U78" s="373"/>
      <c r="V78" s="373"/>
      <c r="W78" s="373"/>
      <c r="X78" s="373"/>
      <c r="Y78" s="373"/>
      <c r="Z78" s="373"/>
      <c r="AA78" s="373"/>
      <c r="AB78" s="373"/>
      <c r="AC78" s="373"/>
      <c r="AD78" s="373"/>
      <c r="AE78" s="374">
        <f t="shared" si="32"/>
        <v>0</v>
      </c>
      <c r="AF78" s="375"/>
    </row>
    <row r="79" spans="2:33" outlineLevel="1" x14ac:dyDescent="0.25">
      <c r="B79" s="367"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367">
        <f>IF(C78&gt;0,C78+1,IF(DATE(YEAR('Basic project data'!$C$5),MONTH('Basic project data'!$C$5),1)=D79,1,0))</f>
        <v>0</v>
      </c>
      <c r="D79" s="368">
        <f t="shared" si="33"/>
        <v>792</v>
      </c>
      <c r="E79" s="369"/>
      <c r="F79" s="299">
        <f t="shared" si="29"/>
        <v>0</v>
      </c>
      <c r="G79" s="370"/>
      <c r="H79" s="369"/>
      <c r="I79" s="299">
        <f t="shared" si="30"/>
        <v>0</v>
      </c>
      <c r="J79" s="371"/>
      <c r="O79" s="372">
        <f t="shared" si="31"/>
        <v>792</v>
      </c>
      <c r="P79" s="373"/>
      <c r="Q79" s="373"/>
      <c r="R79" s="373"/>
      <c r="S79" s="373"/>
      <c r="T79" s="373"/>
      <c r="U79" s="373"/>
      <c r="V79" s="373"/>
      <c r="W79" s="373"/>
      <c r="X79" s="373"/>
      <c r="Y79" s="373"/>
      <c r="Z79" s="373"/>
      <c r="AA79" s="373"/>
      <c r="AB79" s="373"/>
      <c r="AC79" s="373"/>
      <c r="AD79" s="373"/>
      <c r="AE79" s="374">
        <f t="shared" si="32"/>
        <v>0</v>
      </c>
      <c r="AF79" s="375"/>
    </row>
    <row r="80" spans="2:33" outlineLevel="1" x14ac:dyDescent="0.25">
      <c r="B80" s="367"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367">
        <f>IF(C79&gt;0,C79+1,IF(DATE(YEAR('Basic project data'!$C$5),MONTH('Basic project data'!$C$5),1)=D80,1,0))</f>
        <v>0</v>
      </c>
      <c r="D80" s="368">
        <f t="shared" si="33"/>
        <v>823</v>
      </c>
      <c r="E80" s="369"/>
      <c r="F80" s="299">
        <f t="shared" si="29"/>
        <v>0</v>
      </c>
      <c r="G80" s="370"/>
      <c r="H80" s="369"/>
      <c r="I80" s="299">
        <f t="shared" si="30"/>
        <v>0</v>
      </c>
      <c r="J80" s="371"/>
      <c r="O80" s="372">
        <f t="shared" si="31"/>
        <v>823</v>
      </c>
      <c r="P80" s="373"/>
      <c r="Q80" s="373"/>
      <c r="R80" s="373"/>
      <c r="S80" s="373"/>
      <c r="T80" s="373"/>
      <c r="U80" s="373"/>
      <c r="V80" s="373"/>
      <c r="W80" s="373"/>
      <c r="X80" s="373"/>
      <c r="Y80" s="373"/>
      <c r="Z80" s="373"/>
      <c r="AA80" s="373"/>
      <c r="AB80" s="373"/>
      <c r="AC80" s="373"/>
      <c r="AD80" s="373"/>
      <c r="AE80" s="374">
        <f t="shared" si="32"/>
        <v>0</v>
      </c>
      <c r="AF80" s="375"/>
    </row>
    <row r="81" spans="2:33" outlineLevel="1" x14ac:dyDescent="0.25">
      <c r="B81" s="367"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367">
        <f>IF(C80&gt;0,C80+1,IF(DATE(YEAR('Basic project data'!$C$5),MONTH('Basic project data'!$C$5),1)=D81,1,0))</f>
        <v>0</v>
      </c>
      <c r="D81" s="368">
        <f t="shared" si="33"/>
        <v>853</v>
      </c>
      <c r="E81" s="369"/>
      <c r="F81" s="299">
        <f t="shared" si="29"/>
        <v>0</v>
      </c>
      <c r="G81" s="370"/>
      <c r="H81" s="369"/>
      <c r="I81" s="299">
        <f t="shared" si="30"/>
        <v>0</v>
      </c>
      <c r="J81" s="371"/>
      <c r="O81" s="372">
        <f t="shared" si="31"/>
        <v>853</v>
      </c>
      <c r="P81" s="373"/>
      <c r="Q81" s="373"/>
      <c r="R81" s="373"/>
      <c r="S81" s="373"/>
      <c r="T81" s="373"/>
      <c r="U81" s="373"/>
      <c r="V81" s="373"/>
      <c r="W81" s="373"/>
      <c r="X81" s="373"/>
      <c r="Y81" s="373"/>
      <c r="Z81" s="373"/>
      <c r="AA81" s="373"/>
      <c r="AB81" s="373"/>
      <c r="AC81" s="373"/>
      <c r="AD81" s="373"/>
      <c r="AE81" s="374">
        <f t="shared" si="32"/>
        <v>0</v>
      </c>
      <c r="AF81" s="375"/>
    </row>
    <row r="82" spans="2:33" outlineLevel="1" x14ac:dyDescent="0.25">
      <c r="B82" s="367"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367">
        <f>IF(C81&gt;0,C81+1,IF(DATE(YEAR('Basic project data'!$C$5),MONTH('Basic project data'!$C$5),1)=D82,1,0))</f>
        <v>0</v>
      </c>
      <c r="D82" s="368">
        <f t="shared" si="33"/>
        <v>884</v>
      </c>
      <c r="E82" s="369"/>
      <c r="F82" s="299">
        <f t="shared" si="29"/>
        <v>0</v>
      </c>
      <c r="G82" s="370"/>
      <c r="H82" s="369"/>
      <c r="I82" s="299">
        <f t="shared" si="30"/>
        <v>0</v>
      </c>
      <c r="J82" s="371"/>
      <c r="O82" s="372">
        <f t="shared" si="31"/>
        <v>884</v>
      </c>
      <c r="P82" s="373"/>
      <c r="Q82" s="373"/>
      <c r="R82" s="373"/>
      <c r="S82" s="373"/>
      <c r="T82" s="373"/>
      <c r="U82" s="373"/>
      <c r="V82" s="373"/>
      <c r="W82" s="373"/>
      <c r="X82" s="373"/>
      <c r="Y82" s="373"/>
      <c r="Z82" s="373"/>
      <c r="AA82" s="373"/>
      <c r="AB82" s="373"/>
      <c r="AC82" s="373"/>
      <c r="AD82" s="373"/>
      <c r="AE82" s="374">
        <f t="shared" si="32"/>
        <v>0</v>
      </c>
      <c r="AF82" s="375"/>
    </row>
    <row r="83" spans="2:33" outlineLevel="1" x14ac:dyDescent="0.25">
      <c r="B83" s="367"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367">
        <f>IF(C82&gt;0,C82+1,IF(DATE(YEAR('Basic project data'!$C$5),MONTH('Basic project data'!$C$5),1)=D83,1,0))</f>
        <v>0</v>
      </c>
      <c r="D83" s="368">
        <f t="shared" si="33"/>
        <v>914</v>
      </c>
      <c r="E83" s="369"/>
      <c r="F83" s="299">
        <f t="shared" si="29"/>
        <v>0</v>
      </c>
      <c r="G83" s="370"/>
      <c r="H83" s="369"/>
      <c r="I83" s="299">
        <f t="shared" si="30"/>
        <v>0</v>
      </c>
      <c r="J83" s="371"/>
      <c r="O83" s="372">
        <f t="shared" si="31"/>
        <v>914</v>
      </c>
      <c r="P83" s="373"/>
      <c r="Q83" s="373"/>
      <c r="R83" s="373"/>
      <c r="S83" s="373"/>
      <c r="T83" s="373"/>
      <c r="U83" s="373"/>
      <c r="V83" s="373"/>
      <c r="W83" s="373"/>
      <c r="X83" s="373"/>
      <c r="Y83" s="373"/>
      <c r="Z83" s="373"/>
      <c r="AA83" s="373"/>
      <c r="AB83" s="373"/>
      <c r="AC83" s="373"/>
      <c r="AD83" s="373"/>
      <c r="AE83" s="374">
        <f t="shared" si="32"/>
        <v>0</v>
      </c>
      <c r="AF83" s="375"/>
    </row>
    <row r="84" spans="2:33" outlineLevel="1" x14ac:dyDescent="0.25">
      <c r="B84" s="367"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367">
        <f>IF(C83&gt;0,C83+1,IF(DATE(YEAR('Basic project data'!$C$5),MONTH('Basic project data'!$C$5),1)=D84,1,0))</f>
        <v>0</v>
      </c>
      <c r="D84" s="368">
        <f t="shared" si="33"/>
        <v>945</v>
      </c>
      <c r="E84" s="369"/>
      <c r="F84" s="299">
        <f t="shared" si="29"/>
        <v>0</v>
      </c>
      <c r="G84" s="370"/>
      <c r="H84" s="369"/>
      <c r="I84" s="299">
        <f t="shared" si="30"/>
        <v>0</v>
      </c>
      <c r="J84" s="371"/>
      <c r="O84" s="372">
        <f t="shared" si="31"/>
        <v>945</v>
      </c>
      <c r="P84" s="373"/>
      <c r="Q84" s="373"/>
      <c r="R84" s="373"/>
      <c r="S84" s="373"/>
      <c r="T84" s="373"/>
      <c r="U84" s="373"/>
      <c r="V84" s="373"/>
      <c r="W84" s="373"/>
      <c r="X84" s="373"/>
      <c r="Y84" s="373"/>
      <c r="Z84" s="373"/>
      <c r="AA84" s="373"/>
      <c r="AB84" s="373"/>
      <c r="AC84" s="373"/>
      <c r="AD84" s="373"/>
      <c r="AE84" s="374">
        <f t="shared" si="32"/>
        <v>0</v>
      </c>
      <c r="AF84" s="375"/>
    </row>
    <row r="85" spans="2:33" outlineLevel="1" x14ac:dyDescent="0.25">
      <c r="B85" s="367"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367">
        <f>IF(C84&gt;0,C84+1,IF(DATE(YEAR('Basic project data'!$C$5),MONTH('Basic project data'!$C$5),1)=D85,1,0))</f>
        <v>0</v>
      </c>
      <c r="D85" s="368">
        <f t="shared" si="33"/>
        <v>976</v>
      </c>
      <c r="E85" s="369"/>
      <c r="F85" s="299">
        <f t="shared" si="29"/>
        <v>0</v>
      </c>
      <c r="G85" s="370"/>
      <c r="H85" s="369"/>
      <c r="I85" s="299">
        <f t="shared" si="30"/>
        <v>0</v>
      </c>
      <c r="J85" s="371"/>
      <c r="O85" s="372">
        <f t="shared" si="31"/>
        <v>976</v>
      </c>
      <c r="P85" s="373"/>
      <c r="Q85" s="373"/>
      <c r="R85" s="373"/>
      <c r="S85" s="373"/>
      <c r="T85" s="373"/>
      <c r="U85" s="373"/>
      <c r="V85" s="373"/>
      <c r="W85" s="373"/>
      <c r="X85" s="373"/>
      <c r="Y85" s="373"/>
      <c r="Z85" s="373"/>
      <c r="AA85" s="373"/>
      <c r="AB85" s="373"/>
      <c r="AC85" s="373"/>
      <c r="AD85" s="373"/>
      <c r="AE85" s="374">
        <f t="shared" si="32"/>
        <v>0</v>
      </c>
      <c r="AF85" s="375"/>
    </row>
    <row r="86" spans="2:33" outlineLevel="1" x14ac:dyDescent="0.25">
      <c r="B86" s="367"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367">
        <f>IF(C85&gt;0,C85+1,IF(DATE(YEAR('Basic project data'!$C$5),MONTH('Basic project data'!$C$5),1)=D86,1,0))</f>
        <v>0</v>
      </c>
      <c r="D86" s="368">
        <f t="shared" si="33"/>
        <v>1006</v>
      </c>
      <c r="E86" s="369"/>
      <c r="F86" s="299">
        <f t="shared" si="29"/>
        <v>0</v>
      </c>
      <c r="G86" s="370"/>
      <c r="H86" s="369"/>
      <c r="I86" s="299">
        <f t="shared" si="30"/>
        <v>0</v>
      </c>
      <c r="J86" s="371"/>
      <c r="O86" s="372">
        <f t="shared" si="31"/>
        <v>1006</v>
      </c>
      <c r="P86" s="373"/>
      <c r="Q86" s="373"/>
      <c r="R86" s="373"/>
      <c r="S86" s="373"/>
      <c r="T86" s="373"/>
      <c r="U86" s="373"/>
      <c r="V86" s="373"/>
      <c r="W86" s="373"/>
      <c r="X86" s="373"/>
      <c r="Y86" s="373"/>
      <c r="Z86" s="373"/>
      <c r="AA86" s="373"/>
      <c r="AB86" s="373"/>
      <c r="AC86" s="373"/>
      <c r="AD86" s="373"/>
      <c r="AE86" s="374">
        <f t="shared" si="32"/>
        <v>0</v>
      </c>
      <c r="AF86" s="375"/>
    </row>
    <row r="87" spans="2:33" outlineLevel="1" x14ac:dyDescent="0.25">
      <c r="B87" s="367"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367">
        <f>IF(C86&gt;0,C86+1,IF(DATE(YEAR('Basic project data'!$C$5),MONTH('Basic project data'!$C$5),1)=D87,1,0))</f>
        <v>0</v>
      </c>
      <c r="D87" s="368">
        <f t="shared" si="33"/>
        <v>1037</v>
      </c>
      <c r="E87" s="369"/>
      <c r="F87" s="299">
        <f t="shared" si="29"/>
        <v>0</v>
      </c>
      <c r="G87" s="370"/>
      <c r="H87" s="369"/>
      <c r="I87" s="299">
        <f t="shared" si="30"/>
        <v>0</v>
      </c>
      <c r="J87" s="371"/>
      <c r="O87" s="372">
        <f t="shared" si="31"/>
        <v>1037</v>
      </c>
      <c r="P87" s="373"/>
      <c r="Q87" s="373"/>
      <c r="R87" s="373"/>
      <c r="S87" s="373"/>
      <c r="T87" s="373"/>
      <c r="U87" s="373"/>
      <c r="V87" s="373"/>
      <c r="W87" s="373"/>
      <c r="X87" s="373"/>
      <c r="Y87" s="373"/>
      <c r="Z87" s="373"/>
      <c r="AA87" s="373"/>
      <c r="AB87" s="373"/>
      <c r="AC87" s="373"/>
      <c r="AD87" s="373"/>
      <c r="AE87" s="374">
        <f t="shared" si="32"/>
        <v>0</v>
      </c>
      <c r="AF87" s="375"/>
    </row>
    <row r="88" spans="2:33" outlineLevel="1" x14ac:dyDescent="0.25">
      <c r="B88" s="367"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367">
        <f>IF(C87&gt;0,C87+1,IF(DATE(YEAR('Basic project data'!$C$5),MONTH('Basic project data'!$C$5),1)=D88,1,0))</f>
        <v>0</v>
      </c>
      <c r="D88" s="368">
        <f t="shared" si="33"/>
        <v>1067</v>
      </c>
      <c r="E88" s="369"/>
      <c r="F88" s="299">
        <f t="shared" si="29"/>
        <v>0</v>
      </c>
      <c r="G88" s="370"/>
      <c r="H88" s="369"/>
      <c r="I88" s="299">
        <f t="shared" si="30"/>
        <v>0</v>
      </c>
      <c r="J88" s="371"/>
      <c r="O88" s="372">
        <f t="shared" si="31"/>
        <v>1067</v>
      </c>
      <c r="P88" s="373"/>
      <c r="Q88" s="373"/>
      <c r="R88" s="373"/>
      <c r="S88" s="373"/>
      <c r="T88" s="373"/>
      <c r="U88" s="373"/>
      <c r="V88" s="373"/>
      <c r="W88" s="373"/>
      <c r="X88" s="373"/>
      <c r="Y88" s="373"/>
      <c r="Z88" s="373"/>
      <c r="AA88" s="373"/>
      <c r="AB88" s="373"/>
      <c r="AC88" s="373"/>
      <c r="AD88" s="373"/>
      <c r="AE88" s="374">
        <f t="shared" si="32"/>
        <v>0</v>
      </c>
      <c r="AF88" s="375"/>
    </row>
    <row r="89" spans="2:33" ht="15.75" outlineLevel="1" thickBot="1" x14ac:dyDescent="0.3">
      <c r="B89" s="377"/>
      <c r="C89" s="378"/>
      <c r="D89" s="379">
        <f>D88</f>
        <v>1067</v>
      </c>
      <c r="E89" s="380"/>
      <c r="F89" s="381">
        <f>SUM(F77:F88)</f>
        <v>0</v>
      </c>
      <c r="G89" s="382">
        <f>SUM(G77:G88)</f>
        <v>0</v>
      </c>
      <c r="H89" s="383"/>
      <c r="I89" s="381">
        <f>SUM(I77:I88)</f>
        <v>0</v>
      </c>
      <c r="J89" s="382">
        <f>SUM(J77:J88)</f>
        <v>0</v>
      </c>
      <c r="O89" s="388">
        <f t="shared" si="31"/>
        <v>1067</v>
      </c>
      <c r="P89" s="384">
        <f t="shared" ref="P89:S89" si="34">SUM(P77:P88)</f>
        <v>0</v>
      </c>
      <c r="Q89" s="384">
        <f t="shared" si="34"/>
        <v>0</v>
      </c>
      <c r="R89" s="384">
        <f t="shared" si="34"/>
        <v>0</v>
      </c>
      <c r="S89" s="384">
        <f t="shared" si="34"/>
        <v>0</v>
      </c>
      <c r="T89" s="384">
        <f>SUM(T77:T88)</f>
        <v>0</v>
      </c>
      <c r="U89" s="384">
        <f t="shared" ref="U89:AE89" si="35">SUM(U77:U88)</f>
        <v>0</v>
      </c>
      <c r="V89" s="384">
        <f t="shared" si="35"/>
        <v>0</v>
      </c>
      <c r="W89" s="384">
        <f t="shared" si="35"/>
        <v>0</v>
      </c>
      <c r="X89" s="384">
        <f t="shared" si="35"/>
        <v>0</v>
      </c>
      <c r="Y89" s="384">
        <f t="shared" si="35"/>
        <v>0</v>
      </c>
      <c r="Z89" s="384">
        <f t="shared" si="35"/>
        <v>0</v>
      </c>
      <c r="AA89" s="384">
        <f t="shared" si="35"/>
        <v>0</v>
      </c>
      <c r="AB89" s="384">
        <f t="shared" si="35"/>
        <v>0</v>
      </c>
      <c r="AC89" s="384">
        <f t="shared" si="35"/>
        <v>0</v>
      </c>
      <c r="AD89" s="384">
        <f t="shared" si="35"/>
        <v>0</v>
      </c>
      <c r="AE89" s="384">
        <f t="shared" si="35"/>
        <v>0</v>
      </c>
      <c r="AF89" s="375"/>
    </row>
    <row r="90" spans="2:33" x14ac:dyDescent="0.25">
      <c r="B90" s="385"/>
      <c r="C90" s="385"/>
      <c r="E90" s="674" t="s">
        <v>252</v>
      </c>
      <c r="F90" s="674"/>
      <c r="G90" s="674"/>
      <c r="H90" s="674" t="s">
        <v>498</v>
      </c>
      <c r="I90" s="674"/>
      <c r="J90" s="674"/>
      <c r="O90" s="357"/>
      <c r="P90" s="384">
        <f>IFERROR(P89/$H$2,0)</f>
        <v>0</v>
      </c>
      <c r="Q90" s="384">
        <f t="shared" ref="Q90:AE90" si="36">IFERROR(Q89/$H$2,0)</f>
        <v>0</v>
      </c>
      <c r="R90" s="384">
        <f t="shared" si="36"/>
        <v>0</v>
      </c>
      <c r="S90" s="384">
        <f t="shared" si="36"/>
        <v>0</v>
      </c>
      <c r="T90" s="384">
        <f t="shared" si="36"/>
        <v>0</v>
      </c>
      <c r="U90" s="384">
        <f t="shared" si="36"/>
        <v>0</v>
      </c>
      <c r="V90" s="384">
        <f t="shared" si="36"/>
        <v>0</v>
      </c>
      <c r="W90" s="384">
        <f t="shared" si="36"/>
        <v>0</v>
      </c>
      <c r="X90" s="384">
        <f t="shared" si="36"/>
        <v>0</v>
      </c>
      <c r="Y90" s="384">
        <f t="shared" si="36"/>
        <v>0</v>
      </c>
      <c r="Z90" s="384">
        <f t="shared" si="36"/>
        <v>0</v>
      </c>
      <c r="AA90" s="384">
        <f t="shared" si="36"/>
        <v>0</v>
      </c>
      <c r="AB90" s="384">
        <f t="shared" si="36"/>
        <v>0</v>
      </c>
      <c r="AC90" s="384">
        <f t="shared" si="36"/>
        <v>0</v>
      </c>
      <c r="AD90" s="384">
        <f t="shared" si="36"/>
        <v>0</v>
      </c>
      <c r="AE90" s="384">
        <f t="shared" si="36"/>
        <v>0</v>
      </c>
      <c r="AF90" s="626" t="s">
        <v>270</v>
      </c>
      <c r="AG90" s="627"/>
    </row>
    <row r="91" spans="2:33" ht="30" outlineLevel="1" x14ac:dyDescent="0.25">
      <c r="B91" s="385"/>
      <c r="C91" s="385"/>
      <c r="E91" s="360" t="s">
        <v>267</v>
      </c>
      <c r="F91" s="361" t="s">
        <v>268</v>
      </c>
      <c r="G91" s="362" t="s">
        <v>269</v>
      </c>
      <c r="H91" s="363" t="s">
        <v>267</v>
      </c>
      <c r="I91" s="361" t="s">
        <v>268</v>
      </c>
      <c r="J91" s="362" t="s">
        <v>530</v>
      </c>
      <c r="O91" s="364" t="s">
        <v>266</v>
      </c>
      <c r="P91" s="365" t="s">
        <v>389</v>
      </c>
      <c r="Q91" s="365" t="s">
        <v>39</v>
      </c>
      <c r="R91" s="365" t="s">
        <v>40</v>
      </c>
      <c r="S91" s="365" t="s">
        <v>41</v>
      </c>
      <c r="T91" s="365" t="s">
        <v>42</v>
      </c>
      <c r="U91" s="365" t="s">
        <v>43</v>
      </c>
      <c r="V91" s="365" t="s">
        <v>44</v>
      </c>
      <c r="W91" s="365" t="s">
        <v>45</v>
      </c>
      <c r="X91" s="365" t="s">
        <v>46</v>
      </c>
      <c r="Y91" s="365" t="s">
        <v>47</v>
      </c>
      <c r="Z91" s="365" t="s">
        <v>48</v>
      </c>
      <c r="AA91" s="365" t="s">
        <v>49</v>
      </c>
      <c r="AB91" s="365" t="s">
        <v>50</v>
      </c>
      <c r="AC91" s="365" t="s">
        <v>51</v>
      </c>
      <c r="AD91" s="365" t="s">
        <v>52</v>
      </c>
      <c r="AE91" s="386"/>
      <c r="AF91" s="387"/>
    </row>
    <row r="92" spans="2:33" outlineLevel="1" x14ac:dyDescent="0.25">
      <c r="B92" s="367"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367">
        <f>IF(C88&gt;0,C88+1,IF(DATE(YEAR('Basic project data'!$C$5),MONTH('Basic project data'!$C$5),1)=D92,1,0))</f>
        <v>0</v>
      </c>
      <c r="D92" s="368">
        <f>DATE(YEAR(D88),MONTH(D88)+1,DAY(D88))</f>
        <v>1098</v>
      </c>
      <c r="E92" s="369"/>
      <c r="F92" s="299">
        <f t="shared" ref="F92:F103" si="37">215/12*E92</f>
        <v>0</v>
      </c>
      <c r="G92" s="370"/>
      <c r="H92" s="369"/>
      <c r="I92" s="299">
        <f t="shared" ref="I92:I103" si="38">215/12*H92</f>
        <v>0</v>
      </c>
      <c r="J92" s="371"/>
      <c r="O92" s="372">
        <f t="shared" ref="O92:O104" si="39">D92</f>
        <v>1098</v>
      </c>
      <c r="P92" s="373"/>
      <c r="Q92" s="373"/>
      <c r="R92" s="373"/>
      <c r="S92" s="373"/>
      <c r="T92" s="373"/>
      <c r="U92" s="373"/>
      <c r="V92" s="373"/>
      <c r="W92" s="373"/>
      <c r="X92" s="373"/>
      <c r="Y92" s="373"/>
      <c r="Z92" s="373"/>
      <c r="AA92" s="373"/>
      <c r="AB92" s="373"/>
      <c r="AC92" s="373"/>
      <c r="AD92" s="373"/>
      <c r="AE92" s="374">
        <f t="shared" ref="AE92:AE103" si="40">SUM(P92:AD92)</f>
        <v>0</v>
      </c>
      <c r="AF92" s="375"/>
    </row>
    <row r="93" spans="2:33" outlineLevel="1" x14ac:dyDescent="0.25">
      <c r="B93" s="367"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367">
        <f>IF(C92&gt;0,C92+1,IF(DATE(YEAR('Basic project data'!$C$5),MONTH('Basic project data'!$C$5),1)=D93,1,0))</f>
        <v>0</v>
      </c>
      <c r="D93" s="368">
        <f t="shared" ref="D93:D103" si="41">DATE(YEAR(D92),MONTH(D92)+1,DAY(D92))</f>
        <v>1129</v>
      </c>
      <c r="E93" s="369"/>
      <c r="F93" s="299">
        <f t="shared" si="37"/>
        <v>0</v>
      </c>
      <c r="G93" s="370"/>
      <c r="H93" s="369"/>
      <c r="I93" s="299">
        <f t="shared" si="38"/>
        <v>0</v>
      </c>
      <c r="J93" s="371"/>
      <c r="O93" s="372">
        <f t="shared" si="39"/>
        <v>1129</v>
      </c>
      <c r="P93" s="373"/>
      <c r="Q93" s="373"/>
      <c r="R93" s="373"/>
      <c r="S93" s="373"/>
      <c r="T93" s="373"/>
      <c r="U93" s="373"/>
      <c r="V93" s="373"/>
      <c r="W93" s="373"/>
      <c r="X93" s="373"/>
      <c r="Y93" s="373"/>
      <c r="Z93" s="373"/>
      <c r="AA93" s="373"/>
      <c r="AB93" s="373"/>
      <c r="AC93" s="373"/>
      <c r="AD93" s="373"/>
      <c r="AE93" s="374">
        <f t="shared" si="40"/>
        <v>0</v>
      </c>
      <c r="AF93" s="375"/>
    </row>
    <row r="94" spans="2:33" outlineLevel="1" x14ac:dyDescent="0.25">
      <c r="B94" s="367"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367">
        <f>IF(C93&gt;0,C93+1,IF(DATE(YEAR('Basic project data'!$C$5),MONTH('Basic project data'!$C$5),1)=D94,1,0))</f>
        <v>0</v>
      </c>
      <c r="D94" s="368">
        <f t="shared" si="41"/>
        <v>1157</v>
      </c>
      <c r="E94" s="369"/>
      <c r="F94" s="299">
        <f t="shared" si="37"/>
        <v>0</v>
      </c>
      <c r="G94" s="370"/>
      <c r="H94" s="369"/>
      <c r="I94" s="299">
        <f t="shared" si="38"/>
        <v>0</v>
      </c>
      <c r="J94" s="371"/>
      <c r="O94" s="372">
        <f t="shared" si="39"/>
        <v>1157</v>
      </c>
      <c r="P94" s="373"/>
      <c r="Q94" s="373"/>
      <c r="R94" s="373"/>
      <c r="S94" s="373"/>
      <c r="T94" s="373"/>
      <c r="U94" s="373"/>
      <c r="V94" s="373"/>
      <c r="W94" s="373"/>
      <c r="X94" s="373"/>
      <c r="Y94" s="373"/>
      <c r="Z94" s="373"/>
      <c r="AA94" s="373"/>
      <c r="AB94" s="373"/>
      <c r="AC94" s="373"/>
      <c r="AD94" s="373"/>
      <c r="AE94" s="374">
        <f t="shared" si="40"/>
        <v>0</v>
      </c>
      <c r="AF94" s="375"/>
    </row>
    <row r="95" spans="2:33" outlineLevel="1" x14ac:dyDescent="0.25">
      <c r="B95" s="367"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367">
        <f>IF(C94&gt;0,C94+1,IF(DATE(YEAR('Basic project data'!$C$5),MONTH('Basic project data'!$C$5),1)=D95,1,0))</f>
        <v>0</v>
      </c>
      <c r="D95" s="368">
        <f t="shared" si="41"/>
        <v>1188</v>
      </c>
      <c r="E95" s="369"/>
      <c r="F95" s="299">
        <f t="shared" si="37"/>
        <v>0</v>
      </c>
      <c r="G95" s="370"/>
      <c r="H95" s="369"/>
      <c r="I95" s="299">
        <f t="shared" si="38"/>
        <v>0</v>
      </c>
      <c r="J95" s="371"/>
      <c r="O95" s="372">
        <f t="shared" si="39"/>
        <v>1188</v>
      </c>
      <c r="P95" s="373"/>
      <c r="Q95" s="373"/>
      <c r="R95" s="373"/>
      <c r="S95" s="373"/>
      <c r="T95" s="373"/>
      <c r="U95" s="373"/>
      <c r="V95" s="373"/>
      <c r="W95" s="373"/>
      <c r="X95" s="373"/>
      <c r="Y95" s="373"/>
      <c r="Z95" s="373"/>
      <c r="AA95" s="373"/>
      <c r="AB95" s="373"/>
      <c r="AC95" s="373"/>
      <c r="AD95" s="373"/>
      <c r="AE95" s="374">
        <f t="shared" si="40"/>
        <v>0</v>
      </c>
      <c r="AF95" s="375"/>
    </row>
    <row r="96" spans="2:33" outlineLevel="1" x14ac:dyDescent="0.25">
      <c r="B96" s="367"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367">
        <f>IF(C95&gt;0,C95+1,IF(DATE(YEAR('Basic project data'!$C$5),MONTH('Basic project data'!$C$5),1)=D96,1,0))</f>
        <v>0</v>
      </c>
      <c r="D96" s="368">
        <f t="shared" si="41"/>
        <v>1218</v>
      </c>
      <c r="E96" s="369"/>
      <c r="F96" s="299">
        <f t="shared" si="37"/>
        <v>0</v>
      </c>
      <c r="G96" s="370"/>
      <c r="H96" s="369"/>
      <c r="I96" s="299">
        <f t="shared" si="38"/>
        <v>0</v>
      </c>
      <c r="J96" s="371"/>
      <c r="O96" s="372">
        <f t="shared" si="39"/>
        <v>1218</v>
      </c>
      <c r="P96" s="373"/>
      <c r="Q96" s="373"/>
      <c r="R96" s="373"/>
      <c r="S96" s="373"/>
      <c r="T96" s="373"/>
      <c r="U96" s="373"/>
      <c r="V96" s="373"/>
      <c r="W96" s="373"/>
      <c r="X96" s="373"/>
      <c r="Y96" s="373"/>
      <c r="Z96" s="373"/>
      <c r="AA96" s="373"/>
      <c r="AB96" s="373"/>
      <c r="AC96" s="373"/>
      <c r="AD96" s="373"/>
      <c r="AE96" s="374">
        <f t="shared" si="40"/>
        <v>0</v>
      </c>
      <c r="AF96" s="375"/>
    </row>
    <row r="97" spans="2:33" outlineLevel="1" x14ac:dyDescent="0.25">
      <c r="B97" s="367"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367">
        <f>IF(C96&gt;0,C96+1,IF(DATE(YEAR('Basic project data'!$C$5),MONTH('Basic project data'!$C$5),1)=D97,1,0))</f>
        <v>0</v>
      </c>
      <c r="D97" s="368">
        <f t="shared" si="41"/>
        <v>1249</v>
      </c>
      <c r="E97" s="369"/>
      <c r="F97" s="299">
        <f t="shared" si="37"/>
        <v>0</v>
      </c>
      <c r="G97" s="370"/>
      <c r="H97" s="369"/>
      <c r="I97" s="299">
        <f t="shared" si="38"/>
        <v>0</v>
      </c>
      <c r="J97" s="371"/>
      <c r="O97" s="372">
        <f t="shared" si="39"/>
        <v>1249</v>
      </c>
      <c r="P97" s="373"/>
      <c r="Q97" s="373"/>
      <c r="R97" s="373"/>
      <c r="S97" s="373"/>
      <c r="T97" s="373"/>
      <c r="U97" s="373"/>
      <c r="V97" s="373"/>
      <c r="W97" s="373"/>
      <c r="X97" s="373"/>
      <c r="Y97" s="373"/>
      <c r="Z97" s="373"/>
      <c r="AA97" s="373"/>
      <c r="AB97" s="373"/>
      <c r="AC97" s="373"/>
      <c r="AD97" s="373"/>
      <c r="AE97" s="374">
        <f t="shared" si="40"/>
        <v>0</v>
      </c>
      <c r="AF97" s="375"/>
    </row>
    <row r="98" spans="2:33" outlineLevel="1" x14ac:dyDescent="0.25">
      <c r="B98" s="367"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367">
        <f>IF(C97&gt;0,C97+1,IF(DATE(YEAR('Basic project data'!$C$5),MONTH('Basic project data'!$C$5),1)=D98,1,0))</f>
        <v>0</v>
      </c>
      <c r="D98" s="368">
        <f t="shared" si="41"/>
        <v>1279</v>
      </c>
      <c r="E98" s="369"/>
      <c r="F98" s="299">
        <f t="shared" si="37"/>
        <v>0</v>
      </c>
      <c r="G98" s="370"/>
      <c r="H98" s="369"/>
      <c r="I98" s="299">
        <f t="shared" si="38"/>
        <v>0</v>
      </c>
      <c r="J98" s="371"/>
      <c r="O98" s="372">
        <f t="shared" si="39"/>
        <v>1279</v>
      </c>
      <c r="P98" s="373"/>
      <c r="Q98" s="373"/>
      <c r="R98" s="373"/>
      <c r="S98" s="373"/>
      <c r="T98" s="373"/>
      <c r="U98" s="373"/>
      <c r="V98" s="373"/>
      <c r="W98" s="373"/>
      <c r="X98" s="373"/>
      <c r="Y98" s="373"/>
      <c r="Z98" s="373"/>
      <c r="AA98" s="373"/>
      <c r="AB98" s="373"/>
      <c r="AC98" s="373"/>
      <c r="AD98" s="373"/>
      <c r="AE98" s="374">
        <f t="shared" si="40"/>
        <v>0</v>
      </c>
      <c r="AF98" s="375"/>
    </row>
    <row r="99" spans="2:33" outlineLevel="1" x14ac:dyDescent="0.25">
      <c r="B99" s="367"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367">
        <f>IF(C98&gt;0,C98+1,IF(DATE(YEAR('Basic project data'!$C$5),MONTH('Basic project data'!$C$5),1)=D99,1,0))</f>
        <v>0</v>
      </c>
      <c r="D99" s="368">
        <f t="shared" si="41"/>
        <v>1310</v>
      </c>
      <c r="E99" s="369"/>
      <c r="F99" s="299">
        <f t="shared" si="37"/>
        <v>0</v>
      </c>
      <c r="G99" s="370"/>
      <c r="H99" s="369"/>
      <c r="I99" s="299">
        <f t="shared" si="38"/>
        <v>0</v>
      </c>
      <c r="J99" s="371"/>
      <c r="O99" s="372">
        <f t="shared" si="39"/>
        <v>1310</v>
      </c>
      <c r="P99" s="373"/>
      <c r="Q99" s="373"/>
      <c r="R99" s="373"/>
      <c r="S99" s="373"/>
      <c r="T99" s="373"/>
      <c r="U99" s="373"/>
      <c r="V99" s="373"/>
      <c r="W99" s="373"/>
      <c r="X99" s="373"/>
      <c r="Y99" s="373"/>
      <c r="Z99" s="373"/>
      <c r="AA99" s="373"/>
      <c r="AB99" s="373"/>
      <c r="AC99" s="373"/>
      <c r="AD99" s="373"/>
      <c r="AE99" s="374">
        <f t="shared" si="40"/>
        <v>0</v>
      </c>
      <c r="AF99" s="375"/>
    </row>
    <row r="100" spans="2:33" outlineLevel="1" x14ac:dyDescent="0.25">
      <c r="B100" s="367"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367">
        <f>IF(C99&gt;0,C99+1,IF(DATE(YEAR('Basic project data'!$C$5),MONTH('Basic project data'!$C$5),1)=D100,1,0))</f>
        <v>0</v>
      </c>
      <c r="D100" s="368">
        <f t="shared" si="41"/>
        <v>1341</v>
      </c>
      <c r="E100" s="369"/>
      <c r="F100" s="299">
        <f t="shared" si="37"/>
        <v>0</v>
      </c>
      <c r="G100" s="370"/>
      <c r="H100" s="369"/>
      <c r="I100" s="299">
        <f t="shared" si="38"/>
        <v>0</v>
      </c>
      <c r="J100" s="371"/>
      <c r="O100" s="372">
        <f t="shared" si="39"/>
        <v>1341</v>
      </c>
      <c r="P100" s="373"/>
      <c r="Q100" s="373"/>
      <c r="R100" s="373"/>
      <c r="S100" s="373"/>
      <c r="T100" s="373"/>
      <c r="U100" s="373"/>
      <c r="V100" s="373"/>
      <c r="W100" s="373"/>
      <c r="X100" s="373"/>
      <c r="Y100" s="373"/>
      <c r="Z100" s="373"/>
      <c r="AA100" s="373"/>
      <c r="AB100" s="373"/>
      <c r="AC100" s="373"/>
      <c r="AD100" s="373"/>
      <c r="AE100" s="374">
        <f t="shared" si="40"/>
        <v>0</v>
      </c>
      <c r="AF100" s="375"/>
    </row>
    <row r="101" spans="2:33" outlineLevel="1" x14ac:dyDescent="0.25">
      <c r="B101" s="367"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367">
        <f>IF(C100&gt;0,C100+1,IF(DATE(YEAR('Basic project data'!$C$5),MONTH('Basic project data'!$C$5),1)=D101,1,0))</f>
        <v>0</v>
      </c>
      <c r="D101" s="368">
        <f t="shared" si="41"/>
        <v>1371</v>
      </c>
      <c r="E101" s="369"/>
      <c r="F101" s="299">
        <f t="shared" si="37"/>
        <v>0</v>
      </c>
      <c r="G101" s="370"/>
      <c r="H101" s="369"/>
      <c r="I101" s="299">
        <f t="shared" si="38"/>
        <v>0</v>
      </c>
      <c r="J101" s="371"/>
      <c r="O101" s="372">
        <f t="shared" si="39"/>
        <v>1371</v>
      </c>
      <c r="P101" s="373"/>
      <c r="Q101" s="373"/>
      <c r="R101" s="373"/>
      <c r="S101" s="373"/>
      <c r="T101" s="373"/>
      <c r="U101" s="373"/>
      <c r="V101" s="373"/>
      <c r="W101" s="373"/>
      <c r="X101" s="373"/>
      <c r="Y101" s="373"/>
      <c r="Z101" s="373"/>
      <c r="AA101" s="373"/>
      <c r="AB101" s="373"/>
      <c r="AC101" s="373"/>
      <c r="AD101" s="373"/>
      <c r="AE101" s="374">
        <f t="shared" si="40"/>
        <v>0</v>
      </c>
      <c r="AF101" s="375"/>
    </row>
    <row r="102" spans="2:33" outlineLevel="1" x14ac:dyDescent="0.25">
      <c r="B102" s="367"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367">
        <f>IF(C101&gt;0,C101+1,IF(DATE(YEAR('Basic project data'!$C$5),MONTH('Basic project data'!$C$5),1)=D102,1,0))</f>
        <v>0</v>
      </c>
      <c r="D102" s="368">
        <f t="shared" si="41"/>
        <v>1402</v>
      </c>
      <c r="E102" s="369"/>
      <c r="F102" s="299">
        <f t="shared" si="37"/>
        <v>0</v>
      </c>
      <c r="G102" s="370"/>
      <c r="H102" s="369"/>
      <c r="I102" s="299">
        <f t="shared" si="38"/>
        <v>0</v>
      </c>
      <c r="J102" s="371"/>
      <c r="O102" s="372">
        <f t="shared" si="39"/>
        <v>1402</v>
      </c>
      <c r="P102" s="373"/>
      <c r="Q102" s="373"/>
      <c r="R102" s="373"/>
      <c r="S102" s="373"/>
      <c r="T102" s="373"/>
      <c r="U102" s="373"/>
      <c r="V102" s="373"/>
      <c r="W102" s="373"/>
      <c r="X102" s="373"/>
      <c r="Y102" s="373"/>
      <c r="Z102" s="373"/>
      <c r="AA102" s="373"/>
      <c r="AB102" s="373"/>
      <c r="AC102" s="373"/>
      <c r="AD102" s="373"/>
      <c r="AE102" s="374">
        <f t="shared" si="40"/>
        <v>0</v>
      </c>
      <c r="AF102" s="375"/>
    </row>
    <row r="103" spans="2:33" outlineLevel="1" x14ac:dyDescent="0.25">
      <c r="B103" s="367"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367">
        <f>IF(C102&gt;0,C102+1,IF(DATE(YEAR('Basic project data'!$C$5),MONTH('Basic project data'!$C$5),1)=D103,1,0))</f>
        <v>0</v>
      </c>
      <c r="D103" s="368">
        <f t="shared" si="41"/>
        <v>1432</v>
      </c>
      <c r="E103" s="369"/>
      <c r="F103" s="299">
        <f t="shared" si="37"/>
        <v>0</v>
      </c>
      <c r="G103" s="370"/>
      <c r="H103" s="369"/>
      <c r="I103" s="299">
        <f t="shared" si="38"/>
        <v>0</v>
      </c>
      <c r="J103" s="371"/>
      <c r="O103" s="372">
        <f t="shared" si="39"/>
        <v>1432</v>
      </c>
      <c r="P103" s="373"/>
      <c r="Q103" s="373"/>
      <c r="R103" s="373"/>
      <c r="S103" s="373"/>
      <c r="T103" s="373"/>
      <c r="U103" s="373"/>
      <c r="V103" s="373"/>
      <c r="W103" s="373"/>
      <c r="X103" s="373"/>
      <c r="Y103" s="373"/>
      <c r="Z103" s="373"/>
      <c r="AA103" s="373"/>
      <c r="AB103" s="373"/>
      <c r="AC103" s="373"/>
      <c r="AD103" s="373"/>
      <c r="AE103" s="374">
        <f t="shared" si="40"/>
        <v>0</v>
      </c>
      <c r="AF103" s="375"/>
    </row>
    <row r="104" spans="2:33" ht="15.75" outlineLevel="1" thickBot="1" x14ac:dyDescent="0.3">
      <c r="B104" s="377"/>
      <c r="C104" s="378"/>
      <c r="D104" s="379">
        <f>D103</f>
        <v>1432</v>
      </c>
      <c r="E104" s="380"/>
      <c r="F104" s="381">
        <f>SUM(F92:F103)</f>
        <v>0</v>
      </c>
      <c r="G104" s="382">
        <f>SUM(G92:G103)</f>
        <v>0</v>
      </c>
      <c r="H104" s="383"/>
      <c r="I104" s="381">
        <f>SUM(I92:I103)</f>
        <v>0</v>
      </c>
      <c r="J104" s="382">
        <f>SUM(J92:J103)</f>
        <v>0</v>
      </c>
      <c r="O104" s="388">
        <f t="shared" si="39"/>
        <v>1432</v>
      </c>
      <c r="P104" s="384">
        <f t="shared" ref="P104:S104" si="42">SUM(P92:P103)</f>
        <v>0</v>
      </c>
      <c r="Q104" s="384">
        <f t="shared" si="42"/>
        <v>0</v>
      </c>
      <c r="R104" s="384">
        <f t="shared" si="42"/>
        <v>0</v>
      </c>
      <c r="S104" s="384">
        <f t="shared" si="42"/>
        <v>0</v>
      </c>
      <c r="T104" s="384">
        <f>SUM(T92:T103)</f>
        <v>0</v>
      </c>
      <c r="U104" s="384">
        <f t="shared" ref="U104:AE104" si="43">SUM(U92:U103)</f>
        <v>0</v>
      </c>
      <c r="V104" s="384">
        <f t="shared" si="43"/>
        <v>0</v>
      </c>
      <c r="W104" s="384">
        <f t="shared" si="43"/>
        <v>0</v>
      </c>
      <c r="X104" s="384">
        <f t="shared" si="43"/>
        <v>0</v>
      </c>
      <c r="Y104" s="384">
        <f t="shared" si="43"/>
        <v>0</v>
      </c>
      <c r="Z104" s="384">
        <f t="shared" si="43"/>
        <v>0</v>
      </c>
      <c r="AA104" s="384">
        <f t="shared" si="43"/>
        <v>0</v>
      </c>
      <c r="AB104" s="384">
        <f t="shared" si="43"/>
        <v>0</v>
      </c>
      <c r="AC104" s="384">
        <f t="shared" si="43"/>
        <v>0</v>
      </c>
      <c r="AD104" s="384">
        <f t="shared" si="43"/>
        <v>0</v>
      </c>
      <c r="AE104" s="384">
        <f t="shared" si="43"/>
        <v>0</v>
      </c>
      <c r="AF104" s="375"/>
    </row>
    <row r="105" spans="2:33" x14ac:dyDescent="0.25">
      <c r="B105" s="385"/>
      <c r="C105" s="385"/>
      <c r="E105" s="674" t="s">
        <v>252</v>
      </c>
      <c r="F105" s="674"/>
      <c r="G105" s="674"/>
      <c r="H105" s="674" t="s">
        <v>498</v>
      </c>
      <c r="I105" s="674"/>
      <c r="J105" s="674"/>
      <c r="O105" s="357"/>
      <c r="P105" s="384">
        <f>IFERROR(P104/$H$2,0)</f>
        <v>0</v>
      </c>
      <c r="Q105" s="384">
        <f t="shared" ref="Q105:AE105" si="44">IFERROR(Q104/$H$2,0)</f>
        <v>0</v>
      </c>
      <c r="R105" s="384">
        <f t="shared" si="44"/>
        <v>0</v>
      </c>
      <c r="S105" s="384">
        <f t="shared" si="44"/>
        <v>0</v>
      </c>
      <c r="T105" s="384">
        <f t="shared" si="44"/>
        <v>0</v>
      </c>
      <c r="U105" s="384">
        <f t="shared" si="44"/>
        <v>0</v>
      </c>
      <c r="V105" s="384">
        <f t="shared" si="44"/>
        <v>0</v>
      </c>
      <c r="W105" s="384">
        <f t="shared" si="44"/>
        <v>0</v>
      </c>
      <c r="X105" s="384">
        <f t="shared" si="44"/>
        <v>0</v>
      </c>
      <c r="Y105" s="384">
        <f t="shared" si="44"/>
        <v>0</v>
      </c>
      <c r="Z105" s="384">
        <f t="shared" si="44"/>
        <v>0</v>
      </c>
      <c r="AA105" s="384">
        <f t="shared" si="44"/>
        <v>0</v>
      </c>
      <c r="AB105" s="384">
        <f t="shared" si="44"/>
        <v>0</v>
      </c>
      <c r="AC105" s="384">
        <f t="shared" si="44"/>
        <v>0</v>
      </c>
      <c r="AD105" s="384">
        <f t="shared" si="44"/>
        <v>0</v>
      </c>
      <c r="AE105" s="384">
        <f t="shared" si="44"/>
        <v>0</v>
      </c>
      <c r="AF105" s="626" t="s">
        <v>270</v>
      </c>
      <c r="AG105" s="627"/>
    </row>
    <row r="106" spans="2:33" ht="30" outlineLevel="1" x14ac:dyDescent="0.25">
      <c r="B106" s="385"/>
      <c r="C106" s="385"/>
      <c r="E106" s="360" t="s">
        <v>267</v>
      </c>
      <c r="F106" s="361" t="s">
        <v>268</v>
      </c>
      <c r="G106" s="362" t="s">
        <v>269</v>
      </c>
      <c r="H106" s="363" t="s">
        <v>267</v>
      </c>
      <c r="I106" s="361" t="s">
        <v>268</v>
      </c>
      <c r="J106" s="362" t="s">
        <v>530</v>
      </c>
      <c r="O106" s="364" t="s">
        <v>266</v>
      </c>
      <c r="P106" s="365" t="s">
        <v>389</v>
      </c>
      <c r="Q106" s="365" t="s">
        <v>39</v>
      </c>
      <c r="R106" s="365" t="s">
        <v>40</v>
      </c>
      <c r="S106" s="365" t="s">
        <v>41</v>
      </c>
      <c r="T106" s="365" t="s">
        <v>42</v>
      </c>
      <c r="U106" s="365" t="s">
        <v>43</v>
      </c>
      <c r="V106" s="365" t="s">
        <v>44</v>
      </c>
      <c r="W106" s="365" t="s">
        <v>45</v>
      </c>
      <c r="X106" s="365" t="s">
        <v>46</v>
      </c>
      <c r="Y106" s="365" t="s">
        <v>47</v>
      </c>
      <c r="Z106" s="365" t="s">
        <v>48</v>
      </c>
      <c r="AA106" s="365" t="s">
        <v>49</v>
      </c>
      <c r="AB106" s="365" t="s">
        <v>50</v>
      </c>
      <c r="AC106" s="365" t="s">
        <v>51</v>
      </c>
      <c r="AD106" s="365" t="s">
        <v>52</v>
      </c>
      <c r="AE106" s="386"/>
      <c r="AF106" s="387"/>
    </row>
    <row r="107" spans="2:33" outlineLevel="1" x14ac:dyDescent="0.25">
      <c r="B107" s="367"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367">
        <f>IF(C103&gt;0,C103+1,IF(DATE(YEAR('Basic project data'!$C$5),MONTH('Basic project data'!$C$5),1)=D107,1,0))</f>
        <v>0</v>
      </c>
      <c r="D107" s="368">
        <f>DATE(YEAR(D103),MONTH(D103)+1,DAY(D103))</f>
        <v>1463</v>
      </c>
      <c r="E107" s="369"/>
      <c r="F107" s="299">
        <f t="shared" ref="F107:F118" si="45">215/12*E107</f>
        <v>0</v>
      </c>
      <c r="G107" s="370"/>
      <c r="H107" s="369"/>
      <c r="I107" s="299">
        <f t="shared" ref="I107:I118" si="46">215/12*H107</f>
        <v>0</v>
      </c>
      <c r="J107" s="371"/>
      <c r="O107" s="372">
        <f t="shared" ref="O107:O119" si="47">D107</f>
        <v>1463</v>
      </c>
      <c r="P107" s="373"/>
      <c r="Q107" s="373"/>
      <c r="R107" s="373"/>
      <c r="S107" s="373"/>
      <c r="T107" s="373"/>
      <c r="U107" s="373"/>
      <c r="V107" s="373"/>
      <c r="W107" s="373"/>
      <c r="X107" s="373"/>
      <c r="Y107" s="373"/>
      <c r="Z107" s="373"/>
      <c r="AA107" s="373"/>
      <c r="AB107" s="373"/>
      <c r="AC107" s="373"/>
      <c r="AD107" s="373"/>
      <c r="AE107" s="374">
        <f t="shared" ref="AE107:AE118" si="48">SUM(P107:AD107)</f>
        <v>0</v>
      </c>
      <c r="AF107" s="375"/>
    </row>
    <row r="108" spans="2:33" outlineLevel="1" x14ac:dyDescent="0.25">
      <c r="B108" s="367"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367">
        <f>IF(C107&gt;0,C107+1,IF(DATE(YEAR('Basic project data'!$C$5),MONTH('Basic project data'!$C$5),1)=D108,1,0))</f>
        <v>0</v>
      </c>
      <c r="D108" s="368">
        <f t="shared" ref="D108:D118" si="49">DATE(YEAR(D107),MONTH(D107)+1,DAY(D107))</f>
        <v>1494</v>
      </c>
      <c r="E108" s="369"/>
      <c r="F108" s="299">
        <f t="shared" si="45"/>
        <v>0</v>
      </c>
      <c r="G108" s="370"/>
      <c r="H108" s="369"/>
      <c r="I108" s="299">
        <f t="shared" si="46"/>
        <v>0</v>
      </c>
      <c r="J108" s="371"/>
      <c r="O108" s="372">
        <f t="shared" si="47"/>
        <v>1494</v>
      </c>
      <c r="P108" s="373"/>
      <c r="Q108" s="373"/>
      <c r="R108" s="373"/>
      <c r="S108" s="373"/>
      <c r="T108" s="373"/>
      <c r="U108" s="373"/>
      <c r="V108" s="373"/>
      <c r="W108" s="373"/>
      <c r="X108" s="373"/>
      <c r="Y108" s="373"/>
      <c r="Z108" s="373"/>
      <c r="AA108" s="373"/>
      <c r="AB108" s="373"/>
      <c r="AC108" s="373"/>
      <c r="AD108" s="373"/>
      <c r="AE108" s="374">
        <f t="shared" si="48"/>
        <v>0</v>
      </c>
      <c r="AF108" s="375"/>
    </row>
    <row r="109" spans="2:33" outlineLevel="1" x14ac:dyDescent="0.25">
      <c r="B109" s="367"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367">
        <f>IF(C108&gt;0,C108+1,IF(DATE(YEAR('Basic project data'!$C$5),MONTH('Basic project data'!$C$5),1)=D109,1,0))</f>
        <v>0</v>
      </c>
      <c r="D109" s="368">
        <f t="shared" si="49"/>
        <v>1523</v>
      </c>
      <c r="E109" s="369"/>
      <c r="F109" s="299">
        <f t="shared" si="45"/>
        <v>0</v>
      </c>
      <c r="G109" s="370"/>
      <c r="H109" s="369"/>
      <c r="I109" s="299">
        <f t="shared" si="46"/>
        <v>0</v>
      </c>
      <c r="J109" s="371"/>
      <c r="O109" s="372">
        <f t="shared" si="47"/>
        <v>1523</v>
      </c>
      <c r="P109" s="373"/>
      <c r="Q109" s="373"/>
      <c r="R109" s="373"/>
      <c r="S109" s="373"/>
      <c r="T109" s="373"/>
      <c r="U109" s="373"/>
      <c r="V109" s="373"/>
      <c r="W109" s="373"/>
      <c r="X109" s="373"/>
      <c r="Y109" s="373"/>
      <c r="Z109" s="373"/>
      <c r="AA109" s="373"/>
      <c r="AB109" s="373"/>
      <c r="AC109" s="373"/>
      <c r="AD109" s="373"/>
      <c r="AE109" s="374">
        <f t="shared" si="48"/>
        <v>0</v>
      </c>
      <c r="AF109" s="375"/>
    </row>
    <row r="110" spans="2:33" outlineLevel="1" x14ac:dyDescent="0.25">
      <c r="B110" s="367"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367">
        <f>IF(C109&gt;0,C109+1,IF(DATE(YEAR('Basic project data'!$C$5),MONTH('Basic project data'!$C$5),1)=D110,1,0))</f>
        <v>0</v>
      </c>
      <c r="D110" s="368">
        <f t="shared" si="49"/>
        <v>1554</v>
      </c>
      <c r="E110" s="369"/>
      <c r="F110" s="299">
        <f t="shared" si="45"/>
        <v>0</v>
      </c>
      <c r="G110" s="370"/>
      <c r="H110" s="369"/>
      <c r="I110" s="299">
        <f t="shared" si="46"/>
        <v>0</v>
      </c>
      <c r="J110" s="371"/>
      <c r="O110" s="372">
        <f t="shared" si="47"/>
        <v>1554</v>
      </c>
      <c r="P110" s="373"/>
      <c r="Q110" s="373"/>
      <c r="R110" s="373"/>
      <c r="S110" s="373"/>
      <c r="T110" s="373"/>
      <c r="U110" s="373"/>
      <c r="V110" s="373"/>
      <c r="W110" s="373"/>
      <c r="X110" s="373"/>
      <c r="Y110" s="373"/>
      <c r="Z110" s="373"/>
      <c r="AA110" s="373"/>
      <c r="AB110" s="373"/>
      <c r="AC110" s="373"/>
      <c r="AD110" s="373"/>
      <c r="AE110" s="374">
        <f t="shared" si="48"/>
        <v>0</v>
      </c>
      <c r="AF110" s="375"/>
    </row>
    <row r="111" spans="2:33" outlineLevel="1" x14ac:dyDescent="0.25">
      <c r="B111" s="367"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367">
        <f>IF(C110&gt;0,C110+1,IF(DATE(YEAR('Basic project data'!$C$5),MONTH('Basic project data'!$C$5),1)=D111,1,0))</f>
        <v>0</v>
      </c>
      <c r="D111" s="368">
        <f t="shared" si="49"/>
        <v>1584</v>
      </c>
      <c r="E111" s="369"/>
      <c r="F111" s="299">
        <f t="shared" si="45"/>
        <v>0</v>
      </c>
      <c r="G111" s="370"/>
      <c r="H111" s="369"/>
      <c r="I111" s="299">
        <f t="shared" si="46"/>
        <v>0</v>
      </c>
      <c r="J111" s="371"/>
      <c r="O111" s="372">
        <f t="shared" si="47"/>
        <v>1584</v>
      </c>
      <c r="P111" s="373"/>
      <c r="Q111" s="373"/>
      <c r="R111" s="373"/>
      <c r="S111" s="373"/>
      <c r="T111" s="373"/>
      <c r="U111" s="373"/>
      <c r="V111" s="373"/>
      <c r="W111" s="373"/>
      <c r="X111" s="373"/>
      <c r="Y111" s="373"/>
      <c r="Z111" s="373"/>
      <c r="AA111" s="373"/>
      <c r="AB111" s="373"/>
      <c r="AC111" s="373"/>
      <c r="AD111" s="373"/>
      <c r="AE111" s="374">
        <f t="shared" si="48"/>
        <v>0</v>
      </c>
      <c r="AF111" s="375"/>
    </row>
    <row r="112" spans="2:33" outlineLevel="1" x14ac:dyDescent="0.25">
      <c r="B112" s="367"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367">
        <f>IF(C111&gt;0,C111+1,IF(DATE(YEAR('Basic project data'!$C$5),MONTH('Basic project data'!$C$5),1)=D112,1,0))</f>
        <v>0</v>
      </c>
      <c r="D112" s="368">
        <f t="shared" si="49"/>
        <v>1615</v>
      </c>
      <c r="E112" s="369"/>
      <c r="F112" s="299">
        <f t="shared" si="45"/>
        <v>0</v>
      </c>
      <c r="G112" s="370"/>
      <c r="H112" s="369"/>
      <c r="I112" s="299">
        <f t="shared" si="46"/>
        <v>0</v>
      </c>
      <c r="J112" s="371"/>
      <c r="O112" s="372">
        <f t="shared" si="47"/>
        <v>1615</v>
      </c>
      <c r="P112" s="373"/>
      <c r="Q112" s="373"/>
      <c r="R112" s="373"/>
      <c r="S112" s="373"/>
      <c r="T112" s="373"/>
      <c r="U112" s="373"/>
      <c r="V112" s="373"/>
      <c r="W112" s="373"/>
      <c r="X112" s="373"/>
      <c r="Y112" s="373"/>
      <c r="Z112" s="373"/>
      <c r="AA112" s="373"/>
      <c r="AB112" s="373"/>
      <c r="AC112" s="373"/>
      <c r="AD112" s="373"/>
      <c r="AE112" s="374">
        <f t="shared" si="48"/>
        <v>0</v>
      </c>
      <c r="AF112" s="375"/>
    </row>
    <row r="113" spans="2:33" outlineLevel="1" x14ac:dyDescent="0.25">
      <c r="B113" s="367"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367">
        <f>IF(C112&gt;0,C112+1,IF(DATE(YEAR('Basic project data'!$C$5),MONTH('Basic project data'!$C$5),1)=D113,1,0))</f>
        <v>0</v>
      </c>
      <c r="D113" s="368">
        <f t="shared" si="49"/>
        <v>1645</v>
      </c>
      <c r="E113" s="369"/>
      <c r="F113" s="299">
        <f t="shared" si="45"/>
        <v>0</v>
      </c>
      <c r="G113" s="370"/>
      <c r="H113" s="369"/>
      <c r="I113" s="299">
        <f t="shared" si="46"/>
        <v>0</v>
      </c>
      <c r="J113" s="371"/>
      <c r="O113" s="372">
        <f t="shared" si="47"/>
        <v>1645</v>
      </c>
      <c r="P113" s="373"/>
      <c r="Q113" s="373"/>
      <c r="R113" s="373"/>
      <c r="S113" s="373"/>
      <c r="T113" s="373"/>
      <c r="U113" s="373"/>
      <c r="V113" s="373"/>
      <c r="W113" s="373"/>
      <c r="X113" s="373"/>
      <c r="Y113" s="373"/>
      <c r="Z113" s="373"/>
      <c r="AA113" s="373"/>
      <c r="AB113" s="373"/>
      <c r="AC113" s="373"/>
      <c r="AD113" s="373"/>
      <c r="AE113" s="374">
        <f t="shared" si="48"/>
        <v>0</v>
      </c>
      <c r="AF113" s="375"/>
    </row>
    <row r="114" spans="2:33" outlineLevel="1" x14ac:dyDescent="0.25">
      <c r="B114" s="367"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367">
        <f>IF(C113&gt;0,C113+1,IF(DATE(YEAR('Basic project data'!$C$5),MONTH('Basic project data'!$C$5),1)=D114,1,0))</f>
        <v>0</v>
      </c>
      <c r="D114" s="368">
        <f t="shared" si="49"/>
        <v>1676</v>
      </c>
      <c r="E114" s="369"/>
      <c r="F114" s="299">
        <f t="shared" si="45"/>
        <v>0</v>
      </c>
      <c r="G114" s="370"/>
      <c r="H114" s="369"/>
      <c r="I114" s="299">
        <f t="shared" si="46"/>
        <v>0</v>
      </c>
      <c r="J114" s="371"/>
      <c r="O114" s="372">
        <f t="shared" si="47"/>
        <v>1676</v>
      </c>
      <c r="P114" s="373"/>
      <c r="Q114" s="373"/>
      <c r="R114" s="373"/>
      <c r="S114" s="373"/>
      <c r="T114" s="373"/>
      <c r="U114" s="373"/>
      <c r="V114" s="373"/>
      <c r="W114" s="373"/>
      <c r="X114" s="373"/>
      <c r="Y114" s="373"/>
      <c r="Z114" s="373"/>
      <c r="AA114" s="373"/>
      <c r="AB114" s="373"/>
      <c r="AC114" s="373"/>
      <c r="AD114" s="373"/>
      <c r="AE114" s="374">
        <f t="shared" si="48"/>
        <v>0</v>
      </c>
      <c r="AF114" s="375"/>
    </row>
    <row r="115" spans="2:33" outlineLevel="1" x14ac:dyDescent="0.25">
      <c r="B115" s="367"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367">
        <f>IF(C114&gt;0,C114+1,IF(DATE(YEAR('Basic project data'!$C$5),MONTH('Basic project data'!$C$5),1)=D115,1,0))</f>
        <v>0</v>
      </c>
      <c r="D115" s="368">
        <f t="shared" si="49"/>
        <v>1707</v>
      </c>
      <c r="E115" s="369"/>
      <c r="F115" s="299">
        <f t="shared" si="45"/>
        <v>0</v>
      </c>
      <c r="G115" s="370"/>
      <c r="H115" s="369"/>
      <c r="I115" s="299">
        <f t="shared" si="46"/>
        <v>0</v>
      </c>
      <c r="J115" s="371"/>
      <c r="O115" s="372">
        <f t="shared" si="47"/>
        <v>1707</v>
      </c>
      <c r="P115" s="373"/>
      <c r="Q115" s="373"/>
      <c r="R115" s="373"/>
      <c r="S115" s="373"/>
      <c r="T115" s="373"/>
      <c r="U115" s="373"/>
      <c r="V115" s="373"/>
      <c r="W115" s="373"/>
      <c r="X115" s="373"/>
      <c r="Y115" s="373"/>
      <c r="Z115" s="373"/>
      <c r="AA115" s="373"/>
      <c r="AB115" s="373"/>
      <c r="AC115" s="373"/>
      <c r="AD115" s="373"/>
      <c r="AE115" s="374">
        <f t="shared" si="48"/>
        <v>0</v>
      </c>
      <c r="AF115" s="375"/>
    </row>
    <row r="116" spans="2:33" outlineLevel="1" x14ac:dyDescent="0.25">
      <c r="B116" s="367"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367">
        <f>IF(C115&gt;0,C115+1,IF(DATE(YEAR('Basic project data'!$C$5),MONTH('Basic project data'!$C$5),1)=D116,1,0))</f>
        <v>0</v>
      </c>
      <c r="D116" s="368">
        <f t="shared" si="49"/>
        <v>1737</v>
      </c>
      <c r="E116" s="369"/>
      <c r="F116" s="299">
        <f t="shared" si="45"/>
        <v>0</v>
      </c>
      <c r="G116" s="370"/>
      <c r="H116" s="369"/>
      <c r="I116" s="299">
        <f t="shared" si="46"/>
        <v>0</v>
      </c>
      <c r="J116" s="371"/>
      <c r="O116" s="372">
        <f t="shared" si="47"/>
        <v>1737</v>
      </c>
      <c r="P116" s="373"/>
      <c r="Q116" s="373"/>
      <c r="R116" s="373"/>
      <c r="S116" s="373"/>
      <c r="T116" s="373"/>
      <c r="U116" s="373"/>
      <c r="V116" s="373"/>
      <c r="W116" s="373"/>
      <c r="X116" s="373"/>
      <c r="Y116" s="373"/>
      <c r="Z116" s="373"/>
      <c r="AA116" s="373"/>
      <c r="AB116" s="373"/>
      <c r="AC116" s="373"/>
      <c r="AD116" s="373"/>
      <c r="AE116" s="374">
        <f t="shared" si="48"/>
        <v>0</v>
      </c>
      <c r="AF116" s="375"/>
    </row>
    <row r="117" spans="2:33" outlineLevel="1" x14ac:dyDescent="0.25">
      <c r="B117" s="367"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367">
        <f>IF(C116&gt;0,C116+1,IF(DATE(YEAR('Basic project data'!$C$5),MONTH('Basic project data'!$C$5),1)=D117,1,0))</f>
        <v>0</v>
      </c>
      <c r="D117" s="368">
        <f t="shared" si="49"/>
        <v>1768</v>
      </c>
      <c r="E117" s="369"/>
      <c r="F117" s="299">
        <f t="shared" si="45"/>
        <v>0</v>
      </c>
      <c r="G117" s="370"/>
      <c r="H117" s="369"/>
      <c r="I117" s="299">
        <f t="shared" si="46"/>
        <v>0</v>
      </c>
      <c r="J117" s="371"/>
      <c r="O117" s="372">
        <f t="shared" si="47"/>
        <v>1768</v>
      </c>
      <c r="P117" s="373"/>
      <c r="Q117" s="373"/>
      <c r="R117" s="373"/>
      <c r="S117" s="373"/>
      <c r="T117" s="373"/>
      <c r="U117" s="373"/>
      <c r="V117" s="373"/>
      <c r="W117" s="373"/>
      <c r="X117" s="373"/>
      <c r="Y117" s="373"/>
      <c r="Z117" s="373"/>
      <c r="AA117" s="373"/>
      <c r="AB117" s="373"/>
      <c r="AC117" s="373"/>
      <c r="AD117" s="373"/>
      <c r="AE117" s="374">
        <f t="shared" si="48"/>
        <v>0</v>
      </c>
      <c r="AF117" s="375"/>
    </row>
    <row r="118" spans="2:33" outlineLevel="1" x14ac:dyDescent="0.25">
      <c r="B118" s="367"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367">
        <f>IF(C117&gt;0,C117+1,IF(DATE(YEAR('Basic project data'!$C$5),MONTH('Basic project data'!$C$5),1)=D118,1,0))</f>
        <v>0</v>
      </c>
      <c r="D118" s="368">
        <f t="shared" si="49"/>
        <v>1798</v>
      </c>
      <c r="E118" s="369"/>
      <c r="F118" s="299">
        <f t="shared" si="45"/>
        <v>0</v>
      </c>
      <c r="G118" s="370"/>
      <c r="H118" s="369"/>
      <c r="I118" s="299">
        <f t="shared" si="46"/>
        <v>0</v>
      </c>
      <c r="J118" s="371"/>
      <c r="O118" s="372">
        <f t="shared" si="47"/>
        <v>1798</v>
      </c>
      <c r="P118" s="373"/>
      <c r="Q118" s="373"/>
      <c r="R118" s="373"/>
      <c r="S118" s="373"/>
      <c r="T118" s="373"/>
      <c r="U118" s="373"/>
      <c r="V118" s="373"/>
      <c r="W118" s="373"/>
      <c r="X118" s="373"/>
      <c r="Y118" s="373"/>
      <c r="Z118" s="373"/>
      <c r="AA118" s="373"/>
      <c r="AB118" s="373"/>
      <c r="AC118" s="373"/>
      <c r="AD118" s="373"/>
      <c r="AE118" s="374">
        <f t="shared" si="48"/>
        <v>0</v>
      </c>
      <c r="AF118" s="375"/>
    </row>
    <row r="119" spans="2:33" ht="15.75" outlineLevel="1" thickBot="1" x14ac:dyDescent="0.3">
      <c r="B119" s="377"/>
      <c r="C119" s="378"/>
      <c r="D119" s="379">
        <f>D118</f>
        <v>1798</v>
      </c>
      <c r="E119" s="380"/>
      <c r="F119" s="381">
        <f>SUM(F107:F118)</f>
        <v>0</v>
      </c>
      <c r="G119" s="382">
        <f>SUM(G107:G118)</f>
        <v>0</v>
      </c>
      <c r="H119" s="383"/>
      <c r="I119" s="381">
        <f>SUM(I107:I118)</f>
        <v>0</v>
      </c>
      <c r="J119" s="382">
        <f>SUM(J107:J118)</f>
        <v>0</v>
      </c>
      <c r="O119" s="388">
        <f t="shared" si="47"/>
        <v>1798</v>
      </c>
      <c r="P119" s="384">
        <f t="shared" ref="P119:S119" si="50">SUM(P107:P118)</f>
        <v>0</v>
      </c>
      <c r="Q119" s="384">
        <f t="shared" si="50"/>
        <v>0</v>
      </c>
      <c r="R119" s="384">
        <f t="shared" si="50"/>
        <v>0</v>
      </c>
      <c r="S119" s="384">
        <f t="shared" si="50"/>
        <v>0</v>
      </c>
      <c r="T119" s="384">
        <f>SUM(T107:T118)</f>
        <v>0</v>
      </c>
      <c r="U119" s="384">
        <f t="shared" ref="U119:AE119" si="51">SUM(U107:U118)</f>
        <v>0</v>
      </c>
      <c r="V119" s="384">
        <f t="shared" si="51"/>
        <v>0</v>
      </c>
      <c r="W119" s="384">
        <f t="shared" si="51"/>
        <v>0</v>
      </c>
      <c r="X119" s="384">
        <f t="shared" si="51"/>
        <v>0</v>
      </c>
      <c r="Y119" s="384">
        <f t="shared" si="51"/>
        <v>0</v>
      </c>
      <c r="Z119" s="384">
        <f t="shared" si="51"/>
        <v>0</v>
      </c>
      <c r="AA119" s="384">
        <f t="shared" si="51"/>
        <v>0</v>
      </c>
      <c r="AB119" s="384">
        <f t="shared" si="51"/>
        <v>0</v>
      </c>
      <c r="AC119" s="384">
        <f t="shared" si="51"/>
        <v>0</v>
      </c>
      <c r="AD119" s="384">
        <f t="shared" si="51"/>
        <v>0</v>
      </c>
      <c r="AE119" s="384">
        <f t="shared" si="51"/>
        <v>0</v>
      </c>
      <c r="AF119" s="375"/>
    </row>
    <row r="120" spans="2:33" x14ac:dyDescent="0.25">
      <c r="B120" s="385"/>
      <c r="C120" s="385"/>
      <c r="E120" s="674" t="s">
        <v>252</v>
      </c>
      <c r="F120" s="674"/>
      <c r="G120" s="674"/>
      <c r="H120" s="674" t="s">
        <v>498</v>
      </c>
      <c r="I120" s="674"/>
      <c r="J120" s="674"/>
      <c r="O120" s="357"/>
      <c r="P120" s="384">
        <f>IFERROR(P119/$H$2,0)</f>
        <v>0</v>
      </c>
      <c r="Q120" s="384">
        <f t="shared" ref="Q120:AE120" si="52">IFERROR(Q119/$H$2,0)</f>
        <v>0</v>
      </c>
      <c r="R120" s="384">
        <f t="shared" si="52"/>
        <v>0</v>
      </c>
      <c r="S120" s="384">
        <f t="shared" si="52"/>
        <v>0</v>
      </c>
      <c r="T120" s="384">
        <f t="shared" si="52"/>
        <v>0</v>
      </c>
      <c r="U120" s="384">
        <f t="shared" si="52"/>
        <v>0</v>
      </c>
      <c r="V120" s="384">
        <f t="shared" si="52"/>
        <v>0</v>
      </c>
      <c r="W120" s="384">
        <f t="shared" si="52"/>
        <v>0</v>
      </c>
      <c r="X120" s="384">
        <f t="shared" si="52"/>
        <v>0</v>
      </c>
      <c r="Y120" s="384">
        <f t="shared" si="52"/>
        <v>0</v>
      </c>
      <c r="Z120" s="384">
        <f t="shared" si="52"/>
        <v>0</v>
      </c>
      <c r="AA120" s="384">
        <f t="shared" si="52"/>
        <v>0</v>
      </c>
      <c r="AB120" s="384">
        <f t="shared" si="52"/>
        <v>0</v>
      </c>
      <c r="AC120" s="384">
        <f t="shared" si="52"/>
        <v>0</v>
      </c>
      <c r="AD120" s="384">
        <f t="shared" si="52"/>
        <v>0</v>
      </c>
      <c r="AE120" s="384">
        <f t="shared" si="52"/>
        <v>0</v>
      </c>
      <c r="AF120" s="626" t="s">
        <v>270</v>
      </c>
      <c r="AG120" s="627"/>
    </row>
    <row r="121" spans="2:33" ht="30" outlineLevel="1" x14ac:dyDescent="0.25">
      <c r="B121" s="385"/>
      <c r="C121" s="385"/>
      <c r="E121" s="360" t="s">
        <v>267</v>
      </c>
      <c r="F121" s="361" t="s">
        <v>268</v>
      </c>
      <c r="G121" s="362" t="s">
        <v>269</v>
      </c>
      <c r="H121" s="363" t="s">
        <v>267</v>
      </c>
      <c r="I121" s="361" t="s">
        <v>268</v>
      </c>
      <c r="J121" s="362" t="s">
        <v>530</v>
      </c>
      <c r="O121" s="364" t="s">
        <v>266</v>
      </c>
      <c r="P121" s="365" t="s">
        <v>389</v>
      </c>
      <c r="Q121" s="365" t="s">
        <v>39</v>
      </c>
      <c r="R121" s="365" t="s">
        <v>40</v>
      </c>
      <c r="S121" s="365" t="s">
        <v>41</v>
      </c>
      <c r="T121" s="365" t="s">
        <v>42</v>
      </c>
      <c r="U121" s="365" t="s">
        <v>43</v>
      </c>
      <c r="V121" s="365" t="s">
        <v>44</v>
      </c>
      <c r="W121" s="365" t="s">
        <v>45</v>
      </c>
      <c r="X121" s="365" t="s">
        <v>46</v>
      </c>
      <c r="Y121" s="365" t="s">
        <v>47</v>
      </c>
      <c r="Z121" s="365" t="s">
        <v>48</v>
      </c>
      <c r="AA121" s="365" t="s">
        <v>49</v>
      </c>
      <c r="AB121" s="365" t="s">
        <v>50</v>
      </c>
      <c r="AC121" s="365" t="s">
        <v>51</v>
      </c>
      <c r="AD121" s="365" t="s">
        <v>52</v>
      </c>
      <c r="AE121" s="386"/>
      <c r="AF121" s="389"/>
    </row>
    <row r="122" spans="2:33" outlineLevel="1" x14ac:dyDescent="0.25">
      <c r="B122" s="367"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367">
        <f>IF(C118&gt;0,C118+1,IF(DATE(YEAR('Basic project data'!$C$5),MONTH('Basic project data'!$C$5),1)=D122,1,0))</f>
        <v>0</v>
      </c>
      <c r="D122" s="368">
        <f>DATE(YEAR(D118),MONTH(D118)+1,DAY(D118))</f>
        <v>1829</v>
      </c>
      <c r="E122" s="369"/>
      <c r="F122" s="299">
        <f t="shared" ref="F122:F133" si="53">215/12*E122</f>
        <v>0</v>
      </c>
      <c r="G122" s="370"/>
      <c r="H122" s="369"/>
      <c r="I122" s="299">
        <f t="shared" ref="I122:I133" si="54">215/12*H122</f>
        <v>0</v>
      </c>
      <c r="J122" s="371"/>
      <c r="O122" s="372">
        <f t="shared" ref="O122:O134" si="55">D122</f>
        <v>1829</v>
      </c>
      <c r="P122" s="373"/>
      <c r="Q122" s="373"/>
      <c r="R122" s="373"/>
      <c r="S122" s="373"/>
      <c r="T122" s="373"/>
      <c r="U122" s="373"/>
      <c r="V122" s="373"/>
      <c r="W122" s="373"/>
      <c r="X122" s="373"/>
      <c r="Y122" s="373"/>
      <c r="Z122" s="373"/>
      <c r="AA122" s="373"/>
      <c r="AB122" s="373"/>
      <c r="AC122" s="373"/>
      <c r="AD122" s="373"/>
      <c r="AE122" s="374">
        <f t="shared" ref="AE122:AE133" si="56">SUM(P122:AD122)</f>
        <v>0</v>
      </c>
      <c r="AF122" s="375"/>
    </row>
    <row r="123" spans="2:33" outlineLevel="1" x14ac:dyDescent="0.25">
      <c r="B123" s="367"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367">
        <f>IF(C122&gt;0,C122+1,IF(DATE(YEAR('Basic project data'!$C$5),MONTH('Basic project data'!$C$5),1)=D123,1,0))</f>
        <v>0</v>
      </c>
      <c r="D123" s="368">
        <f t="shared" ref="D123:D133" si="57">DATE(YEAR(D122),MONTH(D122)+1,DAY(D122))</f>
        <v>1860</v>
      </c>
      <c r="E123" s="369"/>
      <c r="F123" s="299">
        <f t="shared" si="53"/>
        <v>0</v>
      </c>
      <c r="G123" s="370"/>
      <c r="H123" s="369"/>
      <c r="I123" s="299">
        <f t="shared" si="54"/>
        <v>0</v>
      </c>
      <c r="J123" s="371"/>
      <c r="O123" s="372">
        <f t="shared" si="55"/>
        <v>1860</v>
      </c>
      <c r="P123" s="373"/>
      <c r="Q123" s="373"/>
      <c r="R123" s="373"/>
      <c r="S123" s="373"/>
      <c r="T123" s="373"/>
      <c r="U123" s="373"/>
      <c r="V123" s="373"/>
      <c r="W123" s="373"/>
      <c r="X123" s="373"/>
      <c r="Y123" s="373"/>
      <c r="Z123" s="373"/>
      <c r="AA123" s="373"/>
      <c r="AB123" s="373"/>
      <c r="AC123" s="373"/>
      <c r="AD123" s="373"/>
      <c r="AE123" s="374">
        <f t="shared" si="56"/>
        <v>0</v>
      </c>
      <c r="AF123" s="375"/>
    </row>
    <row r="124" spans="2:33" outlineLevel="1" x14ac:dyDescent="0.25">
      <c r="B124" s="367"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367">
        <f>IF(C123&gt;0,C123+1,IF(DATE(YEAR('Basic project data'!$C$5),MONTH('Basic project data'!$C$5),1)=D124,1,0))</f>
        <v>0</v>
      </c>
      <c r="D124" s="368">
        <f t="shared" si="57"/>
        <v>1888</v>
      </c>
      <c r="E124" s="369"/>
      <c r="F124" s="299">
        <f t="shared" si="53"/>
        <v>0</v>
      </c>
      <c r="G124" s="370"/>
      <c r="H124" s="369"/>
      <c r="I124" s="299">
        <f t="shared" si="54"/>
        <v>0</v>
      </c>
      <c r="J124" s="371"/>
      <c r="O124" s="372">
        <f t="shared" si="55"/>
        <v>1888</v>
      </c>
      <c r="P124" s="373"/>
      <c r="Q124" s="373"/>
      <c r="R124" s="373"/>
      <c r="S124" s="373"/>
      <c r="T124" s="373"/>
      <c r="U124" s="373"/>
      <c r="V124" s="373"/>
      <c r="W124" s="373"/>
      <c r="X124" s="373"/>
      <c r="Y124" s="373"/>
      <c r="Z124" s="373"/>
      <c r="AA124" s="373"/>
      <c r="AB124" s="373"/>
      <c r="AC124" s="373"/>
      <c r="AD124" s="373"/>
      <c r="AE124" s="374">
        <f t="shared" si="56"/>
        <v>0</v>
      </c>
      <c r="AF124" s="375"/>
    </row>
    <row r="125" spans="2:33" outlineLevel="1" x14ac:dyDescent="0.25">
      <c r="B125" s="367"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367">
        <f>IF(C124&gt;0,C124+1,IF(DATE(YEAR('Basic project data'!$C$5),MONTH('Basic project data'!$C$5),1)=D125,1,0))</f>
        <v>0</v>
      </c>
      <c r="D125" s="368">
        <f t="shared" si="57"/>
        <v>1919</v>
      </c>
      <c r="E125" s="369"/>
      <c r="F125" s="299">
        <f t="shared" si="53"/>
        <v>0</v>
      </c>
      <c r="G125" s="370"/>
      <c r="H125" s="369"/>
      <c r="I125" s="299">
        <f t="shared" si="54"/>
        <v>0</v>
      </c>
      <c r="J125" s="371"/>
      <c r="O125" s="372">
        <f t="shared" si="55"/>
        <v>1919</v>
      </c>
      <c r="P125" s="373"/>
      <c r="Q125" s="373"/>
      <c r="R125" s="373"/>
      <c r="S125" s="373"/>
      <c r="T125" s="373"/>
      <c r="U125" s="373"/>
      <c r="V125" s="373"/>
      <c r="W125" s="373"/>
      <c r="X125" s="373"/>
      <c r="Y125" s="373"/>
      <c r="Z125" s="373"/>
      <c r="AA125" s="373"/>
      <c r="AB125" s="373"/>
      <c r="AC125" s="373"/>
      <c r="AD125" s="373"/>
      <c r="AE125" s="374">
        <f t="shared" si="56"/>
        <v>0</v>
      </c>
      <c r="AF125" s="375"/>
    </row>
    <row r="126" spans="2:33" outlineLevel="1" x14ac:dyDescent="0.25">
      <c r="B126" s="367"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367">
        <f>IF(C125&gt;0,C125+1,IF(DATE(YEAR('Basic project data'!$C$5),MONTH('Basic project data'!$C$5),1)=D126,1,0))</f>
        <v>0</v>
      </c>
      <c r="D126" s="368">
        <f t="shared" si="57"/>
        <v>1949</v>
      </c>
      <c r="E126" s="369"/>
      <c r="F126" s="299">
        <f t="shared" si="53"/>
        <v>0</v>
      </c>
      <c r="G126" s="370"/>
      <c r="H126" s="369"/>
      <c r="I126" s="299">
        <f t="shared" si="54"/>
        <v>0</v>
      </c>
      <c r="J126" s="371"/>
      <c r="O126" s="372">
        <f t="shared" si="55"/>
        <v>1949</v>
      </c>
      <c r="P126" s="373"/>
      <c r="Q126" s="373"/>
      <c r="R126" s="373"/>
      <c r="S126" s="373"/>
      <c r="T126" s="373"/>
      <c r="U126" s="373"/>
      <c r="V126" s="373"/>
      <c r="W126" s="373"/>
      <c r="X126" s="373"/>
      <c r="Y126" s="373"/>
      <c r="Z126" s="373"/>
      <c r="AA126" s="373"/>
      <c r="AB126" s="373"/>
      <c r="AC126" s="373"/>
      <c r="AD126" s="373"/>
      <c r="AE126" s="374">
        <f t="shared" si="56"/>
        <v>0</v>
      </c>
      <c r="AF126" s="375"/>
    </row>
    <row r="127" spans="2:33" outlineLevel="1" x14ac:dyDescent="0.25">
      <c r="B127" s="367"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367">
        <f>IF(C126&gt;0,C126+1,IF(DATE(YEAR('Basic project data'!$C$5),MONTH('Basic project data'!$C$5),1)=D127,1,0))</f>
        <v>0</v>
      </c>
      <c r="D127" s="368">
        <f t="shared" si="57"/>
        <v>1980</v>
      </c>
      <c r="E127" s="369"/>
      <c r="F127" s="299">
        <f t="shared" si="53"/>
        <v>0</v>
      </c>
      <c r="G127" s="370"/>
      <c r="H127" s="369"/>
      <c r="I127" s="299">
        <f t="shared" si="54"/>
        <v>0</v>
      </c>
      <c r="J127" s="371"/>
      <c r="O127" s="372">
        <f t="shared" si="55"/>
        <v>1980</v>
      </c>
      <c r="P127" s="373"/>
      <c r="Q127" s="373"/>
      <c r="R127" s="373"/>
      <c r="S127" s="373"/>
      <c r="T127" s="373"/>
      <c r="U127" s="373"/>
      <c r="V127" s="373"/>
      <c r="W127" s="373"/>
      <c r="X127" s="373"/>
      <c r="Y127" s="373"/>
      <c r="Z127" s="373"/>
      <c r="AA127" s="373"/>
      <c r="AB127" s="373"/>
      <c r="AC127" s="373"/>
      <c r="AD127" s="373"/>
      <c r="AE127" s="374">
        <f t="shared" si="56"/>
        <v>0</v>
      </c>
      <c r="AF127" s="375"/>
    </row>
    <row r="128" spans="2:33" outlineLevel="1" x14ac:dyDescent="0.25">
      <c r="B128" s="367"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367">
        <f>IF(C127&gt;0,C127+1,IF(DATE(YEAR('Basic project data'!$C$5),MONTH('Basic project data'!$C$5),1)=D128,1,0))</f>
        <v>0</v>
      </c>
      <c r="D128" s="368">
        <f t="shared" si="57"/>
        <v>2010</v>
      </c>
      <c r="E128" s="369"/>
      <c r="F128" s="299">
        <f t="shared" si="53"/>
        <v>0</v>
      </c>
      <c r="G128" s="370"/>
      <c r="H128" s="369"/>
      <c r="I128" s="299">
        <f t="shared" si="54"/>
        <v>0</v>
      </c>
      <c r="J128" s="371"/>
      <c r="O128" s="372">
        <f t="shared" si="55"/>
        <v>2010</v>
      </c>
      <c r="P128" s="373"/>
      <c r="Q128" s="373"/>
      <c r="R128" s="373"/>
      <c r="S128" s="373"/>
      <c r="T128" s="373"/>
      <c r="U128" s="373"/>
      <c r="V128" s="373"/>
      <c r="W128" s="373"/>
      <c r="X128" s="373"/>
      <c r="Y128" s="373"/>
      <c r="Z128" s="373"/>
      <c r="AA128" s="373"/>
      <c r="AB128" s="373"/>
      <c r="AC128" s="373"/>
      <c r="AD128" s="373"/>
      <c r="AE128" s="374">
        <f t="shared" si="56"/>
        <v>0</v>
      </c>
      <c r="AF128" s="375"/>
    </row>
    <row r="129" spans="2:33" outlineLevel="1" x14ac:dyDescent="0.25">
      <c r="B129" s="367"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367">
        <f>IF(C128&gt;0,C128+1,IF(DATE(YEAR('Basic project data'!$C$5),MONTH('Basic project data'!$C$5),1)=D129,1,0))</f>
        <v>0</v>
      </c>
      <c r="D129" s="368">
        <f t="shared" si="57"/>
        <v>2041</v>
      </c>
      <c r="E129" s="369"/>
      <c r="F129" s="299">
        <f t="shared" si="53"/>
        <v>0</v>
      </c>
      <c r="G129" s="370"/>
      <c r="H129" s="369"/>
      <c r="I129" s="299">
        <f t="shared" si="54"/>
        <v>0</v>
      </c>
      <c r="J129" s="371"/>
      <c r="O129" s="372">
        <f t="shared" si="55"/>
        <v>2041</v>
      </c>
      <c r="P129" s="373"/>
      <c r="Q129" s="373"/>
      <c r="R129" s="373"/>
      <c r="S129" s="373"/>
      <c r="T129" s="373"/>
      <c r="U129" s="373"/>
      <c r="V129" s="373"/>
      <c r="W129" s="373"/>
      <c r="X129" s="373"/>
      <c r="Y129" s="373"/>
      <c r="Z129" s="373"/>
      <c r="AA129" s="373"/>
      <c r="AB129" s="373"/>
      <c r="AC129" s="373"/>
      <c r="AD129" s="373"/>
      <c r="AE129" s="374">
        <f t="shared" si="56"/>
        <v>0</v>
      </c>
      <c r="AF129" s="375"/>
    </row>
    <row r="130" spans="2:33" outlineLevel="1" x14ac:dyDescent="0.25">
      <c r="B130" s="367"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367">
        <f>IF(C129&gt;0,C129+1,IF(DATE(YEAR('Basic project data'!$C$5),MONTH('Basic project data'!$C$5),1)=D130,1,0))</f>
        <v>0</v>
      </c>
      <c r="D130" s="368">
        <f t="shared" si="57"/>
        <v>2072</v>
      </c>
      <c r="E130" s="369"/>
      <c r="F130" s="299">
        <f t="shared" si="53"/>
        <v>0</v>
      </c>
      <c r="G130" s="370"/>
      <c r="H130" s="369"/>
      <c r="I130" s="299">
        <f t="shared" si="54"/>
        <v>0</v>
      </c>
      <c r="J130" s="371"/>
      <c r="O130" s="372">
        <f t="shared" si="55"/>
        <v>2072</v>
      </c>
      <c r="P130" s="373"/>
      <c r="Q130" s="373"/>
      <c r="R130" s="373"/>
      <c r="S130" s="373"/>
      <c r="T130" s="373"/>
      <c r="U130" s="373"/>
      <c r="V130" s="373"/>
      <c r="W130" s="373"/>
      <c r="X130" s="373"/>
      <c r="Y130" s="373"/>
      <c r="Z130" s="373"/>
      <c r="AA130" s="373"/>
      <c r="AB130" s="373"/>
      <c r="AC130" s="373"/>
      <c r="AD130" s="373"/>
      <c r="AE130" s="374">
        <f t="shared" si="56"/>
        <v>0</v>
      </c>
      <c r="AF130" s="375"/>
    </row>
    <row r="131" spans="2:33" outlineLevel="1" x14ac:dyDescent="0.25">
      <c r="B131" s="367"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367">
        <f>IF(C130&gt;0,C130+1,IF(DATE(YEAR('Basic project data'!$C$5),MONTH('Basic project data'!$C$5),1)=D131,1,0))</f>
        <v>0</v>
      </c>
      <c r="D131" s="368">
        <f t="shared" si="57"/>
        <v>2102</v>
      </c>
      <c r="E131" s="369"/>
      <c r="F131" s="299">
        <f t="shared" si="53"/>
        <v>0</v>
      </c>
      <c r="G131" s="370"/>
      <c r="H131" s="369"/>
      <c r="I131" s="299">
        <f t="shared" si="54"/>
        <v>0</v>
      </c>
      <c r="J131" s="371"/>
      <c r="O131" s="372">
        <f t="shared" si="55"/>
        <v>2102</v>
      </c>
      <c r="P131" s="373"/>
      <c r="Q131" s="373"/>
      <c r="R131" s="373"/>
      <c r="S131" s="373"/>
      <c r="T131" s="373"/>
      <c r="U131" s="373"/>
      <c r="V131" s="373"/>
      <c r="W131" s="373"/>
      <c r="X131" s="373"/>
      <c r="Y131" s="373"/>
      <c r="Z131" s="373"/>
      <c r="AA131" s="373"/>
      <c r="AB131" s="373"/>
      <c r="AC131" s="373"/>
      <c r="AD131" s="373"/>
      <c r="AE131" s="374">
        <f t="shared" si="56"/>
        <v>0</v>
      </c>
      <c r="AF131" s="375"/>
    </row>
    <row r="132" spans="2:33" outlineLevel="1" x14ac:dyDescent="0.25">
      <c r="B132" s="367"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367">
        <f>IF(C131&gt;0,C131+1,IF(DATE(YEAR('Basic project data'!$C$5),MONTH('Basic project data'!$C$5),1)=D132,1,0))</f>
        <v>0</v>
      </c>
      <c r="D132" s="368">
        <f t="shared" si="57"/>
        <v>2133</v>
      </c>
      <c r="E132" s="369"/>
      <c r="F132" s="299">
        <f t="shared" si="53"/>
        <v>0</v>
      </c>
      <c r="G132" s="370"/>
      <c r="H132" s="369"/>
      <c r="I132" s="299">
        <f t="shared" si="54"/>
        <v>0</v>
      </c>
      <c r="J132" s="371"/>
      <c r="O132" s="372">
        <f t="shared" si="55"/>
        <v>2133</v>
      </c>
      <c r="P132" s="373"/>
      <c r="Q132" s="373"/>
      <c r="R132" s="373"/>
      <c r="S132" s="373"/>
      <c r="T132" s="373"/>
      <c r="U132" s="373"/>
      <c r="V132" s="373"/>
      <c r="W132" s="373"/>
      <c r="X132" s="373"/>
      <c r="Y132" s="373"/>
      <c r="Z132" s="373"/>
      <c r="AA132" s="373"/>
      <c r="AB132" s="373"/>
      <c r="AC132" s="373"/>
      <c r="AD132" s="373"/>
      <c r="AE132" s="374">
        <f t="shared" si="56"/>
        <v>0</v>
      </c>
      <c r="AF132" s="375"/>
    </row>
    <row r="133" spans="2:33" outlineLevel="1" x14ac:dyDescent="0.25">
      <c r="B133" s="367"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367">
        <f>IF(C132&gt;0,C132+1,IF(DATE(YEAR('Basic project data'!$C$5),MONTH('Basic project data'!$C$5),1)=D133,1,0))</f>
        <v>0</v>
      </c>
      <c r="D133" s="368">
        <f t="shared" si="57"/>
        <v>2163</v>
      </c>
      <c r="E133" s="369"/>
      <c r="F133" s="299">
        <f t="shared" si="53"/>
        <v>0</v>
      </c>
      <c r="G133" s="370"/>
      <c r="H133" s="369"/>
      <c r="I133" s="299">
        <f t="shared" si="54"/>
        <v>0</v>
      </c>
      <c r="J133" s="371"/>
      <c r="O133" s="372">
        <f t="shared" si="55"/>
        <v>2163</v>
      </c>
      <c r="P133" s="373"/>
      <c r="Q133" s="373"/>
      <c r="R133" s="373"/>
      <c r="S133" s="373"/>
      <c r="T133" s="373"/>
      <c r="U133" s="373"/>
      <c r="V133" s="373"/>
      <c r="W133" s="373"/>
      <c r="X133" s="373"/>
      <c r="Y133" s="373"/>
      <c r="Z133" s="373"/>
      <c r="AA133" s="373"/>
      <c r="AB133" s="373"/>
      <c r="AC133" s="373"/>
      <c r="AD133" s="373"/>
      <c r="AE133" s="374">
        <f t="shared" si="56"/>
        <v>0</v>
      </c>
      <c r="AF133" s="375"/>
    </row>
    <row r="134" spans="2:33" ht="15.75" outlineLevel="1" thickBot="1" x14ac:dyDescent="0.3">
      <c r="B134" s="377"/>
      <c r="C134" s="378"/>
      <c r="D134" s="379">
        <f>D133</f>
        <v>2163</v>
      </c>
      <c r="E134" s="380"/>
      <c r="F134" s="381">
        <f>SUM(F122:F133)</f>
        <v>0</v>
      </c>
      <c r="G134" s="382">
        <f>SUM(G122:G133)</f>
        <v>0</v>
      </c>
      <c r="H134" s="383"/>
      <c r="I134" s="381">
        <f>SUM(I122:I133)</f>
        <v>0</v>
      </c>
      <c r="J134" s="382">
        <f>SUM(J122:J133)</f>
        <v>0</v>
      </c>
      <c r="O134" s="388">
        <f t="shared" si="55"/>
        <v>2163</v>
      </c>
      <c r="P134" s="384">
        <f t="shared" ref="P134:S134" si="58">SUM(P122:P133)</f>
        <v>0</v>
      </c>
      <c r="Q134" s="384">
        <f t="shared" si="58"/>
        <v>0</v>
      </c>
      <c r="R134" s="384">
        <f t="shared" si="58"/>
        <v>0</v>
      </c>
      <c r="S134" s="384">
        <f t="shared" si="58"/>
        <v>0</v>
      </c>
      <c r="T134" s="384">
        <f>SUM(T122:T133)</f>
        <v>0</v>
      </c>
      <c r="U134" s="384">
        <f t="shared" ref="U134:AE134" si="59">SUM(U122:U133)</f>
        <v>0</v>
      </c>
      <c r="V134" s="384">
        <f t="shared" si="59"/>
        <v>0</v>
      </c>
      <c r="W134" s="384">
        <f t="shared" si="59"/>
        <v>0</v>
      </c>
      <c r="X134" s="384">
        <f t="shared" si="59"/>
        <v>0</v>
      </c>
      <c r="Y134" s="384">
        <f t="shared" si="59"/>
        <v>0</v>
      </c>
      <c r="Z134" s="384">
        <f t="shared" si="59"/>
        <v>0</v>
      </c>
      <c r="AA134" s="384">
        <f t="shared" si="59"/>
        <v>0</v>
      </c>
      <c r="AB134" s="384">
        <f t="shared" si="59"/>
        <v>0</v>
      </c>
      <c r="AC134" s="384">
        <f t="shared" si="59"/>
        <v>0</v>
      </c>
      <c r="AD134" s="384">
        <f t="shared" si="59"/>
        <v>0</v>
      </c>
      <c r="AE134" s="384">
        <f t="shared" si="59"/>
        <v>0</v>
      </c>
      <c r="AF134" s="375"/>
    </row>
    <row r="135" spans="2:33" x14ac:dyDescent="0.25">
      <c r="B135" s="385"/>
      <c r="C135" s="385"/>
      <c r="E135" s="674" t="s">
        <v>252</v>
      </c>
      <c r="F135" s="674"/>
      <c r="G135" s="674"/>
      <c r="H135" s="674" t="s">
        <v>498</v>
      </c>
      <c r="I135" s="674"/>
      <c r="J135" s="674"/>
      <c r="O135" s="357"/>
      <c r="P135" s="384">
        <f>IFERROR(P134/$H$2,0)</f>
        <v>0</v>
      </c>
      <c r="Q135" s="384">
        <f t="shared" ref="Q135:AE135" si="60">IFERROR(Q134/$H$2,0)</f>
        <v>0</v>
      </c>
      <c r="R135" s="384">
        <f t="shared" si="60"/>
        <v>0</v>
      </c>
      <c r="S135" s="384">
        <f t="shared" si="60"/>
        <v>0</v>
      </c>
      <c r="T135" s="384">
        <f t="shared" si="60"/>
        <v>0</v>
      </c>
      <c r="U135" s="384">
        <f t="shared" si="60"/>
        <v>0</v>
      </c>
      <c r="V135" s="384">
        <f t="shared" si="60"/>
        <v>0</v>
      </c>
      <c r="W135" s="384">
        <f t="shared" si="60"/>
        <v>0</v>
      </c>
      <c r="X135" s="384">
        <f t="shared" si="60"/>
        <v>0</v>
      </c>
      <c r="Y135" s="384">
        <f t="shared" si="60"/>
        <v>0</v>
      </c>
      <c r="Z135" s="384">
        <f t="shared" si="60"/>
        <v>0</v>
      </c>
      <c r="AA135" s="384">
        <f t="shared" si="60"/>
        <v>0</v>
      </c>
      <c r="AB135" s="384">
        <f t="shared" si="60"/>
        <v>0</v>
      </c>
      <c r="AC135" s="384">
        <f t="shared" si="60"/>
        <v>0</v>
      </c>
      <c r="AD135" s="384">
        <f t="shared" si="60"/>
        <v>0</v>
      </c>
      <c r="AE135" s="384">
        <f t="shared" si="60"/>
        <v>0</v>
      </c>
      <c r="AF135" s="626" t="s">
        <v>270</v>
      </c>
      <c r="AG135" s="627"/>
    </row>
    <row r="136" spans="2:33" ht="30" outlineLevel="1" x14ac:dyDescent="0.25">
      <c r="B136" s="385"/>
      <c r="C136" s="385"/>
      <c r="E136" s="360" t="s">
        <v>267</v>
      </c>
      <c r="F136" s="361" t="s">
        <v>268</v>
      </c>
      <c r="G136" s="362" t="s">
        <v>269</v>
      </c>
      <c r="H136" s="363" t="s">
        <v>267</v>
      </c>
      <c r="I136" s="361" t="s">
        <v>268</v>
      </c>
      <c r="J136" s="362" t="s">
        <v>530</v>
      </c>
      <c r="O136" s="364" t="s">
        <v>266</v>
      </c>
      <c r="P136" s="365" t="s">
        <v>389</v>
      </c>
      <c r="Q136" s="365" t="s">
        <v>39</v>
      </c>
      <c r="R136" s="365" t="s">
        <v>40</v>
      </c>
      <c r="S136" s="365" t="s">
        <v>41</v>
      </c>
      <c r="T136" s="365" t="s">
        <v>42</v>
      </c>
      <c r="U136" s="365" t="s">
        <v>43</v>
      </c>
      <c r="V136" s="365" t="s">
        <v>44</v>
      </c>
      <c r="W136" s="365" t="s">
        <v>45</v>
      </c>
      <c r="X136" s="365" t="s">
        <v>46</v>
      </c>
      <c r="Y136" s="365" t="s">
        <v>47</v>
      </c>
      <c r="Z136" s="365" t="s">
        <v>48</v>
      </c>
      <c r="AA136" s="365" t="s">
        <v>49</v>
      </c>
      <c r="AB136" s="365" t="s">
        <v>50</v>
      </c>
      <c r="AC136" s="365" t="s">
        <v>51</v>
      </c>
      <c r="AD136" s="365" t="s">
        <v>52</v>
      </c>
      <c r="AE136" s="386"/>
      <c r="AF136" s="389"/>
    </row>
    <row r="137" spans="2:33" outlineLevel="1" x14ac:dyDescent="0.25">
      <c r="B137" s="367"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367">
        <f>IF(C133&gt;0,C133+1,IF(DATE(YEAR('Basic project data'!$C$5),MONTH('Basic project data'!$C$5),1)=D137,1,0))</f>
        <v>0</v>
      </c>
      <c r="D137" s="368">
        <f>DATE(YEAR(D133),MONTH(D133)+1,DAY(D133))</f>
        <v>2194</v>
      </c>
      <c r="E137" s="369"/>
      <c r="F137" s="299">
        <f t="shared" ref="F137:F148" si="61">215/12*E137</f>
        <v>0</v>
      </c>
      <c r="G137" s="370"/>
      <c r="H137" s="369"/>
      <c r="I137" s="299">
        <f t="shared" ref="I137:I148" si="62">215/12*H137</f>
        <v>0</v>
      </c>
      <c r="J137" s="371"/>
      <c r="O137" s="372">
        <f t="shared" ref="O137:O149" si="63">D137</f>
        <v>2194</v>
      </c>
      <c r="P137" s="373"/>
      <c r="Q137" s="373"/>
      <c r="R137" s="373"/>
      <c r="S137" s="373"/>
      <c r="T137" s="373"/>
      <c r="U137" s="373"/>
      <c r="V137" s="373"/>
      <c r="W137" s="373"/>
      <c r="X137" s="373"/>
      <c r="Y137" s="373"/>
      <c r="Z137" s="373"/>
      <c r="AA137" s="373"/>
      <c r="AB137" s="373"/>
      <c r="AC137" s="373"/>
      <c r="AD137" s="373"/>
      <c r="AE137" s="374">
        <f t="shared" ref="AE137:AE148" si="64">SUM(P137:AD137)</f>
        <v>0</v>
      </c>
      <c r="AF137" s="375"/>
    </row>
    <row r="138" spans="2:33" outlineLevel="1" x14ac:dyDescent="0.25">
      <c r="B138" s="367"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367">
        <f>IF(C137&gt;0,C137+1,IF(DATE(YEAR('Basic project data'!$C$5),MONTH('Basic project data'!$C$5),1)=D138,1,0))</f>
        <v>0</v>
      </c>
      <c r="D138" s="368">
        <f t="shared" ref="D138:D148" si="65">DATE(YEAR(D137),MONTH(D137)+1,DAY(D137))</f>
        <v>2225</v>
      </c>
      <c r="E138" s="369"/>
      <c r="F138" s="299">
        <f t="shared" si="61"/>
        <v>0</v>
      </c>
      <c r="G138" s="370"/>
      <c r="H138" s="369"/>
      <c r="I138" s="299">
        <f t="shared" si="62"/>
        <v>0</v>
      </c>
      <c r="J138" s="371"/>
      <c r="O138" s="372">
        <f t="shared" si="63"/>
        <v>2225</v>
      </c>
      <c r="P138" s="373"/>
      <c r="Q138" s="373"/>
      <c r="R138" s="373"/>
      <c r="S138" s="373"/>
      <c r="T138" s="373"/>
      <c r="U138" s="373"/>
      <c r="V138" s="373"/>
      <c r="W138" s="373"/>
      <c r="X138" s="373"/>
      <c r="Y138" s="373"/>
      <c r="Z138" s="373"/>
      <c r="AA138" s="373"/>
      <c r="AB138" s="373"/>
      <c r="AC138" s="373"/>
      <c r="AD138" s="373"/>
      <c r="AE138" s="374">
        <f t="shared" si="64"/>
        <v>0</v>
      </c>
      <c r="AF138" s="375"/>
    </row>
    <row r="139" spans="2:33" outlineLevel="1" x14ac:dyDescent="0.25">
      <c r="B139" s="367"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367">
        <f>IF(C138&gt;0,C138+1,IF(DATE(YEAR('Basic project data'!$C$5),MONTH('Basic project data'!$C$5),1)=D139,1,0))</f>
        <v>0</v>
      </c>
      <c r="D139" s="368">
        <f t="shared" si="65"/>
        <v>2253</v>
      </c>
      <c r="E139" s="369"/>
      <c r="F139" s="299">
        <f t="shared" si="61"/>
        <v>0</v>
      </c>
      <c r="G139" s="370"/>
      <c r="H139" s="369"/>
      <c r="I139" s="299">
        <f t="shared" si="62"/>
        <v>0</v>
      </c>
      <c r="J139" s="371"/>
      <c r="O139" s="372">
        <f t="shared" si="63"/>
        <v>2253</v>
      </c>
      <c r="P139" s="373"/>
      <c r="Q139" s="373"/>
      <c r="R139" s="373"/>
      <c r="S139" s="373"/>
      <c r="T139" s="373"/>
      <c r="U139" s="373"/>
      <c r="V139" s="373"/>
      <c r="W139" s="373"/>
      <c r="X139" s="373"/>
      <c r="Y139" s="373"/>
      <c r="Z139" s="373"/>
      <c r="AA139" s="373"/>
      <c r="AB139" s="373"/>
      <c r="AC139" s="373"/>
      <c r="AD139" s="373"/>
      <c r="AE139" s="374">
        <f t="shared" si="64"/>
        <v>0</v>
      </c>
      <c r="AF139" s="375"/>
    </row>
    <row r="140" spans="2:33" outlineLevel="1" x14ac:dyDescent="0.25">
      <c r="B140" s="367"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367">
        <f>IF(C139&gt;0,C139+1,IF(DATE(YEAR('Basic project data'!$C$5),MONTH('Basic project data'!$C$5),1)=D140,1,0))</f>
        <v>0</v>
      </c>
      <c r="D140" s="368">
        <f t="shared" si="65"/>
        <v>2284</v>
      </c>
      <c r="E140" s="369"/>
      <c r="F140" s="299">
        <f t="shared" si="61"/>
        <v>0</v>
      </c>
      <c r="G140" s="370"/>
      <c r="H140" s="369"/>
      <c r="I140" s="299">
        <f t="shared" si="62"/>
        <v>0</v>
      </c>
      <c r="J140" s="371"/>
      <c r="O140" s="372">
        <f t="shared" si="63"/>
        <v>2284</v>
      </c>
      <c r="P140" s="373"/>
      <c r="Q140" s="373"/>
      <c r="R140" s="373"/>
      <c r="S140" s="373"/>
      <c r="T140" s="373"/>
      <c r="U140" s="373"/>
      <c r="V140" s="373"/>
      <c r="W140" s="373"/>
      <c r="X140" s="373"/>
      <c r="Y140" s="373"/>
      <c r="Z140" s="373"/>
      <c r="AA140" s="373"/>
      <c r="AB140" s="373"/>
      <c r="AC140" s="373"/>
      <c r="AD140" s="373"/>
      <c r="AE140" s="374">
        <f t="shared" si="64"/>
        <v>0</v>
      </c>
      <c r="AF140" s="375"/>
    </row>
    <row r="141" spans="2:33" outlineLevel="1" x14ac:dyDescent="0.25">
      <c r="B141" s="367"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367">
        <f>IF(C140&gt;0,C140+1,IF(DATE(YEAR('Basic project data'!$C$5),MONTH('Basic project data'!$C$5),1)=D141,1,0))</f>
        <v>0</v>
      </c>
      <c r="D141" s="368">
        <f t="shared" si="65"/>
        <v>2314</v>
      </c>
      <c r="E141" s="369"/>
      <c r="F141" s="299">
        <f t="shared" si="61"/>
        <v>0</v>
      </c>
      <c r="G141" s="370"/>
      <c r="H141" s="369"/>
      <c r="I141" s="299">
        <f t="shared" si="62"/>
        <v>0</v>
      </c>
      <c r="J141" s="371"/>
      <c r="O141" s="372">
        <f t="shared" si="63"/>
        <v>2314</v>
      </c>
      <c r="P141" s="373"/>
      <c r="Q141" s="373"/>
      <c r="R141" s="373"/>
      <c r="S141" s="373"/>
      <c r="T141" s="373"/>
      <c r="U141" s="373"/>
      <c r="V141" s="373"/>
      <c r="W141" s="373"/>
      <c r="X141" s="373"/>
      <c r="Y141" s="373"/>
      <c r="Z141" s="373"/>
      <c r="AA141" s="373"/>
      <c r="AB141" s="373"/>
      <c r="AC141" s="373"/>
      <c r="AD141" s="373"/>
      <c r="AE141" s="374">
        <f t="shared" si="64"/>
        <v>0</v>
      </c>
      <c r="AF141" s="375"/>
    </row>
    <row r="142" spans="2:33" outlineLevel="1" x14ac:dyDescent="0.25">
      <c r="B142" s="367"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367">
        <f>IF(C141&gt;0,C141+1,IF(DATE(YEAR('Basic project data'!$C$5),MONTH('Basic project data'!$C$5),1)=D142,1,0))</f>
        <v>0</v>
      </c>
      <c r="D142" s="368">
        <f t="shared" si="65"/>
        <v>2345</v>
      </c>
      <c r="E142" s="369"/>
      <c r="F142" s="299">
        <f t="shared" si="61"/>
        <v>0</v>
      </c>
      <c r="G142" s="370"/>
      <c r="H142" s="369"/>
      <c r="I142" s="299">
        <f t="shared" si="62"/>
        <v>0</v>
      </c>
      <c r="J142" s="371"/>
      <c r="O142" s="372">
        <f t="shared" si="63"/>
        <v>2345</v>
      </c>
      <c r="P142" s="373"/>
      <c r="Q142" s="373"/>
      <c r="R142" s="373"/>
      <c r="S142" s="373"/>
      <c r="T142" s="373"/>
      <c r="U142" s="373"/>
      <c r="V142" s="373"/>
      <c r="W142" s="373"/>
      <c r="X142" s="373"/>
      <c r="Y142" s="373"/>
      <c r="Z142" s="373"/>
      <c r="AA142" s="373"/>
      <c r="AB142" s="373"/>
      <c r="AC142" s="373"/>
      <c r="AD142" s="373"/>
      <c r="AE142" s="374">
        <f t="shared" si="64"/>
        <v>0</v>
      </c>
      <c r="AF142" s="375"/>
    </row>
    <row r="143" spans="2:33" outlineLevel="1" x14ac:dyDescent="0.25">
      <c r="B143" s="367"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367">
        <f>IF(C142&gt;0,C142+1,IF(DATE(YEAR('Basic project data'!$C$5),MONTH('Basic project data'!$C$5),1)=D143,1,0))</f>
        <v>0</v>
      </c>
      <c r="D143" s="368">
        <f t="shared" si="65"/>
        <v>2375</v>
      </c>
      <c r="E143" s="369"/>
      <c r="F143" s="299">
        <f t="shared" si="61"/>
        <v>0</v>
      </c>
      <c r="G143" s="370"/>
      <c r="H143" s="369"/>
      <c r="I143" s="299">
        <f t="shared" si="62"/>
        <v>0</v>
      </c>
      <c r="J143" s="371"/>
      <c r="O143" s="372">
        <f t="shared" si="63"/>
        <v>2375</v>
      </c>
      <c r="P143" s="373"/>
      <c r="Q143" s="373"/>
      <c r="R143" s="373"/>
      <c r="S143" s="373"/>
      <c r="T143" s="373"/>
      <c r="U143" s="373"/>
      <c r="V143" s="373"/>
      <c r="W143" s="373"/>
      <c r="X143" s="373"/>
      <c r="Y143" s="373"/>
      <c r="Z143" s="373"/>
      <c r="AA143" s="373"/>
      <c r="AB143" s="373"/>
      <c r="AC143" s="373"/>
      <c r="AD143" s="373"/>
      <c r="AE143" s="374">
        <f t="shared" si="64"/>
        <v>0</v>
      </c>
      <c r="AF143" s="375"/>
    </row>
    <row r="144" spans="2:33" outlineLevel="1" x14ac:dyDescent="0.25">
      <c r="B144" s="367"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367">
        <f>IF(C143&gt;0,C143+1,IF(DATE(YEAR('Basic project data'!$C$5),MONTH('Basic project data'!$C$5),1)=D144,1,0))</f>
        <v>0</v>
      </c>
      <c r="D144" s="368">
        <f t="shared" si="65"/>
        <v>2406</v>
      </c>
      <c r="E144" s="369"/>
      <c r="F144" s="299">
        <f t="shared" si="61"/>
        <v>0</v>
      </c>
      <c r="G144" s="370"/>
      <c r="H144" s="369"/>
      <c r="I144" s="299">
        <f t="shared" si="62"/>
        <v>0</v>
      </c>
      <c r="J144" s="371"/>
      <c r="O144" s="372">
        <f t="shared" si="63"/>
        <v>2406</v>
      </c>
      <c r="P144" s="373"/>
      <c r="Q144" s="373"/>
      <c r="R144" s="373"/>
      <c r="S144" s="373"/>
      <c r="T144" s="373"/>
      <c r="U144" s="373"/>
      <c r="V144" s="373"/>
      <c r="W144" s="373"/>
      <c r="X144" s="373"/>
      <c r="Y144" s="373"/>
      <c r="Z144" s="373"/>
      <c r="AA144" s="373"/>
      <c r="AB144" s="373"/>
      <c r="AC144" s="373"/>
      <c r="AD144" s="373"/>
      <c r="AE144" s="374">
        <f t="shared" si="64"/>
        <v>0</v>
      </c>
      <c r="AF144" s="375"/>
    </row>
    <row r="145" spans="1:33" outlineLevel="1" x14ac:dyDescent="0.25">
      <c r="B145" s="367"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367">
        <f>IF(C144&gt;0,C144+1,IF(DATE(YEAR('Basic project data'!$C$5),MONTH('Basic project data'!$C$5),1)=D145,1,0))</f>
        <v>0</v>
      </c>
      <c r="D145" s="368">
        <f t="shared" si="65"/>
        <v>2437</v>
      </c>
      <c r="E145" s="369"/>
      <c r="F145" s="299">
        <f t="shared" si="61"/>
        <v>0</v>
      </c>
      <c r="G145" s="370"/>
      <c r="H145" s="369"/>
      <c r="I145" s="299">
        <f t="shared" si="62"/>
        <v>0</v>
      </c>
      <c r="J145" s="371"/>
      <c r="O145" s="372">
        <f t="shared" si="63"/>
        <v>2437</v>
      </c>
      <c r="P145" s="373"/>
      <c r="Q145" s="373"/>
      <c r="R145" s="373"/>
      <c r="S145" s="373"/>
      <c r="T145" s="373"/>
      <c r="U145" s="373"/>
      <c r="V145" s="373"/>
      <c r="W145" s="373"/>
      <c r="X145" s="373"/>
      <c r="Y145" s="373"/>
      <c r="Z145" s="373"/>
      <c r="AA145" s="373"/>
      <c r="AB145" s="373"/>
      <c r="AC145" s="373"/>
      <c r="AD145" s="373"/>
      <c r="AE145" s="374">
        <f t="shared" si="64"/>
        <v>0</v>
      </c>
      <c r="AF145" s="375"/>
    </row>
    <row r="146" spans="1:33" outlineLevel="1" x14ac:dyDescent="0.25">
      <c r="B146" s="367"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367">
        <f>IF(C145&gt;0,C145+1,IF(DATE(YEAR('Basic project data'!$C$5),MONTH('Basic project data'!$C$5),1)=D146,1,0))</f>
        <v>0</v>
      </c>
      <c r="D146" s="368">
        <f t="shared" si="65"/>
        <v>2467</v>
      </c>
      <c r="E146" s="369"/>
      <c r="F146" s="299">
        <f t="shared" si="61"/>
        <v>0</v>
      </c>
      <c r="G146" s="370"/>
      <c r="H146" s="369"/>
      <c r="I146" s="299">
        <f t="shared" si="62"/>
        <v>0</v>
      </c>
      <c r="J146" s="371"/>
      <c r="O146" s="372">
        <f t="shared" si="63"/>
        <v>2467</v>
      </c>
      <c r="P146" s="373"/>
      <c r="Q146" s="373"/>
      <c r="R146" s="373"/>
      <c r="S146" s="373"/>
      <c r="T146" s="373"/>
      <c r="U146" s="373"/>
      <c r="V146" s="373"/>
      <c r="W146" s="373"/>
      <c r="X146" s="373"/>
      <c r="Y146" s="373"/>
      <c r="Z146" s="373"/>
      <c r="AA146" s="373"/>
      <c r="AB146" s="373"/>
      <c r="AC146" s="373"/>
      <c r="AD146" s="373"/>
      <c r="AE146" s="374">
        <f t="shared" si="64"/>
        <v>0</v>
      </c>
      <c r="AF146" s="375"/>
    </row>
    <row r="147" spans="1:33" outlineLevel="1" x14ac:dyDescent="0.25">
      <c r="B147" s="367"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367">
        <f>IF(C146&gt;0,C146+1,IF(DATE(YEAR('Basic project data'!$C$5),MONTH('Basic project data'!$C$5),1)=D147,1,0))</f>
        <v>0</v>
      </c>
      <c r="D147" s="368">
        <f t="shared" si="65"/>
        <v>2498</v>
      </c>
      <c r="E147" s="369"/>
      <c r="F147" s="299">
        <f t="shared" si="61"/>
        <v>0</v>
      </c>
      <c r="G147" s="370"/>
      <c r="H147" s="369"/>
      <c r="I147" s="299">
        <f t="shared" si="62"/>
        <v>0</v>
      </c>
      <c r="J147" s="371"/>
      <c r="O147" s="372">
        <f t="shared" si="63"/>
        <v>2498</v>
      </c>
      <c r="P147" s="373"/>
      <c r="Q147" s="373"/>
      <c r="R147" s="373"/>
      <c r="S147" s="373"/>
      <c r="T147" s="373"/>
      <c r="U147" s="373"/>
      <c r="V147" s="373"/>
      <c r="W147" s="373"/>
      <c r="X147" s="373"/>
      <c r="Y147" s="373"/>
      <c r="Z147" s="373"/>
      <c r="AA147" s="373"/>
      <c r="AB147" s="373"/>
      <c r="AC147" s="373"/>
      <c r="AD147" s="373"/>
      <c r="AE147" s="374">
        <f t="shared" si="64"/>
        <v>0</v>
      </c>
      <c r="AF147" s="375"/>
    </row>
    <row r="148" spans="1:33" outlineLevel="1" x14ac:dyDescent="0.25">
      <c r="B148" s="367"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367">
        <f>IF(C147&gt;0,C147+1,IF(DATE(YEAR('Basic project data'!$C$5),MONTH('Basic project data'!$C$5),1)=D148,1,0))</f>
        <v>0</v>
      </c>
      <c r="D148" s="368">
        <f t="shared" si="65"/>
        <v>2528</v>
      </c>
      <c r="E148" s="369"/>
      <c r="F148" s="299">
        <f t="shared" si="61"/>
        <v>0</v>
      </c>
      <c r="G148" s="370"/>
      <c r="H148" s="369"/>
      <c r="I148" s="299">
        <f t="shared" si="62"/>
        <v>0</v>
      </c>
      <c r="J148" s="371"/>
      <c r="O148" s="372">
        <f t="shared" si="63"/>
        <v>2528</v>
      </c>
      <c r="P148" s="373"/>
      <c r="Q148" s="373"/>
      <c r="R148" s="373"/>
      <c r="S148" s="373"/>
      <c r="T148" s="373"/>
      <c r="U148" s="373"/>
      <c r="V148" s="373"/>
      <c r="W148" s="373"/>
      <c r="X148" s="373"/>
      <c r="Y148" s="373"/>
      <c r="Z148" s="373"/>
      <c r="AA148" s="373"/>
      <c r="AB148" s="373"/>
      <c r="AC148" s="373"/>
      <c r="AD148" s="373"/>
      <c r="AE148" s="374">
        <f t="shared" si="64"/>
        <v>0</v>
      </c>
      <c r="AF148" s="375"/>
    </row>
    <row r="149" spans="1:33" ht="15.75" outlineLevel="1" thickBot="1" x14ac:dyDescent="0.3">
      <c r="B149" s="377"/>
      <c r="C149" s="378"/>
      <c r="D149" s="379">
        <f>D148</f>
        <v>2528</v>
      </c>
      <c r="E149" s="380"/>
      <c r="F149" s="381">
        <f>SUM(F137:F148)</f>
        <v>0</v>
      </c>
      <c r="G149" s="382">
        <f>SUM(G137:G148)</f>
        <v>0</v>
      </c>
      <c r="H149" s="383"/>
      <c r="I149" s="381">
        <f>SUM(I137:I148)</f>
        <v>0</v>
      </c>
      <c r="J149" s="382">
        <f>SUM(J137:J148)</f>
        <v>0</v>
      </c>
      <c r="O149" s="388">
        <f t="shared" si="63"/>
        <v>2528</v>
      </c>
      <c r="P149" s="384">
        <f t="shared" ref="P149:S149" si="66">SUM(P137:P148)</f>
        <v>0</v>
      </c>
      <c r="Q149" s="384">
        <f t="shared" si="66"/>
        <v>0</v>
      </c>
      <c r="R149" s="384">
        <f t="shared" si="66"/>
        <v>0</v>
      </c>
      <c r="S149" s="384">
        <f t="shared" si="66"/>
        <v>0</v>
      </c>
      <c r="T149" s="384">
        <f>SUM(T137:T148)</f>
        <v>0</v>
      </c>
      <c r="U149" s="384">
        <f t="shared" ref="U149:AE149" si="67">SUM(U137:U148)</f>
        <v>0</v>
      </c>
      <c r="V149" s="384">
        <f t="shared" si="67"/>
        <v>0</v>
      </c>
      <c r="W149" s="384">
        <f t="shared" si="67"/>
        <v>0</v>
      </c>
      <c r="X149" s="384">
        <f t="shared" si="67"/>
        <v>0</v>
      </c>
      <c r="Y149" s="384">
        <f t="shared" si="67"/>
        <v>0</v>
      </c>
      <c r="Z149" s="384">
        <f t="shared" si="67"/>
        <v>0</v>
      </c>
      <c r="AA149" s="384">
        <f t="shared" si="67"/>
        <v>0</v>
      </c>
      <c r="AB149" s="384">
        <f t="shared" si="67"/>
        <v>0</v>
      </c>
      <c r="AC149" s="384">
        <f t="shared" si="67"/>
        <v>0</v>
      </c>
      <c r="AD149" s="384">
        <f t="shared" si="67"/>
        <v>0</v>
      </c>
      <c r="AE149" s="384">
        <f t="shared" si="67"/>
        <v>0</v>
      </c>
      <c r="AF149" s="375"/>
    </row>
    <row r="150" spans="1:33" x14ac:dyDescent="0.25">
      <c r="A150" s="385"/>
      <c r="B150" s="385"/>
      <c r="C150" s="385"/>
      <c r="D150" s="385"/>
      <c r="F150" s="376"/>
      <c r="I150" s="376"/>
      <c r="O150" s="357"/>
      <c r="P150" s="384">
        <f>IFERROR(P149/$H$2,0)</f>
        <v>0</v>
      </c>
      <c r="Q150" s="384">
        <f t="shared" ref="Q150:AE150" si="68">IFERROR(Q149/$H$2,0)</f>
        <v>0</v>
      </c>
      <c r="R150" s="384">
        <f t="shared" si="68"/>
        <v>0</v>
      </c>
      <c r="S150" s="384">
        <f t="shared" si="68"/>
        <v>0</v>
      </c>
      <c r="T150" s="384">
        <f t="shared" si="68"/>
        <v>0</v>
      </c>
      <c r="U150" s="384">
        <f t="shared" si="68"/>
        <v>0</v>
      </c>
      <c r="V150" s="384">
        <f t="shared" si="68"/>
        <v>0</v>
      </c>
      <c r="W150" s="384">
        <f t="shared" si="68"/>
        <v>0</v>
      </c>
      <c r="X150" s="384">
        <f t="shared" si="68"/>
        <v>0</v>
      </c>
      <c r="Y150" s="384">
        <f t="shared" si="68"/>
        <v>0</v>
      </c>
      <c r="Z150" s="384">
        <f t="shared" si="68"/>
        <v>0</v>
      </c>
      <c r="AA150" s="384">
        <f t="shared" si="68"/>
        <v>0</v>
      </c>
      <c r="AB150" s="384">
        <f t="shared" si="68"/>
        <v>0</v>
      </c>
      <c r="AC150" s="384">
        <f t="shared" si="68"/>
        <v>0</v>
      </c>
      <c r="AD150" s="384">
        <f t="shared" si="68"/>
        <v>0</v>
      </c>
      <c r="AE150" s="384">
        <f t="shared" si="68"/>
        <v>0</v>
      </c>
      <c r="AF150" s="627" t="s">
        <v>270</v>
      </c>
      <c r="AG150" s="627"/>
    </row>
    <row r="151" spans="1:33" x14ac:dyDescent="0.25">
      <c r="A151" s="385"/>
      <c r="B151" s="385"/>
      <c r="C151" s="385"/>
      <c r="D151" s="385"/>
      <c r="F151" s="376"/>
      <c r="P151" s="390"/>
      <c r="Q151" s="390"/>
      <c r="R151" s="390"/>
      <c r="S151" s="390"/>
      <c r="T151" s="390"/>
      <c r="U151" s="390"/>
      <c r="V151" s="391"/>
      <c r="W151" s="390"/>
      <c r="X151" s="390"/>
      <c r="Y151" s="390"/>
      <c r="Z151" s="390"/>
      <c r="AA151" s="390"/>
      <c r="AB151" s="390"/>
      <c r="AC151" s="390"/>
      <c r="AD151" s="390"/>
      <c r="AE151" s="390"/>
      <c r="AF151" s="506"/>
    </row>
    <row r="152" spans="1:33" x14ac:dyDescent="0.25">
      <c r="F152" s="376"/>
      <c r="L152" s="376"/>
      <c r="M152" s="376"/>
      <c r="N152" s="376"/>
      <c r="P152" s="376"/>
      <c r="Q152" s="376"/>
      <c r="R152" s="376"/>
      <c r="S152" s="376"/>
      <c r="T152" s="376"/>
      <c r="U152" s="376"/>
      <c r="V152" s="376"/>
      <c r="W152" s="376"/>
      <c r="X152" s="376"/>
      <c r="Y152" s="376"/>
      <c r="Z152" s="376"/>
      <c r="AA152" s="376"/>
      <c r="AB152" s="376"/>
      <c r="AC152" s="376"/>
      <c r="AD152" s="376"/>
      <c r="AE152" s="376"/>
    </row>
    <row r="153" spans="1:33" x14ac:dyDescent="0.25">
      <c r="F153" s="376"/>
      <c r="L153" s="376"/>
      <c r="M153" s="376"/>
      <c r="N153" s="376"/>
      <c r="P153" s="376"/>
      <c r="Q153" s="376"/>
      <c r="R153" s="376"/>
      <c r="S153" s="376"/>
      <c r="T153" s="376"/>
      <c r="U153" s="376"/>
      <c r="V153" s="376"/>
      <c r="W153" s="376"/>
      <c r="X153" s="376"/>
      <c r="Y153" s="376"/>
      <c r="Z153" s="376"/>
      <c r="AA153" s="376"/>
      <c r="AB153" s="376"/>
      <c r="AC153" s="376"/>
      <c r="AD153" s="376"/>
      <c r="AE153" s="376"/>
    </row>
    <row r="154" spans="1:33" x14ac:dyDescent="0.25">
      <c r="F154" s="376"/>
      <c r="P154" s="376"/>
      <c r="Q154" s="376"/>
      <c r="R154" s="376"/>
      <c r="S154" s="376"/>
      <c r="T154" s="376"/>
      <c r="U154" s="376"/>
      <c r="V154" s="376"/>
      <c r="W154" s="376"/>
      <c r="X154" s="376"/>
      <c r="Y154" s="376"/>
      <c r="Z154" s="376"/>
      <c r="AA154" s="376"/>
      <c r="AB154" s="376"/>
      <c r="AC154" s="376"/>
      <c r="AD154" s="376"/>
      <c r="AE154" s="376"/>
    </row>
    <row r="155" spans="1:33" x14ac:dyDescent="0.25">
      <c r="F155" s="376"/>
      <c r="P155" s="376"/>
      <c r="Q155" s="376"/>
      <c r="R155" s="376"/>
      <c r="S155" s="376"/>
      <c r="T155" s="376"/>
      <c r="U155" s="376"/>
      <c r="V155" s="376"/>
      <c r="W155" s="376"/>
      <c r="X155" s="376"/>
      <c r="Y155" s="376"/>
      <c r="Z155" s="376"/>
      <c r="AA155" s="376"/>
      <c r="AB155" s="376"/>
      <c r="AC155" s="376"/>
      <c r="AD155" s="376"/>
      <c r="AE155" s="376"/>
    </row>
    <row r="156" spans="1:33" x14ac:dyDescent="0.25">
      <c r="F156" s="376"/>
      <c r="P156" s="376"/>
      <c r="Q156" s="376"/>
      <c r="R156" s="376"/>
      <c r="S156" s="376"/>
      <c r="T156" s="376"/>
      <c r="U156" s="376"/>
      <c r="V156" s="376"/>
      <c r="W156" s="376"/>
      <c r="X156" s="376"/>
      <c r="Y156" s="376"/>
      <c r="Z156" s="376"/>
      <c r="AA156" s="376"/>
      <c r="AB156" s="376"/>
      <c r="AC156" s="376"/>
      <c r="AD156" s="376"/>
      <c r="AE156" s="376"/>
    </row>
    <row r="157" spans="1:33" x14ac:dyDescent="0.25">
      <c r="F157" s="376"/>
      <c r="P157" s="376"/>
      <c r="Q157" s="376"/>
      <c r="R157" s="376"/>
      <c r="S157" s="376"/>
      <c r="T157" s="376"/>
      <c r="U157" s="376"/>
      <c r="V157" s="376"/>
      <c r="W157" s="376"/>
      <c r="X157" s="376"/>
      <c r="Y157" s="376"/>
      <c r="Z157" s="376"/>
      <c r="AA157" s="376"/>
      <c r="AB157" s="376"/>
      <c r="AC157" s="376"/>
      <c r="AD157" s="376"/>
      <c r="AE157" s="376"/>
    </row>
    <row r="158" spans="1:33" x14ac:dyDescent="0.25">
      <c r="F158" s="376"/>
      <c r="P158" s="376"/>
      <c r="Q158" s="376"/>
      <c r="R158" s="376"/>
      <c r="S158" s="376"/>
      <c r="T158" s="376"/>
      <c r="U158" s="376"/>
      <c r="V158" s="376"/>
      <c r="W158" s="376"/>
      <c r="X158" s="376"/>
      <c r="Y158" s="376"/>
      <c r="Z158" s="376"/>
      <c r="AA158" s="376"/>
      <c r="AB158" s="376"/>
      <c r="AC158" s="376"/>
      <c r="AD158" s="376"/>
      <c r="AE158" s="376"/>
    </row>
    <row r="159" spans="1:33" x14ac:dyDescent="0.25">
      <c r="F159" s="376"/>
      <c r="P159" s="376"/>
      <c r="Q159" s="376"/>
      <c r="R159" s="376"/>
      <c r="S159" s="376"/>
      <c r="T159" s="376"/>
      <c r="U159" s="376"/>
      <c r="V159" s="376"/>
      <c r="W159" s="376"/>
      <c r="X159" s="376"/>
      <c r="Y159" s="376"/>
      <c r="Z159" s="376"/>
      <c r="AA159" s="376"/>
      <c r="AB159" s="376"/>
      <c r="AC159" s="376"/>
      <c r="AD159" s="376"/>
      <c r="AE159" s="376"/>
    </row>
    <row r="160" spans="1:33" x14ac:dyDescent="0.25">
      <c r="F160" s="376"/>
      <c r="P160" s="376"/>
      <c r="Q160" s="376"/>
      <c r="R160" s="376"/>
      <c r="S160" s="376"/>
      <c r="T160" s="376"/>
      <c r="U160" s="376"/>
      <c r="V160" s="376"/>
      <c r="W160" s="376"/>
      <c r="X160" s="376"/>
      <c r="Y160" s="376"/>
      <c r="Z160" s="376"/>
      <c r="AA160" s="376"/>
      <c r="AB160" s="376"/>
      <c r="AC160" s="376"/>
      <c r="AD160" s="376"/>
      <c r="AE160" s="376"/>
    </row>
    <row r="161" spans="6:31" x14ac:dyDescent="0.25">
      <c r="F161" s="376"/>
      <c r="P161" s="376"/>
      <c r="Q161" s="376"/>
      <c r="R161" s="376"/>
      <c r="S161" s="376"/>
      <c r="T161" s="376"/>
      <c r="U161" s="376"/>
      <c r="V161" s="376"/>
      <c r="W161" s="376"/>
      <c r="X161" s="376"/>
      <c r="Y161" s="376"/>
      <c r="Z161" s="376"/>
      <c r="AA161" s="376"/>
      <c r="AB161" s="376"/>
      <c r="AC161" s="376"/>
      <c r="AD161" s="376"/>
      <c r="AE161" s="376"/>
    </row>
    <row r="162" spans="6:31" x14ac:dyDescent="0.25">
      <c r="F162" s="376"/>
      <c r="P162" s="376"/>
      <c r="Q162" s="376"/>
      <c r="R162" s="376"/>
      <c r="S162" s="376"/>
      <c r="T162" s="376"/>
      <c r="U162" s="376"/>
      <c r="V162" s="376"/>
      <c r="W162" s="376"/>
      <c r="X162" s="376"/>
      <c r="Y162" s="376"/>
      <c r="Z162" s="376"/>
      <c r="AA162" s="376"/>
      <c r="AB162" s="376"/>
      <c r="AC162" s="376"/>
      <c r="AD162" s="376"/>
      <c r="AE162" s="376"/>
    </row>
    <row r="163" spans="6:31" x14ac:dyDescent="0.25">
      <c r="F163" s="376"/>
      <c r="P163" s="376"/>
      <c r="Q163" s="376"/>
      <c r="R163" s="376"/>
      <c r="S163" s="376"/>
      <c r="T163" s="376"/>
      <c r="U163" s="376"/>
      <c r="V163" s="376"/>
      <c r="W163" s="376"/>
      <c r="X163" s="376"/>
      <c r="Y163" s="376"/>
      <c r="Z163" s="376"/>
      <c r="AA163" s="376"/>
      <c r="AB163" s="376"/>
      <c r="AC163" s="376"/>
      <c r="AD163" s="376"/>
      <c r="AE163" s="376"/>
    </row>
    <row r="164" spans="6:31" x14ac:dyDescent="0.25">
      <c r="F164" s="376"/>
      <c r="P164" s="376"/>
      <c r="Q164" s="376"/>
      <c r="R164" s="376"/>
      <c r="S164" s="376"/>
      <c r="T164" s="376"/>
      <c r="U164" s="376"/>
      <c r="V164" s="376"/>
      <c r="W164" s="376"/>
      <c r="X164" s="376"/>
      <c r="Y164" s="376"/>
      <c r="Z164" s="376"/>
      <c r="AA164" s="376"/>
      <c r="AB164" s="376"/>
      <c r="AC164" s="376"/>
      <c r="AD164" s="376"/>
      <c r="AE164" s="376"/>
    </row>
    <row r="165" spans="6:31" x14ac:dyDescent="0.25">
      <c r="F165" s="376"/>
      <c r="P165" s="376"/>
      <c r="Q165" s="376"/>
      <c r="R165" s="376"/>
      <c r="S165" s="376"/>
      <c r="T165" s="376"/>
      <c r="U165" s="376"/>
      <c r="V165" s="376"/>
      <c r="W165" s="376"/>
      <c r="X165" s="376"/>
      <c r="Y165" s="376"/>
      <c r="Z165" s="376"/>
      <c r="AA165" s="376"/>
      <c r="AB165" s="376"/>
      <c r="AC165" s="376"/>
      <c r="AD165" s="376"/>
      <c r="AE165" s="376"/>
    </row>
    <row r="166" spans="6:31" x14ac:dyDescent="0.25">
      <c r="F166" s="376"/>
      <c r="P166" s="376"/>
      <c r="Q166" s="376"/>
      <c r="R166" s="376"/>
      <c r="S166" s="376"/>
      <c r="T166" s="376"/>
      <c r="U166" s="376"/>
      <c r="V166" s="376"/>
      <c r="W166" s="376"/>
      <c r="X166" s="376"/>
      <c r="Y166" s="376"/>
      <c r="Z166" s="376"/>
      <c r="AA166" s="376"/>
      <c r="AB166" s="376"/>
      <c r="AC166" s="376"/>
      <c r="AD166" s="376"/>
      <c r="AE166" s="376"/>
    </row>
    <row r="167" spans="6:31" x14ac:dyDescent="0.25">
      <c r="F167" s="376"/>
      <c r="P167" s="376"/>
      <c r="Q167" s="376"/>
      <c r="R167" s="376"/>
      <c r="S167" s="376"/>
      <c r="T167" s="376"/>
      <c r="U167" s="376"/>
      <c r="V167" s="376"/>
      <c r="W167" s="376"/>
      <c r="X167" s="376"/>
      <c r="Y167" s="376"/>
      <c r="Z167" s="376"/>
      <c r="AA167" s="376"/>
      <c r="AB167" s="376"/>
      <c r="AC167" s="376"/>
      <c r="AD167" s="376"/>
      <c r="AE167" s="376"/>
    </row>
    <row r="168" spans="6:31" x14ac:dyDescent="0.25">
      <c r="F168" s="376"/>
      <c r="P168" s="376"/>
      <c r="Q168" s="376"/>
      <c r="R168" s="376"/>
      <c r="S168" s="376"/>
      <c r="T168" s="376"/>
      <c r="U168" s="376"/>
      <c r="V168" s="376"/>
      <c r="W168" s="376"/>
      <c r="X168" s="376"/>
      <c r="Y168" s="376"/>
      <c r="Z168" s="376"/>
      <c r="AA168" s="376"/>
      <c r="AB168" s="376"/>
      <c r="AC168" s="376"/>
      <c r="AD168" s="376"/>
      <c r="AE168" s="376"/>
    </row>
    <row r="169" spans="6:31" x14ac:dyDescent="0.25">
      <c r="F169" s="376"/>
      <c r="P169" s="376"/>
      <c r="Q169" s="376"/>
      <c r="R169" s="376"/>
      <c r="S169" s="376"/>
      <c r="T169" s="376"/>
      <c r="U169" s="376"/>
      <c r="V169" s="376"/>
      <c r="W169" s="376"/>
      <c r="X169" s="376"/>
      <c r="Y169" s="376"/>
      <c r="Z169" s="376"/>
      <c r="AA169" s="376"/>
      <c r="AB169" s="376"/>
      <c r="AC169" s="376"/>
      <c r="AD169" s="376"/>
      <c r="AE169" s="376"/>
    </row>
    <row r="170" spans="6:31" x14ac:dyDescent="0.25">
      <c r="F170" s="376"/>
      <c r="P170" s="376"/>
      <c r="Q170" s="376"/>
      <c r="R170" s="376"/>
      <c r="S170" s="376"/>
      <c r="T170" s="376"/>
      <c r="U170" s="376"/>
      <c r="V170" s="376"/>
      <c r="W170" s="376"/>
      <c r="X170" s="376"/>
      <c r="Y170" s="376"/>
      <c r="Z170" s="376"/>
      <c r="AA170" s="376"/>
      <c r="AB170" s="376"/>
      <c r="AC170" s="376"/>
      <c r="AD170" s="376"/>
      <c r="AE170" s="376"/>
    </row>
    <row r="171" spans="6:31" x14ac:dyDescent="0.25">
      <c r="F171" s="376"/>
      <c r="P171" s="376"/>
      <c r="Q171" s="376"/>
      <c r="R171" s="376"/>
      <c r="S171" s="376"/>
      <c r="T171" s="376"/>
      <c r="U171" s="376"/>
      <c r="V171" s="376"/>
      <c r="W171" s="376"/>
      <c r="X171" s="376"/>
      <c r="Y171" s="376"/>
      <c r="Z171" s="376"/>
      <c r="AA171" s="376"/>
      <c r="AB171" s="376"/>
      <c r="AC171" s="376"/>
      <c r="AD171" s="376"/>
      <c r="AE171" s="376"/>
    </row>
    <row r="172" spans="6:31" x14ac:dyDescent="0.25">
      <c r="F172" s="376"/>
      <c r="P172" s="376"/>
      <c r="Q172" s="376"/>
      <c r="R172" s="376"/>
      <c r="S172" s="376"/>
      <c r="T172" s="376"/>
      <c r="U172" s="376"/>
      <c r="V172" s="376"/>
      <c r="W172" s="376"/>
      <c r="X172" s="376"/>
      <c r="Y172" s="376"/>
      <c r="Z172" s="376"/>
      <c r="AA172" s="376"/>
      <c r="AB172" s="376"/>
      <c r="AC172" s="376"/>
      <c r="AD172" s="376"/>
      <c r="AE172" s="376"/>
    </row>
    <row r="173" spans="6:31" x14ac:dyDescent="0.25">
      <c r="F173" s="376"/>
      <c r="P173" s="376"/>
      <c r="Q173" s="376"/>
      <c r="R173" s="376"/>
      <c r="S173" s="376"/>
      <c r="T173" s="376"/>
      <c r="U173" s="376"/>
      <c r="V173" s="376"/>
      <c r="W173" s="376"/>
      <c r="X173" s="376"/>
      <c r="Y173" s="376"/>
      <c r="Z173" s="376"/>
      <c r="AA173" s="376"/>
      <c r="AB173" s="376"/>
      <c r="AC173" s="376"/>
      <c r="AD173" s="376"/>
      <c r="AE173" s="376"/>
    </row>
    <row r="174" spans="6:31" x14ac:dyDescent="0.25">
      <c r="F174" s="376"/>
      <c r="P174" s="277"/>
      <c r="Q174" s="277"/>
      <c r="R174" s="277"/>
      <c r="S174" s="277"/>
      <c r="T174" s="277"/>
      <c r="AE174" s="277"/>
    </row>
    <row r="175" spans="6:31" x14ac:dyDescent="0.25">
      <c r="F175" s="376"/>
      <c r="P175" s="277"/>
      <c r="Q175" s="277"/>
      <c r="R175" s="277"/>
      <c r="S175" s="277"/>
      <c r="T175" s="277"/>
      <c r="AE175" s="277"/>
    </row>
    <row r="176" spans="6:31" x14ac:dyDescent="0.25">
      <c r="P176" s="277"/>
      <c r="Q176" s="277"/>
      <c r="R176" s="277"/>
      <c r="S176" s="277"/>
      <c r="T176" s="277"/>
    </row>
    <row r="177" spans="16:20" x14ac:dyDescent="0.25">
      <c r="P177" s="277"/>
      <c r="Q177" s="277"/>
      <c r="R177" s="277"/>
      <c r="S177" s="277"/>
      <c r="T177" s="277"/>
    </row>
    <row r="178" spans="16:20" x14ac:dyDescent="0.25">
      <c r="P178" s="277"/>
      <c r="Q178" s="277"/>
      <c r="R178" s="277"/>
      <c r="S178" s="277"/>
      <c r="T178" s="277"/>
    </row>
    <row r="179" spans="16:20" x14ac:dyDescent="0.25">
      <c r="P179" s="277"/>
      <c r="Q179" s="277"/>
      <c r="R179" s="277"/>
      <c r="S179" s="277"/>
      <c r="T179" s="277"/>
    </row>
  </sheetData>
  <mergeCells count="112">
    <mergeCell ref="C11:C12"/>
    <mergeCell ref="D11:D12"/>
    <mergeCell ref="C13:C14"/>
    <mergeCell ref="D13:D14"/>
    <mergeCell ref="E13:E14"/>
    <mergeCell ref="O16:AG16"/>
    <mergeCell ref="D2:E2"/>
    <mergeCell ref="C4:C10"/>
    <mergeCell ref="J5:J6"/>
    <mergeCell ref="K5:K6"/>
    <mergeCell ref="J7:J8"/>
    <mergeCell ref="K7:K8"/>
    <mergeCell ref="J9:J10"/>
    <mergeCell ref="K9:K10"/>
    <mergeCell ref="A19:B19"/>
    <mergeCell ref="A20:A21"/>
    <mergeCell ref="B20:B21"/>
    <mergeCell ref="C20:C21"/>
    <mergeCell ref="D20:D21"/>
    <mergeCell ref="E20:E21"/>
    <mergeCell ref="L20:L21"/>
    <mergeCell ref="M20:M21"/>
    <mergeCell ref="I20:I21"/>
    <mergeCell ref="J20:J21"/>
    <mergeCell ref="K20:K21"/>
    <mergeCell ref="G22:G23"/>
    <mergeCell ref="H22:H23"/>
    <mergeCell ref="F20:F21"/>
    <mergeCell ref="G20:G21"/>
    <mergeCell ref="H20:H21"/>
    <mergeCell ref="C18:E18"/>
    <mergeCell ref="F18:G18"/>
    <mergeCell ref="H18:K18"/>
    <mergeCell ref="L18:M18"/>
    <mergeCell ref="F24:F25"/>
    <mergeCell ref="G24:G25"/>
    <mergeCell ref="H24:H25"/>
    <mergeCell ref="I22:I23"/>
    <mergeCell ref="J22:J23"/>
    <mergeCell ref="K22:K23"/>
    <mergeCell ref="L22:L23"/>
    <mergeCell ref="M22:M23"/>
    <mergeCell ref="A24:A25"/>
    <mergeCell ref="B24:B25"/>
    <mergeCell ref="C24:C25"/>
    <mergeCell ref="D24:D25"/>
    <mergeCell ref="E24:E25"/>
    <mergeCell ref="L24:L25"/>
    <mergeCell ref="M24:M25"/>
    <mergeCell ref="I24:I25"/>
    <mergeCell ref="J24:J25"/>
    <mergeCell ref="K24:K25"/>
    <mergeCell ref="A22:A23"/>
    <mergeCell ref="B22:B23"/>
    <mergeCell ref="C22:C23"/>
    <mergeCell ref="D22:D23"/>
    <mergeCell ref="E22:E23"/>
    <mergeCell ref="F22:F23"/>
    <mergeCell ref="I26:I27"/>
    <mergeCell ref="J26:J27"/>
    <mergeCell ref="K26:K27"/>
    <mergeCell ref="L26:L27"/>
    <mergeCell ref="M26:M27"/>
    <mergeCell ref="A28:A29"/>
    <mergeCell ref="B28:B29"/>
    <mergeCell ref="C28:C29"/>
    <mergeCell ref="D28:D29"/>
    <mergeCell ref="E28:E29"/>
    <mergeCell ref="L28:L29"/>
    <mergeCell ref="M28:M29"/>
    <mergeCell ref="A26:A27"/>
    <mergeCell ref="B26:B27"/>
    <mergeCell ref="C26:C27"/>
    <mergeCell ref="D26:D27"/>
    <mergeCell ref="E26:E27"/>
    <mergeCell ref="F26:F27"/>
    <mergeCell ref="G26:G27"/>
    <mergeCell ref="H26:H27"/>
    <mergeCell ref="A30:B30"/>
    <mergeCell ref="B32:I32"/>
    <mergeCell ref="P32:AF32"/>
    <mergeCell ref="P34:AF34"/>
    <mergeCell ref="F28:F29"/>
    <mergeCell ref="G28:G29"/>
    <mergeCell ref="H28:H29"/>
    <mergeCell ref="I28:I29"/>
    <mergeCell ref="J28:J29"/>
    <mergeCell ref="K28:K29"/>
    <mergeCell ref="E75:G75"/>
    <mergeCell ref="H75:J75"/>
    <mergeCell ref="AF75:AG75"/>
    <mergeCell ref="E90:G90"/>
    <mergeCell ref="H90:J90"/>
    <mergeCell ref="AF90:AG90"/>
    <mergeCell ref="B43:J43"/>
    <mergeCell ref="O43:AG43"/>
    <mergeCell ref="E45:G45"/>
    <mergeCell ref="H45:J45"/>
    <mergeCell ref="P45:AE45"/>
    <mergeCell ref="E60:G60"/>
    <mergeCell ref="H60:J60"/>
    <mergeCell ref="AF60:AG60"/>
    <mergeCell ref="E135:G135"/>
    <mergeCell ref="H135:J135"/>
    <mergeCell ref="AF135:AG135"/>
    <mergeCell ref="AF150:AG150"/>
    <mergeCell ref="E105:G105"/>
    <mergeCell ref="H105:J105"/>
    <mergeCell ref="AF105:AG105"/>
    <mergeCell ref="E120:G120"/>
    <mergeCell ref="H120:J120"/>
    <mergeCell ref="AF120:AG120"/>
  </mergeCells>
  <conditionalFormatting sqref="B35">
    <cfRule type="expression" dxfId="963" priority="205">
      <formula>$C35&lt;&gt;0</formula>
    </cfRule>
  </conditionalFormatting>
  <conditionalFormatting sqref="B36:B41">
    <cfRule type="expression" dxfId="962" priority="204">
      <formula>$C36&lt;&gt;""</formula>
    </cfRule>
  </conditionalFormatting>
  <conditionalFormatting sqref="B47:B58 B92:B103 B107:B118 B121:B133 B137:B148">
    <cfRule type="cellIs" dxfId="961" priority="242" operator="equal">
      <formula>"P2"</formula>
    </cfRule>
    <cfRule type="cellIs" dxfId="960" priority="241" operator="equal">
      <formula>"P3"</formula>
    </cfRule>
    <cfRule type="cellIs" dxfId="959" priority="240" operator="equal">
      <formula>"P4"</formula>
    </cfRule>
    <cfRule type="cellIs" dxfId="958" priority="243" operator="equal">
      <formula>"P1"</formula>
    </cfRule>
  </conditionalFormatting>
  <conditionalFormatting sqref="B47:B58 B92:B103 B107:B118 B122:B133 B137:B148">
    <cfRule type="cellIs" dxfId="957" priority="239" operator="equal">
      <formula>"P5"</formula>
    </cfRule>
  </conditionalFormatting>
  <conditionalFormatting sqref="B62:B73">
    <cfRule type="cellIs" dxfId="956" priority="225" operator="equal">
      <formula>"P4"</formula>
    </cfRule>
    <cfRule type="cellIs" dxfId="955" priority="224" operator="equal">
      <formula>"P5"</formula>
    </cfRule>
    <cfRule type="cellIs" dxfId="954" priority="227" operator="equal">
      <formula>"P2"</formula>
    </cfRule>
    <cfRule type="cellIs" dxfId="953" priority="228" operator="equal">
      <formula>"P1"</formula>
    </cfRule>
    <cfRule type="cellIs" dxfId="952" priority="226" operator="equal">
      <formula>"P3"</formula>
    </cfRule>
  </conditionalFormatting>
  <conditionalFormatting sqref="B77:B88">
    <cfRule type="cellIs" dxfId="951" priority="229" operator="equal">
      <formula>"P5"</formula>
    </cfRule>
    <cfRule type="cellIs" dxfId="950" priority="230" operator="equal">
      <formula>"P4"</formula>
    </cfRule>
    <cfRule type="cellIs" dxfId="949" priority="231" operator="equal">
      <formula>"P3"</formula>
    </cfRule>
    <cfRule type="cellIs" dxfId="948" priority="232" operator="equal">
      <formula>"P2"</formula>
    </cfRule>
    <cfRule type="cellIs" dxfId="947" priority="233" operator="equal">
      <formula>"P1"</formula>
    </cfRule>
  </conditionalFormatting>
  <conditionalFormatting sqref="C62:C73">
    <cfRule type="cellIs" dxfId="946" priority="235" operator="equal">
      <formula>0</formula>
    </cfRule>
  </conditionalFormatting>
  <conditionalFormatting sqref="C77:C88">
    <cfRule type="cellIs" dxfId="945" priority="234" operator="equal">
      <formula>0</formula>
    </cfRule>
  </conditionalFormatting>
  <conditionalFormatting sqref="C35:D41">
    <cfRule type="cellIs" dxfId="944" priority="200" operator="equal">
      <formula>0</formula>
    </cfRule>
  </conditionalFormatting>
  <conditionalFormatting sqref="D34:D41">
    <cfRule type="cellIs" dxfId="943" priority="199" operator="equal">
      <formula>"P5"</formula>
    </cfRule>
  </conditionalFormatting>
  <conditionalFormatting sqref="D35:D41">
    <cfRule type="cellIs" dxfId="942" priority="194" operator="equal">
      <formula>"P2"</formula>
    </cfRule>
    <cfRule type="cellIs" dxfId="941" priority="195" operator="equal">
      <formula>"P1"</formula>
    </cfRule>
    <cfRule type="cellIs" dxfId="940" priority="196" operator="equal">
      <formula>0</formula>
    </cfRule>
    <cfRule type="cellIs" dxfId="939" priority="192" operator="equal">
      <formula>"P4"</formula>
    </cfRule>
    <cfRule type="cellIs" dxfId="938" priority="193" operator="equal">
      <formula>"P3"</formula>
    </cfRule>
    <cfRule type="cellIs" dxfId="937" priority="197" operator="equal">
      <formula>"P1"</formula>
    </cfRule>
  </conditionalFormatting>
  <conditionalFormatting sqref="D40">
    <cfRule type="cellIs" dxfId="936" priority="198" operator="equal">
      <formula>0</formula>
    </cfRule>
  </conditionalFormatting>
  <conditionalFormatting sqref="D47:D59">
    <cfRule type="expression" dxfId="935" priority="223">
      <formula>$D$47=0</formula>
    </cfRule>
  </conditionalFormatting>
  <conditionalFormatting sqref="D48:D58">
    <cfRule type="cellIs" dxfId="934" priority="222" operator="equal">
      <formula>0</formula>
    </cfRule>
  </conditionalFormatting>
  <conditionalFormatting sqref="D62:D74">
    <cfRule type="expression" dxfId="933" priority="221">
      <formula>$D$47=0</formula>
    </cfRule>
  </conditionalFormatting>
  <conditionalFormatting sqref="D63:D73">
    <cfRule type="cellIs" dxfId="932" priority="220" operator="equal">
      <formula>0</formula>
    </cfRule>
  </conditionalFormatting>
  <conditionalFormatting sqref="D77:D89">
    <cfRule type="expression" dxfId="931" priority="219">
      <formula>$D$47=0</formula>
    </cfRule>
  </conditionalFormatting>
  <conditionalFormatting sqref="D78:D88">
    <cfRule type="cellIs" dxfId="930" priority="218" operator="equal">
      <formula>0</formula>
    </cfRule>
  </conditionalFormatting>
  <conditionalFormatting sqref="D92:D104">
    <cfRule type="expression" dxfId="929" priority="217">
      <formula>$D$47=0</formula>
    </cfRule>
  </conditionalFormatting>
  <conditionalFormatting sqref="D93:D103">
    <cfRule type="cellIs" dxfId="928" priority="216" operator="equal">
      <formula>0</formula>
    </cfRule>
  </conditionalFormatting>
  <conditionalFormatting sqref="D107:D119">
    <cfRule type="expression" dxfId="927" priority="215">
      <formula>$D$47=0</formula>
    </cfRule>
  </conditionalFormatting>
  <conditionalFormatting sqref="D108:D118">
    <cfRule type="cellIs" dxfId="926" priority="214" operator="equal">
      <formula>0</formula>
    </cfRule>
  </conditionalFormatting>
  <conditionalFormatting sqref="D122:D134">
    <cfRule type="expression" dxfId="925" priority="213">
      <formula>$D$47=0</formula>
    </cfRule>
  </conditionalFormatting>
  <conditionalFormatting sqref="D123:D133">
    <cfRule type="cellIs" dxfId="924" priority="212" operator="equal">
      <formula>0</formula>
    </cfRule>
  </conditionalFormatting>
  <conditionalFormatting sqref="D137:D149">
    <cfRule type="expression" dxfId="923" priority="211">
      <formula>$D$47=0</formula>
    </cfRule>
  </conditionalFormatting>
  <conditionalFormatting sqref="D138:D148">
    <cfRule type="cellIs" dxfId="922" priority="210" operator="equal">
      <formula>0</formula>
    </cfRule>
  </conditionalFormatting>
  <conditionalFormatting sqref="E31 H31 E33 H33">
    <cfRule type="cellIs" dxfId="921" priority="208" operator="equal">
      <formula>"P5"</formula>
    </cfRule>
  </conditionalFormatting>
  <conditionalFormatting sqref="E47:E58">
    <cfRule type="expression" dxfId="920" priority="114">
      <formula>$B47=""</formula>
    </cfRule>
  </conditionalFormatting>
  <conditionalFormatting sqref="E62:E73">
    <cfRule type="expression" dxfId="919" priority="119">
      <formula>$B62=""</formula>
    </cfRule>
  </conditionalFormatting>
  <conditionalFormatting sqref="E77:E88">
    <cfRule type="expression" dxfId="918" priority="124">
      <formula>$B77=""</formula>
    </cfRule>
  </conditionalFormatting>
  <conditionalFormatting sqref="E92:E103">
    <cfRule type="expression" dxfId="917" priority="129">
      <formula>$B92=""</formula>
    </cfRule>
  </conditionalFormatting>
  <conditionalFormatting sqref="E107:E118">
    <cfRule type="expression" dxfId="916" priority="134">
      <formula>$B107=""</formula>
    </cfRule>
  </conditionalFormatting>
  <conditionalFormatting sqref="E122:E133">
    <cfRule type="expression" dxfId="915" priority="139">
      <formula>$B122=""</formula>
    </cfRule>
  </conditionalFormatting>
  <conditionalFormatting sqref="E137:E148">
    <cfRule type="expression" dxfId="914" priority="144">
      <formula>$B137=""</formula>
    </cfRule>
  </conditionalFormatting>
  <conditionalFormatting sqref="E35:H42">
    <cfRule type="cellIs" dxfId="913" priority="181" operator="equal">
      <formula>0</formula>
    </cfRule>
  </conditionalFormatting>
  <conditionalFormatting sqref="F47:F59">
    <cfRule type="cellIs" dxfId="912" priority="115" operator="equal">
      <formula>0</formula>
    </cfRule>
  </conditionalFormatting>
  <conditionalFormatting sqref="F62:F74">
    <cfRule type="cellIs" dxfId="911" priority="120" operator="equal">
      <formula>0</formula>
    </cfRule>
  </conditionalFormatting>
  <conditionalFormatting sqref="F77:F89">
    <cfRule type="cellIs" dxfId="910" priority="125" operator="equal">
      <formula>0</formula>
    </cfRule>
  </conditionalFormatting>
  <conditionalFormatting sqref="F92:F104">
    <cfRule type="cellIs" dxfId="909" priority="130" operator="equal">
      <formula>0</formula>
    </cfRule>
  </conditionalFormatting>
  <conditionalFormatting sqref="F107:F119">
    <cfRule type="cellIs" dxfId="908" priority="135" operator="equal">
      <formula>0</formula>
    </cfRule>
  </conditionalFormatting>
  <conditionalFormatting sqref="F122:F134">
    <cfRule type="cellIs" dxfId="907" priority="140" operator="equal">
      <formula>0</formula>
    </cfRule>
  </conditionalFormatting>
  <conditionalFormatting sqref="F137:F149">
    <cfRule type="cellIs" dxfId="906" priority="145" operator="equal">
      <formula>0</formula>
    </cfRule>
  </conditionalFormatting>
  <conditionalFormatting sqref="G47:H58">
    <cfRule type="expression" dxfId="905" priority="113">
      <formula>$B47=""</formula>
    </cfRule>
  </conditionalFormatting>
  <conditionalFormatting sqref="G62:H73">
    <cfRule type="expression" dxfId="904" priority="118">
      <formula>$B62=""</formula>
    </cfRule>
  </conditionalFormatting>
  <conditionalFormatting sqref="G77:H88">
    <cfRule type="expression" dxfId="903" priority="123">
      <formula>$B77=""</formula>
    </cfRule>
  </conditionalFormatting>
  <conditionalFormatting sqref="G92:H103">
    <cfRule type="expression" dxfId="902" priority="128">
      <formula>$B92=""</formula>
    </cfRule>
  </conditionalFormatting>
  <conditionalFormatting sqref="G107:H118">
    <cfRule type="expression" dxfId="901" priority="133">
      <formula>$B107=""</formula>
    </cfRule>
  </conditionalFormatting>
  <conditionalFormatting sqref="G122:H133">
    <cfRule type="expression" dxfId="900" priority="138">
      <formula>$B122=""</formula>
    </cfRule>
  </conditionalFormatting>
  <conditionalFormatting sqref="G137:H148">
    <cfRule type="expression" dxfId="899" priority="143">
      <formula>$B137=""</formula>
    </cfRule>
  </conditionalFormatting>
  <conditionalFormatting sqref="H35:H41">
    <cfRule type="cellIs" dxfId="898" priority="184" operator="greaterThan">
      <formula>0</formula>
    </cfRule>
    <cfRule type="cellIs" dxfId="897" priority="185" operator="lessThan">
      <formula>0</formula>
    </cfRule>
  </conditionalFormatting>
  <conditionalFormatting sqref="I34:I41">
    <cfRule type="cellIs" dxfId="896" priority="186" operator="equal">
      <formula>"P5"</formula>
    </cfRule>
  </conditionalFormatting>
  <conditionalFormatting sqref="I35:I41">
    <cfRule type="cellIs" dxfId="895" priority="189" operator="equal">
      <formula>"P2"</formula>
    </cfRule>
    <cfRule type="cellIs" dxfId="894" priority="190" operator="equal">
      <formula>"P1"</formula>
    </cfRule>
    <cfRule type="cellIs" dxfId="893" priority="191" operator="equal">
      <formula>0</formula>
    </cfRule>
    <cfRule type="cellIs" dxfId="892" priority="187" operator="equal">
      <formula>"P4"</formula>
    </cfRule>
    <cfRule type="cellIs" dxfId="891" priority="188" operator="equal">
      <formula>"P3"</formula>
    </cfRule>
  </conditionalFormatting>
  <conditionalFormatting sqref="I47:I59">
    <cfRule type="cellIs" dxfId="890" priority="116" operator="equal">
      <formula>0</formula>
    </cfRule>
  </conditionalFormatting>
  <conditionalFormatting sqref="I62:I74">
    <cfRule type="cellIs" dxfId="889" priority="121" operator="equal">
      <formula>0</formula>
    </cfRule>
  </conditionalFormatting>
  <conditionalFormatting sqref="I77:I89">
    <cfRule type="cellIs" dxfId="888" priority="126" operator="equal">
      <formula>0</formula>
    </cfRule>
  </conditionalFormatting>
  <conditionalFormatting sqref="I92:I104">
    <cfRule type="cellIs" dxfId="887" priority="131" operator="equal">
      <formula>0</formula>
    </cfRule>
  </conditionalFormatting>
  <conditionalFormatting sqref="I107:I119">
    <cfRule type="cellIs" dxfId="886" priority="136" operator="equal">
      <formula>0</formula>
    </cfRule>
  </conditionalFormatting>
  <conditionalFormatting sqref="I122:I134">
    <cfRule type="cellIs" dxfId="885" priority="141" operator="equal">
      <formula>0</formula>
    </cfRule>
  </conditionalFormatting>
  <conditionalFormatting sqref="I137:I149">
    <cfRule type="cellIs" dxfId="884" priority="146" operator="equal">
      <formula>0</formula>
    </cfRule>
  </conditionalFormatting>
  <conditionalFormatting sqref="I42:J42">
    <cfRule type="cellIs" dxfId="883" priority="245" operator="notEqual">
      <formula>0</formula>
    </cfRule>
  </conditionalFormatting>
  <conditionalFormatting sqref="J47:J58">
    <cfRule type="expression" dxfId="882" priority="112">
      <formula>$B47=""</formula>
    </cfRule>
  </conditionalFormatting>
  <conditionalFormatting sqref="J62:J73">
    <cfRule type="expression" dxfId="881" priority="117">
      <formula>$B62=""</formula>
    </cfRule>
  </conditionalFormatting>
  <conditionalFormatting sqref="J77:J88">
    <cfRule type="expression" dxfId="880" priority="122">
      <formula>$B77=""</formula>
    </cfRule>
  </conditionalFormatting>
  <conditionalFormatting sqref="J92:J103">
    <cfRule type="expression" dxfId="879" priority="127">
      <formula>$B92=""</formula>
    </cfRule>
  </conditionalFormatting>
  <conditionalFormatting sqref="J107:J118">
    <cfRule type="expression" dxfId="878" priority="132">
      <formula>$B107=""</formula>
    </cfRule>
  </conditionalFormatting>
  <conditionalFormatting sqref="J122:J133">
    <cfRule type="expression" dxfId="877" priority="137">
      <formula>$B122=""</formula>
    </cfRule>
  </conditionalFormatting>
  <conditionalFormatting sqref="J137:J148">
    <cfRule type="expression" dxfId="876" priority="142">
      <formula>$B137=""</formula>
    </cfRule>
  </conditionalFormatting>
  <conditionalFormatting sqref="J35:M41">
    <cfRule type="cellIs" dxfId="875" priority="180" operator="equal">
      <formula>0</formula>
    </cfRule>
  </conditionalFormatting>
  <conditionalFormatting sqref="K20:K29">
    <cfRule type="cellIs" dxfId="874" priority="203" operator="lessThan">
      <formula>0</formula>
    </cfRule>
  </conditionalFormatting>
  <conditionalFormatting sqref="K30:K31">
    <cfRule type="cellIs" dxfId="873" priority="244" operator="notEqual">
      <formula>0</formula>
    </cfRule>
  </conditionalFormatting>
  <conditionalFormatting sqref="M20:M29">
    <cfRule type="cellIs" dxfId="872" priority="202" operator="notEqual">
      <formula>0</formula>
    </cfRule>
    <cfRule type="expression" dxfId="871" priority="201">
      <formula>$K20&lt;0</formula>
    </cfRule>
  </conditionalFormatting>
  <conditionalFormatting sqref="M35:M41">
    <cfRule type="cellIs" dxfId="870" priority="182" operator="greaterThan">
      <formula>0</formula>
    </cfRule>
    <cfRule type="cellIs" dxfId="869" priority="183" operator="lessThan">
      <formula>0</formula>
    </cfRule>
  </conditionalFormatting>
  <conditionalFormatting sqref="O47:O58">
    <cfRule type="expression" dxfId="868" priority="159">
      <formula>$D$47=0</formula>
    </cfRule>
  </conditionalFormatting>
  <conditionalFormatting sqref="O48:O58">
    <cfRule type="cellIs" dxfId="867" priority="160" operator="equal">
      <formula>0</formula>
    </cfRule>
  </conditionalFormatting>
  <conditionalFormatting sqref="O59">
    <cfRule type="expression" dxfId="866" priority="174">
      <formula>$D$47=0</formula>
    </cfRule>
  </conditionalFormatting>
  <conditionalFormatting sqref="O62:O74">
    <cfRule type="expression" dxfId="865" priority="176">
      <formula>$D$47=0</formula>
    </cfRule>
  </conditionalFormatting>
  <conditionalFormatting sqref="O63:O73">
    <cfRule type="cellIs" dxfId="864" priority="177" operator="equal">
      <formula>0</formula>
    </cfRule>
  </conditionalFormatting>
  <conditionalFormatting sqref="O77:O89">
    <cfRule type="expression" dxfId="863" priority="178">
      <formula>$D$47=0</formula>
    </cfRule>
  </conditionalFormatting>
  <conditionalFormatting sqref="O78:O88">
    <cfRule type="cellIs" dxfId="862" priority="179" operator="equal">
      <formula>0</formula>
    </cfRule>
  </conditionalFormatting>
  <conditionalFormatting sqref="O92:O104">
    <cfRule type="expression" dxfId="861" priority="157">
      <formula>$D$47=0</formula>
    </cfRule>
  </conditionalFormatting>
  <conditionalFormatting sqref="O93:O103">
    <cfRule type="cellIs" dxfId="860" priority="158" operator="equal">
      <formula>0</formula>
    </cfRule>
  </conditionalFormatting>
  <conditionalFormatting sqref="O107:O119">
    <cfRule type="expression" dxfId="859" priority="155">
      <formula>$D$47=0</formula>
    </cfRule>
  </conditionalFormatting>
  <conditionalFormatting sqref="O108:O118">
    <cfRule type="cellIs" dxfId="858" priority="156" operator="equal">
      <formula>0</formula>
    </cfRule>
  </conditionalFormatting>
  <conditionalFormatting sqref="O122:O134">
    <cfRule type="expression" dxfId="857" priority="153">
      <formula>$D$47=0</formula>
    </cfRule>
  </conditionalFormatting>
  <conditionalFormatting sqref="O123:O133">
    <cfRule type="cellIs" dxfId="856" priority="154" operator="equal">
      <formula>0</formula>
    </cfRule>
  </conditionalFormatting>
  <conditionalFormatting sqref="O137:O149">
    <cfRule type="expression" dxfId="855" priority="151">
      <formula>$D$47=0</formula>
    </cfRule>
  </conditionalFormatting>
  <conditionalFormatting sqref="O138:O148">
    <cfRule type="cellIs" dxfId="854" priority="152" operator="equal">
      <formula>0</formula>
    </cfRule>
  </conditionalFormatting>
  <conditionalFormatting sqref="P5">
    <cfRule type="cellIs" dxfId="853" priority="237" operator="equal">
      <formula>0</formula>
    </cfRule>
  </conditionalFormatting>
  <conditionalFormatting sqref="P10:T13">
    <cfRule type="cellIs" dxfId="845" priority="238" operator="equal">
      <formula>0</formula>
    </cfRule>
  </conditionalFormatting>
  <conditionalFormatting sqref="P5:AD13">
    <cfRule type="cellIs" dxfId="844" priority="236" operator="equal">
      <formula>0</formula>
    </cfRule>
  </conditionalFormatting>
  <conditionalFormatting sqref="P20:AE28">
    <cfRule type="cellIs" dxfId="843" priority="209" operator="equal">
      <formula>0</formula>
    </cfRule>
  </conditionalFormatting>
  <conditionalFormatting sqref="P59:AE60">
    <cfRule type="cellIs" dxfId="842" priority="111" operator="equal">
      <formula>0</formula>
    </cfRule>
  </conditionalFormatting>
  <conditionalFormatting sqref="P74:AE75">
    <cfRule type="cellIs" dxfId="841" priority="110" operator="equal">
      <formula>0</formula>
    </cfRule>
  </conditionalFormatting>
  <conditionalFormatting sqref="P89:AE90">
    <cfRule type="cellIs" dxfId="840" priority="109" operator="equal">
      <formula>0</formula>
    </cfRule>
  </conditionalFormatting>
  <conditionalFormatting sqref="P104:AE105">
    <cfRule type="cellIs" dxfId="839" priority="108" operator="equal">
      <formula>0</formula>
    </cfRule>
  </conditionalFormatting>
  <conditionalFormatting sqref="P119:AE120">
    <cfRule type="cellIs" dxfId="838" priority="107" operator="equal">
      <formula>0</formula>
    </cfRule>
  </conditionalFormatting>
  <conditionalFormatting sqref="P134:AE135">
    <cfRule type="cellIs" dxfId="837" priority="106" operator="equal">
      <formula>0</formula>
    </cfRule>
  </conditionalFormatting>
  <conditionalFormatting sqref="P149:AE150">
    <cfRule type="cellIs" dxfId="836" priority="168" operator="equal">
      <formula>0</formula>
    </cfRule>
  </conditionalFormatting>
  <conditionalFormatting sqref="AE5:AE13">
    <cfRule type="cellIs" dxfId="737" priority="246" operator="equal">
      <formula>0</formula>
    </cfRule>
  </conditionalFormatting>
  <conditionalFormatting sqref="AE15 C47:C58 C92:C103 C107:C118 C122:C133 C137:C148 G150:G185">
    <cfRule type="cellIs" dxfId="736" priority="247" operator="equal">
      <formula>0</formula>
    </cfRule>
  </conditionalFormatting>
  <conditionalFormatting sqref="AE47:AE58">
    <cfRule type="cellIs" dxfId="735" priority="167" operator="equal">
      <formula>0</formula>
    </cfRule>
  </conditionalFormatting>
  <conditionalFormatting sqref="AE62:AE73">
    <cfRule type="cellIs" dxfId="734" priority="166" operator="equal">
      <formula>0</formula>
    </cfRule>
  </conditionalFormatting>
  <conditionalFormatting sqref="AE77:AE88">
    <cfRule type="cellIs" dxfId="733" priority="165" operator="equal">
      <formula>0</formula>
    </cfRule>
  </conditionalFormatting>
  <conditionalFormatting sqref="AE92:AE103">
    <cfRule type="cellIs" dxfId="732" priority="164" operator="equal">
      <formula>0</formula>
    </cfRule>
  </conditionalFormatting>
  <conditionalFormatting sqref="AE107:AE118">
    <cfRule type="cellIs" dxfId="731" priority="163" operator="equal">
      <formula>0</formula>
    </cfRule>
  </conditionalFormatting>
  <conditionalFormatting sqref="AE122:AE133">
    <cfRule type="cellIs" dxfId="730" priority="162" operator="equal">
      <formula>0</formula>
    </cfRule>
  </conditionalFormatting>
  <conditionalFormatting sqref="AE137:AE148">
    <cfRule type="cellIs" dxfId="729" priority="161" operator="equal">
      <formula>0</formula>
    </cfRule>
  </conditionalFormatting>
  <conditionalFormatting sqref="AF20:AF21 AF23 AF25 AF27">
    <cfRule type="cellIs" dxfId="728" priority="150" operator="equal">
      <formula>0</formula>
    </cfRule>
  </conditionalFormatting>
  <conditionalFormatting sqref="AF20:AF28">
    <cfRule type="cellIs" dxfId="727" priority="149" operator="equal">
      <formula>0</formula>
    </cfRule>
  </conditionalFormatting>
  <conditionalFormatting sqref="AG5:AG13">
    <cfRule type="cellIs" dxfId="726" priority="206" operator="equal">
      <formula>0</formula>
    </cfRule>
    <cfRule type="cellIs" dxfId="725" priority="207" operator="equal">
      <formula>0</formula>
    </cfRule>
  </conditionalFormatting>
  <conditionalFormatting sqref="AG20:AG27">
    <cfRule type="cellIs" dxfId="724" priority="148" operator="equal">
      <formula>"""adjustment needed"""</formula>
    </cfRule>
    <cfRule type="cellIs" dxfId="723" priority="147" operator="equal">
      <formula>"adjustment needed"</formula>
    </cfRule>
  </conditionalFormatting>
  <dataValidations count="1">
    <dataValidation type="list" allowBlank="1" showInputMessage="1" showErrorMessage="1" sqref="B35:B41" xr:uid="{C5314206-B13F-4CE0-A3B3-FBA70E5701E9}">
      <formula1>"Yes,No"</formula1>
      <formula2>0</formula2>
    </dataValidation>
  </dataValidations>
  <pageMargins left="0.7" right="0.7" top="0.78740157500000008" bottom="0.78740157500000008" header="0.3" footer="0.3"/>
  <pageSetup paperSize="8" scale="30" orientation="portrait"/>
  <extLst>
    <ext xmlns:x14="http://schemas.microsoft.com/office/spreadsheetml/2009/9/main" uri="{78C0D931-6437-407d-A8EE-F0AAD7539E65}">
      <x14:conditionalFormattings>
        <x14:conditionalFormatting xmlns:xm="http://schemas.microsoft.com/office/excel/2006/main">
          <x14:cfRule type="expression" priority="105" id="{E8B43B63-987B-4769-AF68-816BA1EF1FDA}">
            <xm:f>AND($O47&gt;='Basic project data'!$D$20,$O47&lt;='Basic project data'!$E$20,'Basic project data'!$F$20="x")</xm:f>
            <x14:dxf>
              <fill>
                <patternFill>
                  <bgColor rgb="FFFFFFCC"/>
                </patternFill>
              </fill>
            </x14:dxf>
          </x14:cfRule>
          <xm:sqref>P47:P58</xm:sqref>
        </x14:conditionalFormatting>
        <x14:conditionalFormatting xmlns:xm="http://schemas.microsoft.com/office/excel/2006/main">
          <x14:cfRule type="expression" priority="101" id="{CFEBA7B3-6870-478B-8A4C-BD57B9A6244C}">
            <xm:f>AND($O62&gt;='Basic project data'!$D$20,$O62&lt;='Basic project data'!$E$20,'Basic project data'!$F$20="x")</xm:f>
            <x14:dxf>
              <fill>
                <patternFill>
                  <bgColor rgb="FFFFFFCC"/>
                </patternFill>
              </fill>
            </x14:dxf>
          </x14:cfRule>
          <xm:sqref>P62:P73</xm:sqref>
        </x14:conditionalFormatting>
        <x14:conditionalFormatting xmlns:xm="http://schemas.microsoft.com/office/excel/2006/main">
          <x14:cfRule type="expression" priority="100" id="{4EDBBC1C-0C22-4F8A-B029-C193A2376265}">
            <xm:f>AND($O77&gt;='Basic project data'!$D$20,$O77&lt;='Basic project data'!$E$20,'Basic project data'!$F$20="x")</xm:f>
            <x14:dxf>
              <fill>
                <patternFill>
                  <bgColor rgb="FFFFFFCC"/>
                </patternFill>
              </fill>
            </x14:dxf>
          </x14:cfRule>
          <xm:sqref>P77:P88</xm:sqref>
        </x14:conditionalFormatting>
        <x14:conditionalFormatting xmlns:xm="http://schemas.microsoft.com/office/excel/2006/main">
          <x14:cfRule type="expression" priority="99" id="{AF48DF71-1D12-465B-9EA3-B45004DA33A7}">
            <xm:f>AND($O92&gt;='Basic project data'!$D$20,$O92&lt;='Basic project data'!$E$20,'Basic project data'!$F$20="x")</xm:f>
            <x14:dxf>
              <fill>
                <patternFill>
                  <bgColor rgb="FFFFFFCC"/>
                </patternFill>
              </fill>
            </x14:dxf>
          </x14:cfRule>
          <xm:sqref>P92:P103</xm:sqref>
        </x14:conditionalFormatting>
        <x14:conditionalFormatting xmlns:xm="http://schemas.microsoft.com/office/excel/2006/main">
          <x14:cfRule type="expression" priority="98" id="{E72A7B93-62B0-43EB-BFAB-F84C1FD52796}">
            <xm:f>AND($O107&gt;='Basic project data'!$D$20,$O107&lt;='Basic project data'!$E$20,'Basic project data'!$F$20="x")</xm:f>
            <x14:dxf>
              <fill>
                <patternFill>
                  <bgColor rgb="FFFFFFCC"/>
                </patternFill>
              </fill>
            </x14:dxf>
          </x14:cfRule>
          <xm:sqref>P107:P118</xm:sqref>
        </x14:conditionalFormatting>
        <x14:conditionalFormatting xmlns:xm="http://schemas.microsoft.com/office/excel/2006/main">
          <x14:cfRule type="expression" priority="97" id="{8B4DC012-488E-4F71-BDA7-522B6954D48B}">
            <xm:f>AND($O122&gt;='Basic project data'!$D$20,$O122&lt;='Basic project data'!$E$20,'Basic project data'!$F$20="x")</xm:f>
            <x14:dxf>
              <fill>
                <patternFill>
                  <bgColor rgb="FFFFFFCC"/>
                </patternFill>
              </fill>
            </x14:dxf>
          </x14:cfRule>
          <xm:sqref>P122:P133</xm:sqref>
        </x14:conditionalFormatting>
        <x14:conditionalFormatting xmlns:xm="http://schemas.microsoft.com/office/excel/2006/main">
          <x14:cfRule type="expression" priority="96" id="{E0C15322-7320-439B-A360-19633D7A7669}">
            <xm:f>AND($O137&gt;='Basic project data'!$D$20,$O137&lt;='Basic project data'!$E$20,'Basic project data'!$F$20="x")</xm:f>
            <x14:dxf>
              <fill>
                <patternFill>
                  <bgColor rgb="FFFFFFCC"/>
                </patternFill>
              </fill>
            </x14:dxf>
          </x14:cfRule>
          <xm:sqref>P137:P148</xm:sqref>
        </x14:conditionalFormatting>
        <x14:conditionalFormatting xmlns:xm="http://schemas.microsoft.com/office/excel/2006/main">
          <x14:cfRule type="expression" priority="104" id="{3348B7A4-B3F7-4EFA-9283-E9EBAD96BA4A}">
            <xm:f>AND($O47&gt;='Basic project data'!$D$21,$O47&lt;='Basic project data'!$E$21,'Basic project data'!$F$21="x")</xm:f>
            <x14:dxf>
              <fill>
                <patternFill>
                  <bgColor rgb="FFFFFFCC"/>
                </patternFill>
              </fill>
            </x14:dxf>
          </x14:cfRule>
          <xm:sqref>Q47:Q58</xm:sqref>
        </x14:conditionalFormatting>
        <x14:conditionalFormatting xmlns:xm="http://schemas.microsoft.com/office/excel/2006/main">
          <x14:cfRule type="expression" priority="84" id="{763EC99F-F856-46CD-BD12-D1A9B79B5FD0}">
            <xm:f>AND($O62&gt;='Basic project data'!$D$21,$O62&lt;='Basic project data'!$E$21,'Basic project data'!$F$21="x")</xm:f>
            <x14:dxf>
              <fill>
                <patternFill>
                  <bgColor rgb="FFFFFFCC"/>
                </patternFill>
              </fill>
            </x14:dxf>
          </x14:cfRule>
          <xm:sqref>Q62:Q73</xm:sqref>
        </x14:conditionalFormatting>
        <x14:conditionalFormatting xmlns:xm="http://schemas.microsoft.com/office/excel/2006/main">
          <x14:cfRule type="expression" priority="70" id="{2EE93F36-C613-4648-B961-D4E1C0562791}">
            <xm:f>AND($O77&gt;='Basic project data'!$D$21,$O77&lt;='Basic project data'!$E$21,'Basic project data'!$F$21="x")</xm:f>
            <x14:dxf>
              <fill>
                <patternFill>
                  <bgColor rgb="FFFFFFCC"/>
                </patternFill>
              </fill>
            </x14:dxf>
          </x14:cfRule>
          <xm:sqref>Q77:Q88</xm:sqref>
        </x14:conditionalFormatting>
        <x14:conditionalFormatting xmlns:xm="http://schemas.microsoft.com/office/excel/2006/main">
          <x14:cfRule type="expression" priority="56" id="{C7BBF082-3695-4735-BB2F-07D4E7C23736}">
            <xm:f>AND($O92&gt;='Basic project data'!$D$21,$O92&lt;='Basic project data'!$E$21,'Basic project data'!$F$21="x")</xm:f>
            <x14:dxf>
              <fill>
                <patternFill>
                  <bgColor rgb="FFFFFFCC"/>
                </patternFill>
              </fill>
            </x14:dxf>
          </x14:cfRule>
          <xm:sqref>Q92:Q103</xm:sqref>
        </x14:conditionalFormatting>
        <x14:conditionalFormatting xmlns:xm="http://schemas.microsoft.com/office/excel/2006/main">
          <x14:cfRule type="expression" priority="42" id="{73452A56-EB1F-4611-AA5F-A9500DA18E99}">
            <xm:f>AND($O107&gt;='Basic project data'!$D$21,$O107&lt;='Basic project data'!$E$21,'Basic project data'!$F$21="x")</xm:f>
            <x14:dxf>
              <fill>
                <patternFill>
                  <bgColor rgb="FFFFFFCC"/>
                </patternFill>
              </fill>
            </x14:dxf>
          </x14:cfRule>
          <xm:sqref>Q107:Q118</xm:sqref>
        </x14:conditionalFormatting>
        <x14:conditionalFormatting xmlns:xm="http://schemas.microsoft.com/office/excel/2006/main">
          <x14:cfRule type="expression" priority="28" id="{20AEBF89-6884-4AC4-8366-E9BBBA333D8E}">
            <xm:f>AND($O122&gt;='Basic project data'!$D$21,$O122&lt;='Basic project data'!$E$21,'Basic project data'!$F$21="x")</xm:f>
            <x14:dxf>
              <fill>
                <patternFill>
                  <bgColor rgb="FFFFFFCC"/>
                </patternFill>
              </fill>
            </x14:dxf>
          </x14:cfRule>
          <xm:sqref>Q122:Q133</xm:sqref>
        </x14:conditionalFormatting>
        <x14:conditionalFormatting xmlns:xm="http://schemas.microsoft.com/office/excel/2006/main">
          <x14:cfRule type="expression" priority="14" id="{D6EDA8E2-6C6D-4BF9-B676-5EC0953ECA97}">
            <xm:f>AND($O137&gt;='Basic project data'!$D$21,$O137&lt;='Basic project data'!$E$21,'Basic project data'!$F$21="x")</xm:f>
            <x14:dxf>
              <fill>
                <patternFill>
                  <bgColor rgb="FFFFFFCC"/>
                </patternFill>
              </fill>
            </x14:dxf>
          </x14:cfRule>
          <xm:sqref>Q137:Q148</xm:sqref>
        </x14:conditionalFormatting>
        <x14:conditionalFormatting xmlns:xm="http://schemas.microsoft.com/office/excel/2006/main">
          <x14:cfRule type="expression" priority="103" id="{F14A3A15-BCBD-4F43-96B4-565712C5820B}">
            <xm:f>AND($O47&gt;='Basic project data'!$D$22,$O47&lt;='Basic project data'!$E$22,'Basic project data'!$F$22="x")</xm:f>
            <x14:dxf>
              <fill>
                <patternFill>
                  <bgColor rgb="FFFFFFCC"/>
                </patternFill>
              </fill>
            </x14:dxf>
          </x14:cfRule>
          <xm:sqref>R47:R58</xm:sqref>
        </x14:conditionalFormatting>
        <x14:conditionalFormatting xmlns:xm="http://schemas.microsoft.com/office/excel/2006/main">
          <x14:cfRule type="expression" priority="83" id="{2B766CD0-3614-4D06-9275-92932A36E1A7}">
            <xm:f>AND($O62&gt;='Basic project data'!$D$22,$O62&lt;='Basic project data'!$E$22,'Basic project data'!$F$22="x")</xm:f>
            <x14:dxf>
              <fill>
                <patternFill>
                  <bgColor rgb="FFFFFFCC"/>
                </patternFill>
              </fill>
            </x14:dxf>
          </x14:cfRule>
          <xm:sqref>R62:R73</xm:sqref>
        </x14:conditionalFormatting>
        <x14:conditionalFormatting xmlns:xm="http://schemas.microsoft.com/office/excel/2006/main">
          <x14:cfRule type="expression" priority="69" id="{341ABEBD-D59C-45EA-AA5A-7BE2D58C4D1C}">
            <xm:f>AND($O77&gt;='Basic project data'!$D$22,$O77&lt;='Basic project data'!$E$22,'Basic project data'!$F$22="x")</xm:f>
            <x14:dxf>
              <fill>
                <patternFill>
                  <bgColor rgb="FFFFFFCC"/>
                </patternFill>
              </fill>
            </x14:dxf>
          </x14:cfRule>
          <xm:sqref>R77:R88</xm:sqref>
        </x14:conditionalFormatting>
        <x14:conditionalFormatting xmlns:xm="http://schemas.microsoft.com/office/excel/2006/main">
          <x14:cfRule type="expression" priority="55" id="{DB04B1A0-C42A-4278-8DDF-D56C3E2CD718}">
            <xm:f>AND($O92&gt;='Basic project data'!$D$22,$O92&lt;='Basic project data'!$E$22,'Basic project data'!$F$22="x")</xm:f>
            <x14:dxf>
              <fill>
                <patternFill>
                  <bgColor rgb="FFFFFFCC"/>
                </patternFill>
              </fill>
            </x14:dxf>
          </x14:cfRule>
          <xm:sqref>R92:R103</xm:sqref>
        </x14:conditionalFormatting>
        <x14:conditionalFormatting xmlns:xm="http://schemas.microsoft.com/office/excel/2006/main">
          <x14:cfRule type="expression" priority="41" id="{449CA652-B95C-4FD4-BA61-0BD9278447D7}">
            <xm:f>AND($O107&gt;='Basic project data'!$D$22,$O107&lt;='Basic project data'!$E$22,'Basic project data'!$F$22="x")</xm:f>
            <x14:dxf>
              <fill>
                <patternFill>
                  <bgColor rgb="FFFFFFCC"/>
                </patternFill>
              </fill>
            </x14:dxf>
          </x14:cfRule>
          <xm:sqref>R107:R118</xm:sqref>
        </x14:conditionalFormatting>
        <x14:conditionalFormatting xmlns:xm="http://schemas.microsoft.com/office/excel/2006/main">
          <x14:cfRule type="expression" priority="27" id="{E7940DE1-515C-4976-A00D-E70710768FEC}">
            <xm:f>AND($O122&gt;='Basic project data'!$D$22,$O122&lt;='Basic project data'!$E$22,'Basic project data'!$F$22="x")</xm:f>
            <x14:dxf>
              <fill>
                <patternFill>
                  <bgColor rgb="FFFFFFCC"/>
                </patternFill>
              </fill>
            </x14:dxf>
          </x14:cfRule>
          <xm:sqref>R122:R133</xm:sqref>
        </x14:conditionalFormatting>
        <x14:conditionalFormatting xmlns:xm="http://schemas.microsoft.com/office/excel/2006/main">
          <x14:cfRule type="expression" priority="13" id="{12DFC99D-A15D-47F9-9C45-BE398A3EB0F8}">
            <xm:f>AND($O137&gt;='Basic project data'!$D$22,$O137&lt;='Basic project data'!$E$22,'Basic project data'!$F$22="x")</xm:f>
            <x14:dxf>
              <fill>
                <patternFill>
                  <bgColor rgb="FFFFFFCC"/>
                </patternFill>
              </fill>
            </x14:dxf>
          </x14:cfRule>
          <xm:sqref>R137:R148</xm:sqref>
        </x14:conditionalFormatting>
        <x14:conditionalFormatting xmlns:xm="http://schemas.microsoft.com/office/excel/2006/main">
          <x14:cfRule type="expression" priority="102" id="{7A0E5C43-E916-4619-988C-C29C6F8796F8}">
            <xm:f>AND($O47&gt;='Basic project data'!$D$23,$O47&lt;='Basic project data'!$E$23,'Basic project data'!$F$23="x")</xm:f>
            <x14:dxf>
              <fill>
                <patternFill>
                  <bgColor rgb="FFFFFFCC"/>
                </patternFill>
              </fill>
            </x14:dxf>
          </x14:cfRule>
          <xm:sqref>S47:S58</xm:sqref>
        </x14:conditionalFormatting>
        <x14:conditionalFormatting xmlns:xm="http://schemas.microsoft.com/office/excel/2006/main">
          <x14:cfRule type="expression" priority="82" id="{C1A922AF-EDB8-4C42-94AA-DD334E302AA5}">
            <xm:f>AND($O62&gt;='Basic project data'!$D$23,$O62&lt;='Basic project data'!$E$23,'Basic project data'!$F$23="x")</xm:f>
            <x14:dxf>
              <fill>
                <patternFill>
                  <bgColor rgb="FFFFFFCC"/>
                </patternFill>
              </fill>
            </x14:dxf>
          </x14:cfRule>
          <xm:sqref>S62:S73</xm:sqref>
        </x14:conditionalFormatting>
        <x14:conditionalFormatting xmlns:xm="http://schemas.microsoft.com/office/excel/2006/main">
          <x14:cfRule type="expression" priority="68" id="{569CF6A8-6EC8-4FF9-9EEB-1AE6F0681A00}">
            <xm:f>AND($O77&gt;='Basic project data'!$D$23,$O77&lt;='Basic project data'!$E$23,'Basic project data'!$F$23="x")</xm:f>
            <x14:dxf>
              <fill>
                <patternFill>
                  <bgColor rgb="FFFFFFCC"/>
                </patternFill>
              </fill>
            </x14:dxf>
          </x14:cfRule>
          <xm:sqref>S77:S88</xm:sqref>
        </x14:conditionalFormatting>
        <x14:conditionalFormatting xmlns:xm="http://schemas.microsoft.com/office/excel/2006/main">
          <x14:cfRule type="expression" priority="54" id="{E2474AD6-A71B-43EE-BE9A-9A1EBB2BF4CE}">
            <xm:f>AND($O92&gt;='Basic project data'!$D$23,$O92&lt;='Basic project data'!$E$23,'Basic project data'!$F$23="x")</xm:f>
            <x14:dxf>
              <fill>
                <patternFill>
                  <bgColor rgb="FFFFFFCC"/>
                </patternFill>
              </fill>
            </x14:dxf>
          </x14:cfRule>
          <xm:sqref>S92:S103</xm:sqref>
        </x14:conditionalFormatting>
        <x14:conditionalFormatting xmlns:xm="http://schemas.microsoft.com/office/excel/2006/main">
          <x14:cfRule type="expression" priority="40" id="{08F27AF7-A088-4418-9556-ADA27D55E985}">
            <xm:f>AND($O107&gt;='Basic project data'!$D$23,$O107&lt;='Basic project data'!$E$23,'Basic project data'!$F$23="x")</xm:f>
            <x14:dxf>
              <fill>
                <patternFill>
                  <bgColor rgb="FFFFFFCC"/>
                </patternFill>
              </fill>
            </x14:dxf>
          </x14:cfRule>
          <xm:sqref>S107:S118</xm:sqref>
        </x14:conditionalFormatting>
        <x14:conditionalFormatting xmlns:xm="http://schemas.microsoft.com/office/excel/2006/main">
          <x14:cfRule type="expression" priority="26" id="{08BBBA10-7556-4DFD-97BC-17353C336270}">
            <xm:f>AND($O122&gt;='Basic project data'!$D$23,$O122&lt;='Basic project data'!$E$23,'Basic project data'!$F$23="x")</xm:f>
            <x14:dxf>
              <fill>
                <patternFill>
                  <bgColor rgb="FFFFFFCC"/>
                </patternFill>
              </fill>
            </x14:dxf>
          </x14:cfRule>
          <xm:sqref>S122:S133</xm:sqref>
        </x14:conditionalFormatting>
        <x14:conditionalFormatting xmlns:xm="http://schemas.microsoft.com/office/excel/2006/main">
          <x14:cfRule type="expression" priority="12" id="{FEE44803-9E8C-4300-8FF8-AD1E20077D0C}">
            <xm:f>AND($O137&gt;='Basic project data'!$D$23,$O137&lt;='Basic project data'!$E$23,'Basic project data'!$F$23="x")</xm:f>
            <x14:dxf>
              <fill>
                <patternFill>
                  <bgColor rgb="FFFFFFCC"/>
                </patternFill>
              </fill>
            </x14:dxf>
          </x14:cfRule>
          <xm:sqref>S137:S148</xm:sqref>
        </x14:conditionalFormatting>
        <x14:conditionalFormatting xmlns:xm="http://schemas.microsoft.com/office/excel/2006/main">
          <x14:cfRule type="expression" priority="95" id="{2C70A4B6-2E2D-46C1-B629-F456CC5B576B}">
            <xm:f>AND($O47&gt;='Basic project data'!$D$24,$O47&lt;='Basic project data'!$E$24,'Basic project data'!$F$24="x")</xm:f>
            <x14:dxf>
              <fill>
                <patternFill>
                  <bgColor rgb="FFFFFFCC"/>
                </patternFill>
              </fill>
            </x14:dxf>
          </x14:cfRule>
          <xm:sqref>T47:T58</xm:sqref>
        </x14:conditionalFormatting>
        <x14:conditionalFormatting xmlns:xm="http://schemas.microsoft.com/office/excel/2006/main">
          <x14:cfRule type="expression" priority="81" id="{B9CBCE46-10F4-4A01-9F25-34D3A0A67F1C}">
            <xm:f>AND($O62&gt;='Basic project data'!$D$24,$O62&lt;='Basic project data'!$E$24,'Basic project data'!$F$24="x")</xm:f>
            <x14:dxf>
              <fill>
                <patternFill>
                  <bgColor rgb="FFFFFFCC"/>
                </patternFill>
              </fill>
            </x14:dxf>
          </x14:cfRule>
          <xm:sqref>T62:T73</xm:sqref>
        </x14:conditionalFormatting>
        <x14:conditionalFormatting xmlns:xm="http://schemas.microsoft.com/office/excel/2006/main">
          <x14:cfRule type="expression" priority="67" id="{A2FDFD2C-2DBA-46A9-A04E-E98B1F171E18}">
            <xm:f>AND($O77&gt;='Basic project data'!$D$24,$O77&lt;='Basic project data'!$E$24,'Basic project data'!$F$24="x")</xm:f>
            <x14:dxf>
              <fill>
                <patternFill>
                  <bgColor rgb="FFFFFFCC"/>
                </patternFill>
              </fill>
            </x14:dxf>
          </x14:cfRule>
          <xm:sqref>T77:T88</xm:sqref>
        </x14:conditionalFormatting>
        <x14:conditionalFormatting xmlns:xm="http://schemas.microsoft.com/office/excel/2006/main">
          <x14:cfRule type="expression" priority="53" id="{2B55E950-1871-4B8D-B9C3-8B33C5852B87}">
            <xm:f>AND($O92&gt;='Basic project data'!$D$24,$O92&lt;='Basic project data'!$E$24,'Basic project data'!$F$24="x")</xm:f>
            <x14:dxf>
              <fill>
                <patternFill>
                  <bgColor rgb="FFFFFFCC"/>
                </patternFill>
              </fill>
            </x14:dxf>
          </x14:cfRule>
          <xm:sqref>T92:T103</xm:sqref>
        </x14:conditionalFormatting>
        <x14:conditionalFormatting xmlns:xm="http://schemas.microsoft.com/office/excel/2006/main">
          <x14:cfRule type="expression" priority="39" id="{B8B25AD8-CCC8-4554-844F-0865B737D952}">
            <xm:f>AND($O107&gt;='Basic project data'!$D$24,$O107&lt;='Basic project data'!$E$24,'Basic project data'!$F$24="x")</xm:f>
            <x14:dxf>
              <fill>
                <patternFill>
                  <bgColor rgb="FFFFFFCC"/>
                </patternFill>
              </fill>
            </x14:dxf>
          </x14:cfRule>
          <xm:sqref>T107:T118</xm:sqref>
        </x14:conditionalFormatting>
        <x14:conditionalFormatting xmlns:xm="http://schemas.microsoft.com/office/excel/2006/main">
          <x14:cfRule type="expression" priority="25" id="{2EC6C23E-2E42-48E3-960C-7DD6A1564732}">
            <xm:f>AND($O122&gt;='Basic project data'!$D$24,$O122&lt;='Basic project data'!$E$24,'Basic project data'!$F$24="x")</xm:f>
            <x14:dxf>
              <fill>
                <patternFill>
                  <bgColor rgb="FFFFFFCC"/>
                </patternFill>
              </fill>
            </x14:dxf>
          </x14:cfRule>
          <xm:sqref>T122:T133</xm:sqref>
        </x14:conditionalFormatting>
        <x14:conditionalFormatting xmlns:xm="http://schemas.microsoft.com/office/excel/2006/main">
          <x14:cfRule type="expression" priority="11" id="{729DBDA9-28E4-408F-AE42-87A64DA595C4}">
            <xm:f>AND($O137&gt;='Basic project data'!$D$24,$O137&lt;='Basic project data'!$E$24,'Basic project data'!$F$24="x")</xm:f>
            <x14:dxf>
              <fill>
                <patternFill>
                  <bgColor rgb="FFFFFFCC"/>
                </patternFill>
              </fill>
            </x14:dxf>
          </x14:cfRule>
          <xm:sqref>T137:T148</xm:sqref>
        </x14:conditionalFormatting>
        <x14:conditionalFormatting xmlns:xm="http://schemas.microsoft.com/office/excel/2006/main">
          <x14:cfRule type="expression" priority="94" id="{70E889BC-F774-4D31-A93C-825274BFAD38}">
            <xm:f>AND($O47&gt;='Basic project data'!$D$25,$O47&lt;='Basic project data'!$E$25,'Basic project data'!$F$25="x")</xm:f>
            <x14:dxf>
              <fill>
                <patternFill>
                  <bgColor rgb="FFFFFFCC"/>
                </patternFill>
              </fill>
            </x14:dxf>
          </x14:cfRule>
          <xm:sqref>U47:U58</xm:sqref>
        </x14:conditionalFormatting>
        <x14:conditionalFormatting xmlns:xm="http://schemas.microsoft.com/office/excel/2006/main">
          <x14:cfRule type="expression" priority="80" id="{5828309E-3645-4900-8155-F21149B7AADE}">
            <xm:f>AND($O62&gt;='Basic project data'!$D$25,$O62&lt;='Basic project data'!$E$25,'Basic project data'!$F$25="x")</xm:f>
            <x14:dxf>
              <fill>
                <patternFill>
                  <bgColor rgb="FFFFFFCC"/>
                </patternFill>
              </fill>
            </x14:dxf>
          </x14:cfRule>
          <xm:sqref>U62:U73</xm:sqref>
        </x14:conditionalFormatting>
        <x14:conditionalFormatting xmlns:xm="http://schemas.microsoft.com/office/excel/2006/main">
          <x14:cfRule type="expression" priority="66" id="{81671B54-89BF-4935-85A3-A47B0265D87C}">
            <xm:f>AND($O77&gt;='Basic project data'!$D$25,$O77&lt;='Basic project data'!$E$25,'Basic project data'!$F$25="x")</xm:f>
            <x14:dxf>
              <fill>
                <patternFill>
                  <bgColor rgb="FFFFFFCC"/>
                </patternFill>
              </fill>
            </x14:dxf>
          </x14:cfRule>
          <xm:sqref>U77:U88</xm:sqref>
        </x14:conditionalFormatting>
        <x14:conditionalFormatting xmlns:xm="http://schemas.microsoft.com/office/excel/2006/main">
          <x14:cfRule type="expression" priority="52" id="{D03D24AA-FF9B-4E21-9494-1782C21A6D9E}">
            <xm:f>AND($O92&gt;='Basic project data'!$D$25,$O92&lt;='Basic project data'!$E$25,'Basic project data'!$F$25="x")</xm:f>
            <x14:dxf>
              <fill>
                <patternFill>
                  <bgColor rgb="FFFFFFCC"/>
                </patternFill>
              </fill>
            </x14:dxf>
          </x14:cfRule>
          <xm:sqref>U92:U103</xm:sqref>
        </x14:conditionalFormatting>
        <x14:conditionalFormatting xmlns:xm="http://schemas.microsoft.com/office/excel/2006/main">
          <x14:cfRule type="expression" priority="38" id="{88B55575-DFD4-4C24-9418-E60D2E521E83}">
            <xm:f>AND($O107&gt;='Basic project data'!$D$25,$O107&lt;='Basic project data'!$E$25,'Basic project data'!$F$25="x")</xm:f>
            <x14:dxf>
              <fill>
                <patternFill>
                  <bgColor rgb="FFFFFFCC"/>
                </patternFill>
              </fill>
            </x14:dxf>
          </x14:cfRule>
          <xm:sqref>U107:U118</xm:sqref>
        </x14:conditionalFormatting>
        <x14:conditionalFormatting xmlns:xm="http://schemas.microsoft.com/office/excel/2006/main">
          <x14:cfRule type="expression" priority="24" id="{34999736-61B8-4AAE-8417-F1980B357689}">
            <xm:f>AND($O122&gt;='Basic project data'!$D$25,$O122&lt;='Basic project data'!$E$25,'Basic project data'!$F$25="x")</xm:f>
            <x14:dxf>
              <fill>
                <patternFill>
                  <bgColor rgb="FFFFFFCC"/>
                </patternFill>
              </fill>
            </x14:dxf>
          </x14:cfRule>
          <xm:sqref>U122:U133</xm:sqref>
        </x14:conditionalFormatting>
        <x14:conditionalFormatting xmlns:xm="http://schemas.microsoft.com/office/excel/2006/main">
          <x14:cfRule type="expression" priority="10" id="{9C249F1C-F3C0-4804-AE00-1207A55E87EB}">
            <xm:f>AND($O137&gt;='Basic project data'!$D$25,$O137&lt;='Basic project data'!$E$25,'Basic project data'!$F$25="x")</xm:f>
            <x14:dxf>
              <fill>
                <patternFill>
                  <bgColor rgb="FFFFFFCC"/>
                </patternFill>
              </fill>
            </x14:dxf>
          </x14:cfRule>
          <xm:sqref>U137:U148</xm:sqref>
        </x14:conditionalFormatting>
        <x14:conditionalFormatting xmlns:xm="http://schemas.microsoft.com/office/excel/2006/main">
          <x14:cfRule type="expression" priority="93" id="{2B46AE8A-FB19-4834-888E-D2AFB4719EF6}">
            <xm:f>AND($O47&gt;='Basic project data'!$D$26,$O47&lt;='Basic project data'!$E$26,'Basic project data'!$F$26="x")</xm:f>
            <x14:dxf>
              <fill>
                <patternFill>
                  <bgColor rgb="FFFFFFCC"/>
                </patternFill>
              </fill>
            </x14:dxf>
          </x14:cfRule>
          <xm:sqref>V47:V58</xm:sqref>
        </x14:conditionalFormatting>
        <x14:conditionalFormatting xmlns:xm="http://schemas.microsoft.com/office/excel/2006/main">
          <x14:cfRule type="expression" priority="79" id="{C98363B0-20A2-4E75-8120-E7A84C8C1226}">
            <xm:f>AND($O62&gt;='Basic project data'!$D$26,$O62&lt;='Basic project data'!$E$26,'Basic project data'!$F$26="x")</xm:f>
            <x14:dxf>
              <fill>
                <patternFill>
                  <bgColor rgb="FFFFFFCC"/>
                </patternFill>
              </fill>
            </x14:dxf>
          </x14:cfRule>
          <xm:sqref>V62:V73</xm:sqref>
        </x14:conditionalFormatting>
        <x14:conditionalFormatting xmlns:xm="http://schemas.microsoft.com/office/excel/2006/main">
          <x14:cfRule type="expression" priority="65" id="{0F145D93-AB7C-4D7E-92D5-F8014F8E632C}">
            <xm:f>AND($O77&gt;='Basic project data'!$D$26,$O77&lt;='Basic project data'!$E$26,'Basic project data'!$F$26="x")</xm:f>
            <x14:dxf>
              <fill>
                <patternFill>
                  <bgColor rgb="FFFFFFCC"/>
                </patternFill>
              </fill>
            </x14:dxf>
          </x14:cfRule>
          <xm:sqref>V77:V88</xm:sqref>
        </x14:conditionalFormatting>
        <x14:conditionalFormatting xmlns:xm="http://schemas.microsoft.com/office/excel/2006/main">
          <x14:cfRule type="expression" priority="51" id="{21A2DE2D-B737-407A-BD8C-372ACC366B84}">
            <xm:f>AND($O92&gt;='Basic project data'!$D$26,$O92&lt;='Basic project data'!$E$26,'Basic project data'!$F$26="x")</xm:f>
            <x14:dxf>
              <fill>
                <patternFill>
                  <bgColor rgb="FFFFFFCC"/>
                </patternFill>
              </fill>
            </x14:dxf>
          </x14:cfRule>
          <xm:sqref>V92:V103</xm:sqref>
        </x14:conditionalFormatting>
        <x14:conditionalFormatting xmlns:xm="http://schemas.microsoft.com/office/excel/2006/main">
          <x14:cfRule type="expression" priority="37" id="{40C487D7-D244-4601-8593-3ED452709A67}">
            <xm:f>AND($O107&gt;='Basic project data'!$D$26,$O107&lt;='Basic project data'!$E$26,'Basic project data'!$F$26="x")</xm:f>
            <x14:dxf>
              <fill>
                <patternFill>
                  <bgColor rgb="FFFFFFCC"/>
                </patternFill>
              </fill>
            </x14:dxf>
          </x14:cfRule>
          <xm:sqref>V107:V118</xm:sqref>
        </x14:conditionalFormatting>
        <x14:conditionalFormatting xmlns:xm="http://schemas.microsoft.com/office/excel/2006/main">
          <x14:cfRule type="expression" priority="23" id="{F8E1A849-2702-498E-B86A-835F8D491AC3}">
            <xm:f>AND($O122&gt;='Basic project data'!$D$26,$O122&lt;='Basic project data'!$E$26,'Basic project data'!$F$26="x")</xm:f>
            <x14:dxf>
              <fill>
                <patternFill>
                  <bgColor rgb="FFFFFFCC"/>
                </patternFill>
              </fill>
            </x14:dxf>
          </x14:cfRule>
          <xm:sqref>V122:V133</xm:sqref>
        </x14:conditionalFormatting>
        <x14:conditionalFormatting xmlns:xm="http://schemas.microsoft.com/office/excel/2006/main">
          <x14:cfRule type="expression" priority="9" id="{58A450D2-F7A4-49A5-BF8A-E26593C8EDAC}">
            <xm:f>AND($O137&gt;='Basic project data'!$D$26,$O137&lt;='Basic project data'!$E$26,'Basic project data'!$F$26="x")</xm:f>
            <x14:dxf>
              <fill>
                <patternFill>
                  <bgColor rgb="FFFFFFCC"/>
                </patternFill>
              </fill>
            </x14:dxf>
          </x14:cfRule>
          <xm:sqref>V137:V148</xm:sqref>
        </x14:conditionalFormatting>
        <x14:conditionalFormatting xmlns:xm="http://schemas.microsoft.com/office/excel/2006/main">
          <x14:cfRule type="expression" priority="92" id="{F77BBC66-397E-476D-BFCC-CD54DB1B093A}">
            <xm:f>AND($O47&gt;='Basic project data'!$D$27,$O47&lt;='Basic project data'!$E$27,'Basic project data'!$F$27="x")</xm:f>
            <x14:dxf>
              <fill>
                <patternFill>
                  <bgColor rgb="FFFFFFCC"/>
                </patternFill>
              </fill>
            </x14:dxf>
          </x14:cfRule>
          <xm:sqref>W47:W58</xm:sqref>
        </x14:conditionalFormatting>
        <x14:conditionalFormatting xmlns:xm="http://schemas.microsoft.com/office/excel/2006/main">
          <x14:cfRule type="expression" priority="78" id="{C6891F9C-71F1-4E1F-BB26-90274A4DBF52}">
            <xm:f>AND($O62&gt;='Basic project data'!$D$27,$O62&lt;='Basic project data'!$E$27,'Basic project data'!$F$27="x")</xm:f>
            <x14:dxf>
              <fill>
                <patternFill>
                  <bgColor rgb="FFFFFFCC"/>
                </patternFill>
              </fill>
            </x14:dxf>
          </x14:cfRule>
          <xm:sqref>W62:W73</xm:sqref>
        </x14:conditionalFormatting>
        <x14:conditionalFormatting xmlns:xm="http://schemas.microsoft.com/office/excel/2006/main">
          <x14:cfRule type="expression" priority="64" id="{045CEA4A-7963-4512-9D47-66C901A9FC3B}">
            <xm:f>AND($O77&gt;='Basic project data'!$D$27,$O77&lt;='Basic project data'!$E$27,'Basic project data'!$F$27="x")</xm:f>
            <x14:dxf>
              <fill>
                <patternFill>
                  <bgColor rgb="FFFFFFCC"/>
                </patternFill>
              </fill>
            </x14:dxf>
          </x14:cfRule>
          <xm:sqref>W77:W88</xm:sqref>
        </x14:conditionalFormatting>
        <x14:conditionalFormatting xmlns:xm="http://schemas.microsoft.com/office/excel/2006/main">
          <x14:cfRule type="expression" priority="50" id="{20932A9C-CC30-4C9A-8639-42A7B1ED9ACC}">
            <xm:f>AND($O92&gt;='Basic project data'!$D$27,$O92&lt;='Basic project data'!$E$27,'Basic project data'!$F$27="x")</xm:f>
            <x14:dxf>
              <fill>
                <patternFill>
                  <bgColor rgb="FFFFFFCC"/>
                </patternFill>
              </fill>
            </x14:dxf>
          </x14:cfRule>
          <xm:sqref>W92:W103</xm:sqref>
        </x14:conditionalFormatting>
        <x14:conditionalFormatting xmlns:xm="http://schemas.microsoft.com/office/excel/2006/main">
          <x14:cfRule type="expression" priority="36" id="{8EDF107C-6AEA-46F8-BA82-FA2B223149D2}">
            <xm:f>AND($O107&gt;='Basic project data'!$D$27,$O107&lt;='Basic project data'!$E$27,'Basic project data'!$F$27="x")</xm:f>
            <x14:dxf>
              <fill>
                <patternFill>
                  <bgColor rgb="FFFFFFCC"/>
                </patternFill>
              </fill>
            </x14:dxf>
          </x14:cfRule>
          <xm:sqref>W107:W118</xm:sqref>
        </x14:conditionalFormatting>
        <x14:conditionalFormatting xmlns:xm="http://schemas.microsoft.com/office/excel/2006/main">
          <x14:cfRule type="expression" priority="22" id="{74832E2C-FC29-4100-9D8B-AC36FC398996}">
            <xm:f>AND($O122&gt;='Basic project data'!$D$27,$O122&lt;='Basic project data'!$E$27,'Basic project data'!$F$27="x")</xm:f>
            <x14:dxf>
              <fill>
                <patternFill>
                  <bgColor rgb="FFFFFFCC"/>
                </patternFill>
              </fill>
            </x14:dxf>
          </x14:cfRule>
          <xm:sqref>W122:W133</xm:sqref>
        </x14:conditionalFormatting>
        <x14:conditionalFormatting xmlns:xm="http://schemas.microsoft.com/office/excel/2006/main">
          <x14:cfRule type="expression" priority="8" id="{7823C44D-1141-48C7-9426-A558FFF25F18}">
            <xm:f>AND($O137&gt;='Basic project data'!$D$27,$O137&lt;='Basic project data'!$E$27,'Basic project data'!$F$27="x")</xm:f>
            <x14:dxf>
              <fill>
                <patternFill>
                  <bgColor rgb="FFFFFFCC"/>
                </patternFill>
              </fill>
            </x14:dxf>
          </x14:cfRule>
          <xm:sqref>W137:W148</xm:sqref>
        </x14:conditionalFormatting>
        <x14:conditionalFormatting xmlns:xm="http://schemas.microsoft.com/office/excel/2006/main">
          <x14:cfRule type="expression" priority="91" id="{216C2B85-392E-4F01-B674-C8EDD5C1FF00}">
            <xm:f>AND($O47&gt;='Basic project data'!$D$28,$O47&lt;='Basic project data'!$E$28,'Basic project data'!$F$28="x")</xm:f>
            <x14:dxf>
              <fill>
                <patternFill>
                  <bgColor rgb="FFFFFFCC"/>
                </patternFill>
              </fill>
            </x14:dxf>
          </x14:cfRule>
          <xm:sqref>X47:X58</xm:sqref>
        </x14:conditionalFormatting>
        <x14:conditionalFormatting xmlns:xm="http://schemas.microsoft.com/office/excel/2006/main">
          <x14:cfRule type="expression" priority="77" id="{0E8DFF03-444F-4FEA-B17E-1612DBF19A0A}">
            <xm:f>AND($O62&gt;='Basic project data'!$D$28,$O62&lt;='Basic project data'!$E$28,'Basic project data'!$F$28="x")</xm:f>
            <x14:dxf>
              <fill>
                <patternFill>
                  <bgColor rgb="FFFFFFCC"/>
                </patternFill>
              </fill>
            </x14:dxf>
          </x14:cfRule>
          <xm:sqref>X62:X73</xm:sqref>
        </x14:conditionalFormatting>
        <x14:conditionalFormatting xmlns:xm="http://schemas.microsoft.com/office/excel/2006/main">
          <x14:cfRule type="expression" priority="63" id="{2F621CA5-2F4E-4653-A7EB-D01C77842A82}">
            <xm:f>AND($O77&gt;='Basic project data'!$D$28,$O77&lt;='Basic project data'!$E$28,'Basic project data'!$F$28="x")</xm:f>
            <x14:dxf>
              <fill>
                <patternFill>
                  <bgColor rgb="FFFFFFCC"/>
                </patternFill>
              </fill>
            </x14:dxf>
          </x14:cfRule>
          <xm:sqref>X77:X88</xm:sqref>
        </x14:conditionalFormatting>
        <x14:conditionalFormatting xmlns:xm="http://schemas.microsoft.com/office/excel/2006/main">
          <x14:cfRule type="expression" priority="49" id="{F2AD3FE6-EB53-43F6-9BB7-5954CEC5712C}">
            <xm:f>AND($O92&gt;='Basic project data'!$D$28,$O92&lt;='Basic project data'!$E$28,'Basic project data'!$F$28="x")</xm:f>
            <x14:dxf>
              <fill>
                <patternFill>
                  <bgColor rgb="FFFFFFCC"/>
                </patternFill>
              </fill>
            </x14:dxf>
          </x14:cfRule>
          <xm:sqref>X92:X103</xm:sqref>
        </x14:conditionalFormatting>
        <x14:conditionalFormatting xmlns:xm="http://schemas.microsoft.com/office/excel/2006/main">
          <x14:cfRule type="expression" priority="35" id="{2106AB9E-CF48-46EC-B293-5232AE5D97CF}">
            <xm:f>AND($O107&gt;='Basic project data'!$D$28,$O107&lt;='Basic project data'!$E$28,'Basic project data'!$F$28="x")</xm:f>
            <x14:dxf>
              <fill>
                <patternFill>
                  <bgColor rgb="FFFFFFCC"/>
                </patternFill>
              </fill>
            </x14:dxf>
          </x14:cfRule>
          <xm:sqref>X107:X118</xm:sqref>
        </x14:conditionalFormatting>
        <x14:conditionalFormatting xmlns:xm="http://schemas.microsoft.com/office/excel/2006/main">
          <x14:cfRule type="expression" priority="21" id="{96ACFA8C-78AF-4C58-80E9-722D4364CD06}">
            <xm:f>AND($O122&gt;='Basic project data'!$D$28,$O122&lt;='Basic project data'!$E$28,'Basic project data'!$F$28="x")</xm:f>
            <x14:dxf>
              <fill>
                <patternFill>
                  <bgColor rgb="FFFFFFCC"/>
                </patternFill>
              </fill>
            </x14:dxf>
          </x14:cfRule>
          <xm:sqref>X122:X133</xm:sqref>
        </x14:conditionalFormatting>
        <x14:conditionalFormatting xmlns:xm="http://schemas.microsoft.com/office/excel/2006/main">
          <x14:cfRule type="expression" priority="7" id="{327C6119-4755-4149-8B9D-8DBD1535E06F}">
            <xm:f>AND($O137&gt;='Basic project data'!$D$28,$O137&lt;='Basic project data'!$E$28,'Basic project data'!$F$28="x")</xm:f>
            <x14:dxf>
              <fill>
                <patternFill>
                  <bgColor rgb="FFFFFFCC"/>
                </patternFill>
              </fill>
            </x14:dxf>
          </x14:cfRule>
          <xm:sqref>X137:X148</xm:sqref>
        </x14:conditionalFormatting>
        <x14:conditionalFormatting xmlns:xm="http://schemas.microsoft.com/office/excel/2006/main">
          <x14:cfRule type="expression" priority="90" id="{08AC642D-C92C-45F5-82D3-52ED991C1F3E}">
            <xm:f>AND($O47&gt;='Basic project data'!$D$29,$O47&lt;='Basic project data'!$E$29,'Basic project data'!$F$29="x")</xm:f>
            <x14:dxf>
              <fill>
                <patternFill>
                  <bgColor rgb="FFFFFFCC"/>
                </patternFill>
              </fill>
            </x14:dxf>
          </x14:cfRule>
          <xm:sqref>Y47:Y58</xm:sqref>
        </x14:conditionalFormatting>
        <x14:conditionalFormatting xmlns:xm="http://schemas.microsoft.com/office/excel/2006/main">
          <x14:cfRule type="expression" priority="76" id="{E6CA78B5-1E8B-4D89-B7A8-CCCBC10D49C3}">
            <xm:f>AND($O62&gt;='Basic project data'!$D$29,$O62&lt;='Basic project data'!$E$29,'Basic project data'!$F$29="x")</xm:f>
            <x14:dxf>
              <fill>
                <patternFill>
                  <bgColor rgb="FFFFFFCC"/>
                </patternFill>
              </fill>
            </x14:dxf>
          </x14:cfRule>
          <xm:sqref>Y62:Y73</xm:sqref>
        </x14:conditionalFormatting>
        <x14:conditionalFormatting xmlns:xm="http://schemas.microsoft.com/office/excel/2006/main">
          <x14:cfRule type="expression" priority="62" id="{20083DF1-834E-4548-82B7-FE03B7088FF8}">
            <xm:f>AND($O77&gt;='Basic project data'!$D$29,$O77&lt;='Basic project data'!$E$29,'Basic project data'!$F$29="x")</xm:f>
            <x14:dxf>
              <fill>
                <patternFill>
                  <bgColor rgb="FFFFFFCC"/>
                </patternFill>
              </fill>
            </x14:dxf>
          </x14:cfRule>
          <xm:sqref>Y77:Y88</xm:sqref>
        </x14:conditionalFormatting>
        <x14:conditionalFormatting xmlns:xm="http://schemas.microsoft.com/office/excel/2006/main">
          <x14:cfRule type="expression" priority="48" id="{72635D67-9452-466A-B941-6FB71C0FDCF0}">
            <xm:f>AND($O92&gt;='Basic project data'!$D$29,$O92&lt;='Basic project data'!$E$29,'Basic project data'!$F$29="x")</xm:f>
            <x14:dxf>
              <fill>
                <patternFill>
                  <bgColor rgb="FFFFFFCC"/>
                </patternFill>
              </fill>
            </x14:dxf>
          </x14:cfRule>
          <xm:sqref>Y92:Y103</xm:sqref>
        </x14:conditionalFormatting>
        <x14:conditionalFormatting xmlns:xm="http://schemas.microsoft.com/office/excel/2006/main">
          <x14:cfRule type="expression" priority="34" id="{18E88085-8CAF-4193-A4A1-0C591677BF0C}">
            <xm:f>AND($O107&gt;='Basic project data'!$D$29,$O107&lt;='Basic project data'!$E$29,'Basic project data'!$F$29="x")</xm:f>
            <x14:dxf>
              <fill>
                <patternFill>
                  <bgColor rgb="FFFFFFCC"/>
                </patternFill>
              </fill>
            </x14:dxf>
          </x14:cfRule>
          <xm:sqref>Y107:Y118</xm:sqref>
        </x14:conditionalFormatting>
        <x14:conditionalFormatting xmlns:xm="http://schemas.microsoft.com/office/excel/2006/main">
          <x14:cfRule type="expression" priority="20" id="{FD9EC037-EC36-4450-B5A8-A09AB7F6098B}">
            <xm:f>AND($O122&gt;='Basic project data'!$D$29,$O122&lt;='Basic project data'!$E$29,'Basic project data'!$F$29="x")</xm:f>
            <x14:dxf>
              <fill>
                <patternFill>
                  <bgColor rgb="FFFFFFCC"/>
                </patternFill>
              </fill>
            </x14:dxf>
          </x14:cfRule>
          <xm:sqref>Y122:Y133</xm:sqref>
        </x14:conditionalFormatting>
        <x14:conditionalFormatting xmlns:xm="http://schemas.microsoft.com/office/excel/2006/main">
          <x14:cfRule type="expression" priority="6" id="{92AF28AF-B9A9-4929-92AB-A77DC9DD6824}">
            <xm:f>AND($O137&gt;='Basic project data'!$D$29,$O137&lt;='Basic project data'!$E$29,'Basic project data'!$F$29="x")</xm:f>
            <x14:dxf>
              <fill>
                <patternFill>
                  <bgColor rgb="FFFFFFCC"/>
                </patternFill>
              </fill>
            </x14:dxf>
          </x14:cfRule>
          <xm:sqref>Y137:Y148</xm:sqref>
        </x14:conditionalFormatting>
        <x14:conditionalFormatting xmlns:xm="http://schemas.microsoft.com/office/excel/2006/main">
          <x14:cfRule type="expression" priority="89" id="{340B18B7-03DB-4AD0-B8D7-D0675B02D84E}">
            <xm:f>AND($O47&gt;='Basic project data'!$D$30,$O47&lt;='Basic project data'!$E$30,'Basic project data'!$F$30="x")</xm:f>
            <x14:dxf>
              <fill>
                <patternFill>
                  <bgColor rgb="FFFFFFCC"/>
                </patternFill>
              </fill>
            </x14:dxf>
          </x14:cfRule>
          <xm:sqref>Z47:Z58</xm:sqref>
        </x14:conditionalFormatting>
        <x14:conditionalFormatting xmlns:xm="http://schemas.microsoft.com/office/excel/2006/main">
          <x14:cfRule type="expression" priority="75" id="{66D71E7A-9230-46F4-BF48-D3D4D6255D10}">
            <xm:f>AND($O62&gt;='Basic project data'!$D$30,$O62&lt;='Basic project data'!$E$30,'Basic project data'!$F$30="x")</xm:f>
            <x14:dxf>
              <fill>
                <patternFill>
                  <bgColor rgb="FFFFFFCC"/>
                </patternFill>
              </fill>
            </x14:dxf>
          </x14:cfRule>
          <xm:sqref>Z62:Z73</xm:sqref>
        </x14:conditionalFormatting>
        <x14:conditionalFormatting xmlns:xm="http://schemas.microsoft.com/office/excel/2006/main">
          <x14:cfRule type="expression" priority="61" id="{5C579FA9-B58B-4116-B6B9-F26F9B21EC59}">
            <xm:f>AND($O77&gt;='Basic project data'!$D$30,$O77&lt;='Basic project data'!$E$30,'Basic project data'!$F$30="x")</xm:f>
            <x14:dxf>
              <fill>
                <patternFill>
                  <bgColor rgb="FFFFFFCC"/>
                </patternFill>
              </fill>
            </x14:dxf>
          </x14:cfRule>
          <xm:sqref>Z77:Z88</xm:sqref>
        </x14:conditionalFormatting>
        <x14:conditionalFormatting xmlns:xm="http://schemas.microsoft.com/office/excel/2006/main">
          <x14:cfRule type="expression" priority="47" id="{ACBEE4E4-E3BE-4C3E-8FB9-F46EDCE828B5}">
            <xm:f>AND($O92&gt;='Basic project data'!$D$30,$O92&lt;='Basic project data'!$E$30,'Basic project data'!$F$30="x")</xm:f>
            <x14:dxf>
              <fill>
                <patternFill>
                  <bgColor rgb="FFFFFFCC"/>
                </patternFill>
              </fill>
            </x14:dxf>
          </x14:cfRule>
          <xm:sqref>Z92:Z103</xm:sqref>
        </x14:conditionalFormatting>
        <x14:conditionalFormatting xmlns:xm="http://schemas.microsoft.com/office/excel/2006/main">
          <x14:cfRule type="expression" priority="33" id="{15186F8A-6245-43EE-ACAD-2B365CB7A1D2}">
            <xm:f>AND($O107&gt;='Basic project data'!$D$30,$O107&lt;='Basic project data'!$E$30,'Basic project data'!$F$30="x")</xm:f>
            <x14:dxf>
              <fill>
                <patternFill>
                  <bgColor rgb="FFFFFFCC"/>
                </patternFill>
              </fill>
            </x14:dxf>
          </x14:cfRule>
          <xm:sqref>Z107:Z118</xm:sqref>
        </x14:conditionalFormatting>
        <x14:conditionalFormatting xmlns:xm="http://schemas.microsoft.com/office/excel/2006/main">
          <x14:cfRule type="expression" priority="19" id="{02C21A41-1EDA-4FC1-B865-9C27B1A68384}">
            <xm:f>AND($O122&gt;='Basic project data'!$D$30,$O122&lt;='Basic project data'!$E$30,'Basic project data'!$F$30="x")</xm:f>
            <x14:dxf>
              <fill>
                <patternFill>
                  <bgColor rgb="FFFFFFCC"/>
                </patternFill>
              </fill>
            </x14:dxf>
          </x14:cfRule>
          <xm:sqref>Z122:Z133</xm:sqref>
        </x14:conditionalFormatting>
        <x14:conditionalFormatting xmlns:xm="http://schemas.microsoft.com/office/excel/2006/main">
          <x14:cfRule type="expression" priority="5" id="{2702F36C-AAB7-43B1-B4EC-94BC11747859}">
            <xm:f>AND($O137&gt;='Basic project data'!$D$30,$O137&lt;='Basic project data'!$E$30,'Basic project data'!$F$30="x")</xm:f>
            <x14:dxf>
              <fill>
                <patternFill>
                  <bgColor rgb="FFFFFFCC"/>
                </patternFill>
              </fill>
            </x14:dxf>
          </x14:cfRule>
          <xm:sqref>Z137:Z148</xm:sqref>
        </x14:conditionalFormatting>
        <x14:conditionalFormatting xmlns:xm="http://schemas.microsoft.com/office/excel/2006/main">
          <x14:cfRule type="expression" priority="88" id="{BA291088-8873-495D-A0CD-A5C4396682C4}">
            <xm:f>AND($O47&gt;='Basic project data'!$D$31,$O47&lt;='Basic project data'!$E$31,'Basic project data'!$F$31="x")</xm:f>
            <x14:dxf>
              <fill>
                <patternFill>
                  <bgColor rgb="FFFFFFCC"/>
                </patternFill>
              </fill>
            </x14:dxf>
          </x14:cfRule>
          <xm:sqref>AA47:AA58</xm:sqref>
        </x14:conditionalFormatting>
        <x14:conditionalFormatting xmlns:xm="http://schemas.microsoft.com/office/excel/2006/main">
          <x14:cfRule type="expression" priority="74" id="{7C12A68E-EAEC-49F1-B2BF-39395302CD4E}">
            <xm:f>AND($O62&gt;='Basic project data'!$D$31,$O62&lt;='Basic project data'!$E$31,'Basic project data'!$F$31="x")</xm:f>
            <x14:dxf>
              <fill>
                <patternFill>
                  <bgColor rgb="FFFFFFCC"/>
                </patternFill>
              </fill>
            </x14:dxf>
          </x14:cfRule>
          <xm:sqref>AA62:AA73</xm:sqref>
        </x14:conditionalFormatting>
        <x14:conditionalFormatting xmlns:xm="http://schemas.microsoft.com/office/excel/2006/main">
          <x14:cfRule type="expression" priority="60" id="{DD6CFA60-A972-4F79-9E6E-6A30A12F7BEA}">
            <xm:f>AND($O77&gt;='Basic project data'!$D$31,$O77&lt;='Basic project data'!$E$31,'Basic project data'!$F$31="x")</xm:f>
            <x14:dxf>
              <fill>
                <patternFill>
                  <bgColor rgb="FFFFFFCC"/>
                </patternFill>
              </fill>
            </x14:dxf>
          </x14:cfRule>
          <xm:sqref>AA77:AA88</xm:sqref>
        </x14:conditionalFormatting>
        <x14:conditionalFormatting xmlns:xm="http://schemas.microsoft.com/office/excel/2006/main">
          <x14:cfRule type="expression" priority="46" id="{DB11508A-E781-4196-8DFC-A128CEF3A607}">
            <xm:f>AND($O92&gt;='Basic project data'!$D$31,$O92&lt;='Basic project data'!$E$31,'Basic project data'!$F$31="x")</xm:f>
            <x14:dxf>
              <fill>
                <patternFill>
                  <bgColor rgb="FFFFFFCC"/>
                </patternFill>
              </fill>
            </x14:dxf>
          </x14:cfRule>
          <xm:sqref>AA92:AA103</xm:sqref>
        </x14:conditionalFormatting>
        <x14:conditionalFormatting xmlns:xm="http://schemas.microsoft.com/office/excel/2006/main">
          <x14:cfRule type="expression" priority="32" id="{0C2B27D4-8677-44A7-B41C-68AC8CE9D922}">
            <xm:f>AND($O107&gt;='Basic project data'!$D$31,$O107&lt;='Basic project data'!$E$31,'Basic project data'!$F$31="x")</xm:f>
            <x14:dxf>
              <fill>
                <patternFill>
                  <bgColor rgb="FFFFFFCC"/>
                </patternFill>
              </fill>
            </x14:dxf>
          </x14:cfRule>
          <xm:sqref>AA107:AA118</xm:sqref>
        </x14:conditionalFormatting>
        <x14:conditionalFormatting xmlns:xm="http://schemas.microsoft.com/office/excel/2006/main">
          <x14:cfRule type="expression" priority="18" id="{316B6289-9E0C-4983-8E8F-8CE491884E5A}">
            <xm:f>AND($O122&gt;='Basic project data'!$D$31,$O122&lt;='Basic project data'!$E$31,'Basic project data'!$F$31="x")</xm:f>
            <x14:dxf>
              <fill>
                <patternFill>
                  <bgColor rgb="FFFFFFCC"/>
                </patternFill>
              </fill>
            </x14:dxf>
          </x14:cfRule>
          <xm:sqref>AA122:AA133</xm:sqref>
        </x14:conditionalFormatting>
        <x14:conditionalFormatting xmlns:xm="http://schemas.microsoft.com/office/excel/2006/main">
          <x14:cfRule type="expression" priority="4" id="{33E13085-54FE-4E57-BD0D-EB57A14BBAAB}">
            <xm:f>AND($O137&gt;='Basic project data'!$D$31,$O137&lt;='Basic project data'!$E$31,'Basic project data'!$F$31="x")</xm:f>
            <x14:dxf>
              <fill>
                <patternFill>
                  <bgColor rgb="FFFFFFCC"/>
                </patternFill>
              </fill>
            </x14:dxf>
          </x14:cfRule>
          <xm:sqref>AA137:AA148</xm:sqref>
        </x14:conditionalFormatting>
        <x14:conditionalFormatting xmlns:xm="http://schemas.microsoft.com/office/excel/2006/main">
          <x14:cfRule type="expression" priority="87" id="{666BF392-076A-4BA0-B2E1-DC3C71508A4D}">
            <xm:f>AND($O47&gt;='Basic project data'!$D$32,$O47&lt;='Basic project data'!$E$32,'Basic project data'!$F$32="x")</xm:f>
            <x14:dxf>
              <fill>
                <patternFill>
                  <bgColor rgb="FFFFFFCC"/>
                </patternFill>
              </fill>
            </x14:dxf>
          </x14:cfRule>
          <xm:sqref>AB47:AB58</xm:sqref>
        </x14:conditionalFormatting>
        <x14:conditionalFormatting xmlns:xm="http://schemas.microsoft.com/office/excel/2006/main">
          <x14:cfRule type="expression" priority="73" id="{06E6E8EA-B2D0-4DB7-9ED1-315E0F6A1DE5}">
            <xm:f>AND($O62&gt;='Basic project data'!$D$32,$O62&lt;='Basic project data'!$E$32,'Basic project data'!$F$32="x")</xm:f>
            <x14:dxf>
              <fill>
                <patternFill>
                  <bgColor rgb="FFFFFFCC"/>
                </patternFill>
              </fill>
            </x14:dxf>
          </x14:cfRule>
          <xm:sqref>AB62:AB73</xm:sqref>
        </x14:conditionalFormatting>
        <x14:conditionalFormatting xmlns:xm="http://schemas.microsoft.com/office/excel/2006/main">
          <x14:cfRule type="expression" priority="59" id="{7D03EC16-EE57-4300-9EC4-3F7E0B4FE22C}">
            <xm:f>AND($O77&gt;='Basic project data'!$D$32,$O77&lt;='Basic project data'!$E$32,'Basic project data'!$F$32="x")</xm:f>
            <x14:dxf>
              <fill>
                <patternFill>
                  <bgColor rgb="FFFFFFCC"/>
                </patternFill>
              </fill>
            </x14:dxf>
          </x14:cfRule>
          <xm:sqref>AB77:AB88</xm:sqref>
        </x14:conditionalFormatting>
        <x14:conditionalFormatting xmlns:xm="http://schemas.microsoft.com/office/excel/2006/main">
          <x14:cfRule type="expression" priority="45" id="{9348EEA7-BF4F-456C-89E9-810CBD908F3D}">
            <xm:f>AND($O92&gt;='Basic project data'!$D$32,$O92&lt;='Basic project data'!$E$32,'Basic project data'!$F$32="x")</xm:f>
            <x14:dxf>
              <fill>
                <patternFill>
                  <bgColor rgb="FFFFFFCC"/>
                </patternFill>
              </fill>
            </x14:dxf>
          </x14:cfRule>
          <xm:sqref>AB92:AB103</xm:sqref>
        </x14:conditionalFormatting>
        <x14:conditionalFormatting xmlns:xm="http://schemas.microsoft.com/office/excel/2006/main">
          <x14:cfRule type="expression" priority="31" id="{EF2F33BF-494A-4F03-A358-55C111FBD844}">
            <xm:f>AND($O107&gt;='Basic project data'!$D$32,$O107&lt;='Basic project data'!$E$32,'Basic project data'!$F$32="x")</xm:f>
            <x14:dxf>
              <fill>
                <patternFill>
                  <bgColor rgb="FFFFFFCC"/>
                </patternFill>
              </fill>
            </x14:dxf>
          </x14:cfRule>
          <xm:sqref>AB107:AB118</xm:sqref>
        </x14:conditionalFormatting>
        <x14:conditionalFormatting xmlns:xm="http://schemas.microsoft.com/office/excel/2006/main">
          <x14:cfRule type="expression" priority="17" id="{4283C0C2-132C-47F1-AFA4-0EF715F8E76C}">
            <xm:f>AND($O122&gt;='Basic project data'!$D$32,$O122&lt;='Basic project data'!$E$32,'Basic project data'!$F$32="x")</xm:f>
            <x14:dxf>
              <fill>
                <patternFill>
                  <bgColor rgb="FFFFFFCC"/>
                </patternFill>
              </fill>
            </x14:dxf>
          </x14:cfRule>
          <xm:sqref>AB122:AB133</xm:sqref>
        </x14:conditionalFormatting>
        <x14:conditionalFormatting xmlns:xm="http://schemas.microsoft.com/office/excel/2006/main">
          <x14:cfRule type="expression" priority="3" id="{998E06F6-CD40-4F97-9ACD-05887B4E9D18}">
            <xm:f>AND($O137&gt;='Basic project data'!$D$32,$O137&lt;='Basic project data'!$E$32,'Basic project data'!$F$32="x")</xm:f>
            <x14:dxf>
              <fill>
                <patternFill>
                  <bgColor rgb="FFFFFFCC"/>
                </patternFill>
              </fill>
            </x14:dxf>
          </x14:cfRule>
          <xm:sqref>AB137:AB148</xm:sqref>
        </x14:conditionalFormatting>
        <x14:conditionalFormatting xmlns:xm="http://schemas.microsoft.com/office/excel/2006/main">
          <x14:cfRule type="expression" priority="86" id="{D35EFBC4-E41B-48C5-8832-D5236FE8B9EB}">
            <xm:f>AND($O47&gt;='Basic project data'!$D$33,$O47&lt;='Basic project data'!$E$33,'Basic project data'!$F$33="x")</xm:f>
            <x14:dxf>
              <fill>
                <patternFill>
                  <bgColor rgb="FFFFFFCC"/>
                </patternFill>
              </fill>
            </x14:dxf>
          </x14:cfRule>
          <xm:sqref>AC47:AC58</xm:sqref>
        </x14:conditionalFormatting>
        <x14:conditionalFormatting xmlns:xm="http://schemas.microsoft.com/office/excel/2006/main">
          <x14:cfRule type="expression" priority="72" id="{1481A407-7B1E-4EE5-8025-F83A70030A7E}">
            <xm:f>AND($O62&gt;='Basic project data'!$D$33,$O62&lt;='Basic project data'!$E$33,'Basic project data'!$F$33="x")</xm:f>
            <x14:dxf>
              <fill>
                <patternFill>
                  <bgColor rgb="FFFFFFCC"/>
                </patternFill>
              </fill>
            </x14:dxf>
          </x14:cfRule>
          <xm:sqref>AC62:AC73</xm:sqref>
        </x14:conditionalFormatting>
        <x14:conditionalFormatting xmlns:xm="http://schemas.microsoft.com/office/excel/2006/main">
          <x14:cfRule type="expression" priority="58" id="{2459ACF1-B134-46EA-AC1E-251116C4787C}">
            <xm:f>AND($O77&gt;='Basic project data'!$D$33,$O77&lt;='Basic project data'!$E$33,'Basic project data'!$F$33="x")</xm:f>
            <x14:dxf>
              <fill>
                <patternFill>
                  <bgColor rgb="FFFFFFCC"/>
                </patternFill>
              </fill>
            </x14:dxf>
          </x14:cfRule>
          <xm:sqref>AC77:AC88</xm:sqref>
        </x14:conditionalFormatting>
        <x14:conditionalFormatting xmlns:xm="http://schemas.microsoft.com/office/excel/2006/main">
          <x14:cfRule type="expression" priority="44" id="{8214EE2E-9A5A-4C8B-82C4-508518BCA24B}">
            <xm:f>AND($O92&gt;='Basic project data'!$D$33,$O92&lt;='Basic project data'!$E$33,'Basic project data'!$F$33="x")</xm:f>
            <x14:dxf>
              <fill>
                <patternFill>
                  <bgColor rgb="FFFFFFCC"/>
                </patternFill>
              </fill>
            </x14:dxf>
          </x14:cfRule>
          <xm:sqref>AC92:AC103</xm:sqref>
        </x14:conditionalFormatting>
        <x14:conditionalFormatting xmlns:xm="http://schemas.microsoft.com/office/excel/2006/main">
          <x14:cfRule type="expression" priority="30" id="{A94BCA10-3E89-4A9E-82CE-20AC5826F630}">
            <xm:f>AND($O107&gt;='Basic project data'!$D$33,$O107&lt;='Basic project data'!$E$33,'Basic project data'!$F$33="x")</xm:f>
            <x14:dxf>
              <fill>
                <patternFill>
                  <bgColor rgb="FFFFFFCC"/>
                </patternFill>
              </fill>
            </x14:dxf>
          </x14:cfRule>
          <xm:sqref>AC107:AC118</xm:sqref>
        </x14:conditionalFormatting>
        <x14:conditionalFormatting xmlns:xm="http://schemas.microsoft.com/office/excel/2006/main">
          <x14:cfRule type="expression" priority="16" id="{D2A317B0-23CF-4BA5-BD05-36DD38793823}">
            <xm:f>AND($O122&gt;='Basic project data'!$D$33,$O122&lt;='Basic project data'!$E$33,'Basic project data'!$F$33="x")</xm:f>
            <x14:dxf>
              <fill>
                <patternFill>
                  <bgColor rgb="FFFFFFCC"/>
                </patternFill>
              </fill>
            </x14:dxf>
          </x14:cfRule>
          <xm:sqref>AC122:AC133</xm:sqref>
        </x14:conditionalFormatting>
        <x14:conditionalFormatting xmlns:xm="http://schemas.microsoft.com/office/excel/2006/main">
          <x14:cfRule type="expression" priority="2" id="{F0C005DB-24C7-400E-B71D-0AED268D3498}">
            <xm:f>AND($O137&gt;='Basic project data'!$D$33,$O137&lt;='Basic project data'!$E$33,'Basic project data'!$F$33="x")</xm:f>
            <x14:dxf>
              <fill>
                <patternFill>
                  <bgColor rgb="FFFFFFCC"/>
                </patternFill>
              </fill>
            </x14:dxf>
          </x14:cfRule>
          <xm:sqref>AC137:AC148</xm:sqref>
        </x14:conditionalFormatting>
        <x14:conditionalFormatting xmlns:xm="http://schemas.microsoft.com/office/excel/2006/main">
          <x14:cfRule type="expression" priority="85" id="{8C231AFC-20D5-4125-8DC6-08373B1B6A3A}">
            <xm:f>AND($O47&gt;='Basic project data'!$D$34,$O47&lt;='Basic project data'!$E$34,'Basic project data'!$F$34="x")</xm:f>
            <x14:dxf>
              <fill>
                <patternFill>
                  <bgColor rgb="FFFFFFCC"/>
                </patternFill>
              </fill>
            </x14:dxf>
          </x14:cfRule>
          <xm:sqref>AD47:AD58</xm:sqref>
        </x14:conditionalFormatting>
        <x14:conditionalFormatting xmlns:xm="http://schemas.microsoft.com/office/excel/2006/main">
          <x14:cfRule type="expression" priority="71" id="{A654D7ED-0D9A-4F00-B574-B29BC075425B}">
            <xm:f>AND($O62&gt;='Basic project data'!$D$34,$O62&lt;='Basic project data'!$E$34,'Basic project data'!$F$34="x")</xm:f>
            <x14:dxf>
              <fill>
                <patternFill>
                  <bgColor rgb="FFFFFFCC"/>
                </patternFill>
              </fill>
            </x14:dxf>
          </x14:cfRule>
          <xm:sqref>AD62:AD73</xm:sqref>
        </x14:conditionalFormatting>
        <x14:conditionalFormatting xmlns:xm="http://schemas.microsoft.com/office/excel/2006/main">
          <x14:cfRule type="expression" priority="57" id="{9685DE6E-96F6-4DBC-B1B7-12DD5AE47DCD}">
            <xm:f>AND($O77&gt;='Basic project data'!$D$34,$O77&lt;='Basic project data'!$E$34,'Basic project data'!$F$34="x")</xm:f>
            <x14:dxf>
              <fill>
                <patternFill>
                  <bgColor rgb="FFFFFFCC"/>
                </patternFill>
              </fill>
            </x14:dxf>
          </x14:cfRule>
          <xm:sqref>AD77:AD88</xm:sqref>
        </x14:conditionalFormatting>
        <x14:conditionalFormatting xmlns:xm="http://schemas.microsoft.com/office/excel/2006/main">
          <x14:cfRule type="expression" priority="43" id="{B1734DC6-5FED-469F-8FC4-A6CE184D7876}">
            <xm:f>AND($O92&gt;='Basic project data'!$D$34,$O92&lt;='Basic project data'!$E$34,'Basic project data'!$F$34="x")</xm:f>
            <x14:dxf>
              <fill>
                <patternFill>
                  <bgColor rgb="FFFFFFCC"/>
                </patternFill>
              </fill>
            </x14:dxf>
          </x14:cfRule>
          <xm:sqref>AD92:AD103</xm:sqref>
        </x14:conditionalFormatting>
        <x14:conditionalFormatting xmlns:xm="http://schemas.microsoft.com/office/excel/2006/main">
          <x14:cfRule type="expression" priority="29" id="{B9EBE781-2362-4229-A573-465AE967B6CD}">
            <xm:f>AND($O107&gt;='Basic project data'!$D$34,$O107&lt;='Basic project data'!$E$34,'Basic project data'!$F$34="x")</xm:f>
            <x14:dxf>
              <fill>
                <patternFill>
                  <bgColor rgb="FFFFFFCC"/>
                </patternFill>
              </fill>
            </x14:dxf>
          </x14:cfRule>
          <xm:sqref>AD107:AD118</xm:sqref>
        </x14:conditionalFormatting>
        <x14:conditionalFormatting xmlns:xm="http://schemas.microsoft.com/office/excel/2006/main">
          <x14:cfRule type="expression" priority="15" id="{77C5BD1C-AD35-4409-A4AD-916C0E990ADB}">
            <xm:f>AND($O122&gt;='Basic project data'!$D$34,$O122&lt;='Basic project data'!$E$34,'Basic project data'!$F$34="x")</xm:f>
            <x14:dxf>
              <fill>
                <patternFill>
                  <bgColor rgb="FFFFFFCC"/>
                </patternFill>
              </fill>
            </x14:dxf>
          </x14:cfRule>
          <xm:sqref>AD122:AD133</xm:sqref>
        </x14:conditionalFormatting>
        <x14:conditionalFormatting xmlns:xm="http://schemas.microsoft.com/office/excel/2006/main">
          <x14:cfRule type="expression" priority="1" id="{AF7DD097-1E2F-4AEB-96B4-47F88776C4E9}">
            <xm:f>AND($O137&gt;='Basic project data'!$D$34,$O137&lt;='Basic project data'!$E$34,'Basic project data'!$F$34="x")</xm:f>
            <x14:dxf>
              <fill>
                <patternFill>
                  <bgColor rgb="FFFFFFCC"/>
                </patternFill>
              </fill>
            </x14:dxf>
          </x14:cfRule>
          <xm:sqref>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0554F39-6BA7-4C80-9A35-C2859BB6DE3B}">
          <x14:formula1>
            <xm:f>'A. Personnel costs'!$A$6:$A$10</xm:f>
          </x14:formula1>
          <xm:sqref>H1</xm:sqref>
        </x14:dataValidation>
        <x14:dataValidation type="list" allowBlank="1" showInputMessage="1" showErrorMessage="1" xr:uid="{A2943DEA-D622-49A9-9A92-5DF32761AAD8}">
          <x14:formula1>
            <xm:f>'Drop-down Liste'!$B$2:$B$3</xm:f>
          </x14:formula1>
          <xm:sqref>D11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4FC9-9A5A-49ED-8580-3B8CA2540F0D}">
  <dimension ref="A1:AN179"/>
  <sheetViews>
    <sheetView showGridLines="0" topLeftCell="N46" zoomScale="85" zoomScaleNormal="85" workbookViewId="0">
      <selection activeCell="AA51" sqref="AA51"/>
    </sheetView>
  </sheetViews>
  <sheetFormatPr baseColWidth="10" defaultColWidth="11.5546875" defaultRowHeight="15" outlineLevelRow="1" outlineLevelCol="1" x14ac:dyDescent="0.25"/>
  <cols>
    <col min="1" max="2" width="11.109375" style="241" customWidth="1"/>
    <col min="3" max="3" width="12.77734375" style="241" customWidth="1"/>
    <col min="4" max="4" width="14.77734375" style="241" customWidth="1"/>
    <col min="5" max="5" width="20.77734375" style="241" customWidth="1"/>
    <col min="6" max="6" width="12.77734375" style="241" customWidth="1"/>
    <col min="7" max="7" width="15.5546875" style="241" customWidth="1"/>
    <col min="8" max="8" width="19.77734375" style="241" customWidth="1"/>
    <col min="9" max="9" width="16.44140625" style="241" customWidth="1"/>
    <col min="10" max="10" width="20.109375" style="241" customWidth="1"/>
    <col min="11" max="11" width="17" style="241" customWidth="1"/>
    <col min="12" max="12" width="18.21875" style="241" customWidth="1"/>
    <col min="13" max="13" width="20" style="241" customWidth="1"/>
    <col min="14" max="14" width="4.77734375" style="241" customWidth="1"/>
    <col min="15" max="15" width="9.5546875" style="241" customWidth="1"/>
    <col min="16" max="16" width="10" style="241" customWidth="1"/>
    <col min="17" max="17" width="10.5546875" style="241" customWidth="1"/>
    <col min="18" max="20" width="10.21875" style="241" customWidth="1"/>
    <col min="21" max="30" width="10.21875" style="241" hidden="1" customWidth="1" outlineLevel="1"/>
    <col min="31" max="31" width="10.21875" style="241" customWidth="1" collapsed="1"/>
    <col min="32" max="32" width="19.5546875" style="241" customWidth="1"/>
    <col min="33" max="33" width="17" style="241" customWidth="1"/>
    <col min="34" max="36" width="11.5546875" style="241"/>
    <col min="37" max="37" width="14.44140625" style="241" customWidth="1"/>
    <col min="38" max="38" width="11.5546875" style="241"/>
    <col min="39" max="39" width="9.77734375" style="241" hidden="1" customWidth="1"/>
    <col min="40" max="16384" width="11.5546875" style="241"/>
  </cols>
  <sheetData>
    <row r="1" spans="2:40" ht="29.25" customHeight="1" x14ac:dyDescent="0.25">
      <c r="C1" s="242" t="s">
        <v>239</v>
      </c>
      <c r="D1" s="243"/>
      <c r="E1" s="244"/>
      <c r="F1" s="245"/>
      <c r="G1" s="246" t="s">
        <v>240</v>
      </c>
      <c r="H1" s="247"/>
    </row>
    <row r="2" spans="2:40" ht="29.25" customHeight="1" x14ac:dyDescent="0.25">
      <c r="C2" s="248" t="s">
        <v>241</v>
      </c>
      <c r="D2" s="640"/>
      <c r="E2" s="640"/>
      <c r="G2" s="246" t="s">
        <v>242</v>
      </c>
      <c r="H2" s="249"/>
    </row>
    <row r="3" spans="2:40" ht="60.75" customHeight="1" thickBot="1" x14ac:dyDescent="0.55000000000000004">
      <c r="B3" s="250" t="str">
        <f>INDEX(languages!B7:C7,1,MATCH('Liesmich Readme'!$A$5,languages!$B$2:$C$2,0))</f>
        <v>1. Basisdaten</v>
      </c>
      <c r="D3" s="251"/>
      <c r="E3" s="251"/>
      <c r="F3" s="251"/>
      <c r="G3" s="251"/>
      <c r="H3" s="251"/>
      <c r="J3" s="250" t="s">
        <v>243</v>
      </c>
      <c r="O3" s="250" t="str">
        <f>INDEX(languages!B13:C13,1,MATCH('Liesmich Readme'!$A$5,languages!$B$2:$C$2,0))</f>
        <v>6.    Berichtete Daten</v>
      </c>
      <c r="P3" s="250"/>
      <c r="Q3" s="250"/>
      <c r="R3" s="250"/>
      <c r="S3" s="250"/>
      <c r="T3" s="250"/>
      <c r="U3" s="250"/>
      <c r="V3" s="250"/>
      <c r="W3" s="250"/>
      <c r="X3" s="250"/>
      <c r="Y3" s="250"/>
      <c r="Z3" s="250"/>
      <c r="AA3" s="250"/>
      <c r="AB3" s="250"/>
      <c r="AC3" s="250"/>
      <c r="AD3" s="250"/>
      <c r="AE3" s="250"/>
      <c r="AF3" s="252"/>
      <c r="AG3" s="250"/>
      <c r="AH3" s="133"/>
      <c r="AI3" s="133"/>
      <c r="AJ3" s="133"/>
      <c r="AK3" s="133"/>
      <c r="AL3" s="133"/>
      <c r="AM3" s="133"/>
      <c r="AN3" s="133"/>
    </row>
    <row r="4" spans="2:40" ht="44.25" customHeight="1" x14ac:dyDescent="0.25">
      <c r="C4" s="641" t="s">
        <v>503</v>
      </c>
      <c r="D4" s="253" t="s">
        <v>32</v>
      </c>
      <c r="E4" s="253" t="s">
        <v>33</v>
      </c>
      <c r="F4" s="253" t="s">
        <v>244</v>
      </c>
      <c r="G4" s="253" t="s">
        <v>245</v>
      </c>
      <c r="H4" s="253" t="s">
        <v>246</v>
      </c>
      <c r="J4" s="254" t="s">
        <v>247</v>
      </c>
      <c r="K4" s="255">
        <f>C20+C22+C24+C26+C28</f>
        <v>0</v>
      </c>
      <c r="P4" s="256" t="s">
        <v>448</v>
      </c>
      <c r="Q4" s="256" t="s">
        <v>449</v>
      </c>
      <c r="R4" s="256" t="s">
        <v>450</v>
      </c>
      <c r="S4" s="256" t="s">
        <v>451</v>
      </c>
      <c r="T4" s="256" t="s">
        <v>452</v>
      </c>
      <c r="U4" s="256" t="s">
        <v>453</v>
      </c>
      <c r="V4" s="256" t="s">
        <v>454</v>
      </c>
      <c r="W4" s="256" t="s">
        <v>455</v>
      </c>
      <c r="X4" s="256" t="s">
        <v>456</v>
      </c>
      <c r="Y4" s="256" t="s">
        <v>457</v>
      </c>
      <c r="Z4" s="256" t="s">
        <v>458</v>
      </c>
      <c r="AA4" s="256" t="s">
        <v>459</v>
      </c>
      <c r="AB4" s="256" t="s">
        <v>460</v>
      </c>
      <c r="AC4" s="256" t="s">
        <v>461</v>
      </c>
      <c r="AD4" s="256" t="s">
        <v>462</v>
      </c>
      <c r="AE4" s="257" t="s">
        <v>463</v>
      </c>
      <c r="AF4" s="258" t="s">
        <v>464</v>
      </c>
      <c r="AG4" s="259" t="s">
        <v>248</v>
      </c>
    </row>
    <row r="5" spans="2:40" ht="17.25" customHeight="1" x14ac:dyDescent="0.25">
      <c r="C5" s="641"/>
      <c r="D5" s="260"/>
      <c r="E5" s="260"/>
      <c r="F5" s="261"/>
      <c r="G5" s="262"/>
      <c r="H5" s="262"/>
      <c r="J5" s="642" t="s">
        <v>499</v>
      </c>
      <c r="K5" s="644">
        <f>F20+F22+F24+F26+F28</f>
        <v>0</v>
      </c>
      <c r="O5" s="263" t="s">
        <v>24</v>
      </c>
      <c r="P5" s="264"/>
      <c r="Q5" s="264"/>
      <c r="R5" s="264"/>
      <c r="S5" s="264"/>
      <c r="T5" s="264"/>
      <c r="U5" s="264"/>
      <c r="V5" s="264"/>
      <c r="W5" s="264"/>
      <c r="X5" s="264"/>
      <c r="Y5" s="264"/>
      <c r="Z5" s="264"/>
      <c r="AA5" s="264"/>
      <c r="AB5" s="264"/>
      <c r="AC5" s="264"/>
      <c r="AD5" s="264"/>
      <c r="AE5" s="265">
        <f t="shared" ref="AE5:AE13" si="0">SUM(P5:AD5)</f>
        <v>0</v>
      </c>
      <c r="AF5" s="266"/>
      <c r="AG5" s="267"/>
      <c r="AM5" s="241" t="s">
        <v>249</v>
      </c>
    </row>
    <row r="6" spans="2:40" ht="18.75" x14ac:dyDescent="0.25">
      <c r="C6" s="641"/>
      <c r="D6" s="260"/>
      <c r="E6" s="260"/>
      <c r="F6" s="261"/>
      <c r="G6" s="262"/>
      <c r="H6" s="262"/>
      <c r="J6" s="643"/>
      <c r="K6" s="644"/>
      <c r="O6" s="268" t="s">
        <v>77</v>
      </c>
      <c r="P6" s="264"/>
      <c r="Q6" s="264"/>
      <c r="R6" s="264"/>
      <c r="S6" s="264"/>
      <c r="T6" s="264"/>
      <c r="U6" s="264"/>
      <c r="V6" s="264"/>
      <c r="W6" s="264"/>
      <c r="X6" s="264"/>
      <c r="Y6" s="264"/>
      <c r="Z6" s="264"/>
      <c r="AA6" s="264"/>
      <c r="AB6" s="264"/>
      <c r="AC6" s="264"/>
      <c r="AD6" s="264"/>
      <c r="AE6" s="265">
        <f t="shared" si="0"/>
        <v>0</v>
      </c>
      <c r="AF6" s="266"/>
      <c r="AG6" s="267"/>
      <c r="AM6" s="241" t="s">
        <v>250</v>
      </c>
    </row>
    <row r="7" spans="2:40" ht="17.25" customHeight="1" x14ac:dyDescent="0.25">
      <c r="C7" s="641"/>
      <c r="D7" s="260"/>
      <c r="E7" s="260"/>
      <c r="F7" s="261"/>
      <c r="G7" s="262"/>
      <c r="H7" s="262"/>
      <c r="J7" s="645" t="s">
        <v>251</v>
      </c>
      <c r="K7" s="646">
        <f>L20+L22+L24+L26+L28</f>
        <v>0</v>
      </c>
      <c r="O7" s="269" t="s">
        <v>25</v>
      </c>
      <c r="P7" s="264"/>
      <c r="Q7" s="264"/>
      <c r="R7" s="264"/>
      <c r="S7" s="264"/>
      <c r="T7" s="264"/>
      <c r="U7" s="264"/>
      <c r="V7" s="264"/>
      <c r="W7" s="264"/>
      <c r="X7" s="264"/>
      <c r="Y7" s="264"/>
      <c r="Z7" s="264"/>
      <c r="AA7" s="264"/>
      <c r="AB7" s="264"/>
      <c r="AC7" s="264"/>
      <c r="AD7" s="264"/>
      <c r="AE7" s="265">
        <f t="shared" si="0"/>
        <v>0</v>
      </c>
      <c r="AF7" s="266"/>
      <c r="AG7" s="267"/>
    </row>
    <row r="8" spans="2:40" ht="18.75" x14ac:dyDescent="0.25">
      <c r="C8" s="641"/>
      <c r="D8" s="262"/>
      <c r="E8" s="262"/>
      <c r="F8" s="261"/>
      <c r="G8" s="262"/>
      <c r="H8" s="262"/>
      <c r="J8" s="645"/>
      <c r="K8" s="646"/>
      <c r="O8" s="270" t="s">
        <v>113</v>
      </c>
      <c r="P8" s="264"/>
      <c r="Q8" s="264"/>
      <c r="R8" s="264"/>
      <c r="S8" s="264"/>
      <c r="T8" s="264"/>
      <c r="U8" s="264"/>
      <c r="V8" s="264"/>
      <c r="W8" s="264"/>
      <c r="X8" s="264"/>
      <c r="Y8" s="264"/>
      <c r="Z8" s="264"/>
      <c r="AA8" s="264"/>
      <c r="AB8" s="264"/>
      <c r="AC8" s="264"/>
      <c r="AD8" s="264"/>
      <c r="AE8" s="265">
        <f t="shared" si="0"/>
        <v>0</v>
      </c>
      <c r="AF8" s="266"/>
      <c r="AG8" s="267"/>
    </row>
    <row r="9" spans="2:40" ht="18.75" x14ac:dyDescent="0.25">
      <c r="C9" s="641"/>
      <c r="D9" s="262"/>
      <c r="E9" s="262"/>
      <c r="F9" s="261"/>
      <c r="G9" s="262"/>
      <c r="H9" s="262"/>
      <c r="J9" s="645" t="str">
        <f>IF($D$11="no","Difference total contract vs. calculated costs","Difference EU grant vs. calculated costs")</f>
        <v>Difference EU grant vs. calculated costs</v>
      </c>
      <c r="K9" s="644">
        <f>IF($D$11="no", K4-K7,K5-K7)</f>
        <v>0</v>
      </c>
      <c r="O9" s="271" t="s">
        <v>26</v>
      </c>
      <c r="P9" s="264"/>
      <c r="Q9" s="264"/>
      <c r="R9" s="264"/>
      <c r="S9" s="264"/>
      <c r="T9" s="264"/>
      <c r="U9" s="264"/>
      <c r="V9" s="264"/>
      <c r="W9" s="264"/>
      <c r="X9" s="264"/>
      <c r="Y9" s="264"/>
      <c r="Z9" s="264"/>
      <c r="AA9" s="264"/>
      <c r="AB9" s="264"/>
      <c r="AC9" s="264"/>
      <c r="AD9" s="264"/>
      <c r="AE9" s="265">
        <f t="shared" si="0"/>
        <v>0</v>
      </c>
      <c r="AF9" s="266"/>
      <c r="AG9" s="267"/>
    </row>
    <row r="10" spans="2:40" ht="18.75" x14ac:dyDescent="0.25">
      <c r="C10" s="641"/>
      <c r="D10" s="262"/>
      <c r="E10" s="262"/>
      <c r="F10" s="261"/>
      <c r="G10" s="262"/>
      <c r="H10" s="262"/>
      <c r="J10" s="645"/>
      <c r="K10" s="644"/>
      <c r="O10" s="272" t="s">
        <v>149</v>
      </c>
      <c r="P10" s="264"/>
      <c r="Q10" s="264"/>
      <c r="R10" s="264"/>
      <c r="S10" s="264"/>
      <c r="T10" s="264"/>
      <c r="U10" s="264"/>
      <c r="V10" s="264"/>
      <c r="W10" s="264"/>
      <c r="X10" s="264"/>
      <c r="Y10" s="264"/>
      <c r="Z10" s="264"/>
      <c r="AA10" s="264"/>
      <c r="AB10" s="264"/>
      <c r="AC10" s="264"/>
      <c r="AD10" s="264"/>
      <c r="AE10" s="265">
        <f t="shared" si="0"/>
        <v>0</v>
      </c>
      <c r="AF10" s="266"/>
      <c r="AG10" s="267"/>
    </row>
    <row r="11" spans="2:40" ht="17.25" customHeight="1" x14ac:dyDescent="0.25">
      <c r="C11" s="628" t="s">
        <v>500</v>
      </c>
      <c r="D11" s="629"/>
      <c r="E11" s="273"/>
      <c r="F11" s="273"/>
      <c r="G11" s="273"/>
      <c r="H11" s="273"/>
      <c r="O11" s="274" t="s">
        <v>27</v>
      </c>
      <c r="P11" s="264"/>
      <c r="Q11" s="264"/>
      <c r="R11" s="264"/>
      <c r="S11" s="264"/>
      <c r="T11" s="264"/>
      <c r="U11" s="264"/>
      <c r="V11" s="264"/>
      <c r="W11" s="264"/>
      <c r="X11" s="264"/>
      <c r="Y11" s="264"/>
      <c r="Z11" s="264"/>
      <c r="AA11" s="264"/>
      <c r="AB11" s="264"/>
      <c r="AC11" s="264"/>
      <c r="AD11" s="264"/>
      <c r="AE11" s="265">
        <f t="shared" si="0"/>
        <v>0</v>
      </c>
      <c r="AF11" s="266"/>
      <c r="AG11" s="267"/>
    </row>
    <row r="12" spans="2:40" ht="18.75" x14ac:dyDescent="0.25">
      <c r="C12" s="628"/>
      <c r="D12" s="630"/>
      <c r="E12" s="275"/>
      <c r="F12" s="252"/>
      <c r="G12" s="252"/>
      <c r="H12" s="252"/>
      <c r="I12" s="252"/>
      <c r="J12" s="276"/>
      <c r="K12" s="252"/>
      <c r="L12" s="252"/>
      <c r="O12" s="274" t="s">
        <v>185</v>
      </c>
      <c r="P12" s="264"/>
      <c r="Q12" s="264"/>
      <c r="R12" s="264"/>
      <c r="S12" s="264"/>
      <c r="T12" s="264"/>
      <c r="U12" s="264"/>
      <c r="V12" s="264"/>
      <c r="W12" s="264"/>
      <c r="X12" s="264"/>
      <c r="Y12" s="264"/>
      <c r="Z12" s="264"/>
      <c r="AA12" s="264"/>
      <c r="AB12" s="264"/>
      <c r="AC12" s="264"/>
      <c r="AD12" s="264"/>
      <c r="AE12" s="265">
        <f t="shared" si="0"/>
        <v>0</v>
      </c>
      <c r="AF12" s="266"/>
      <c r="AG12" s="267"/>
    </row>
    <row r="13" spans="2:40" ht="18.75" customHeight="1" x14ac:dyDescent="0.25">
      <c r="C13" s="631"/>
      <c r="D13" s="632"/>
      <c r="E13" s="633"/>
      <c r="G13" s="252"/>
      <c r="H13" s="252"/>
      <c r="I13" s="252"/>
      <c r="J13" s="252"/>
      <c r="K13" s="252"/>
      <c r="L13" s="252"/>
      <c r="M13" s="277"/>
      <c r="O13" s="278" t="s">
        <v>28</v>
      </c>
      <c r="P13" s="264"/>
      <c r="Q13" s="264"/>
      <c r="R13" s="264"/>
      <c r="S13" s="264"/>
      <c r="T13" s="264"/>
      <c r="U13" s="264"/>
      <c r="V13" s="264"/>
      <c r="W13" s="264"/>
      <c r="X13" s="264"/>
      <c r="Y13" s="264"/>
      <c r="Z13" s="264"/>
      <c r="AA13" s="264"/>
      <c r="AB13" s="264"/>
      <c r="AC13" s="264"/>
      <c r="AD13" s="264"/>
      <c r="AE13" s="265">
        <f t="shared" si="0"/>
        <v>0</v>
      </c>
      <c r="AF13" s="266"/>
      <c r="AG13" s="267"/>
    </row>
    <row r="14" spans="2:40" ht="22.5" customHeight="1" x14ac:dyDescent="0.25">
      <c r="C14" s="631"/>
      <c r="D14" s="632"/>
      <c r="E14" s="633"/>
      <c r="F14" s="252"/>
      <c r="G14" s="252"/>
      <c r="H14" s="252"/>
      <c r="I14" s="252"/>
      <c r="J14" s="252"/>
      <c r="K14" s="252"/>
      <c r="L14" s="252"/>
      <c r="M14" s="277"/>
    </row>
    <row r="15" spans="2:40" x14ac:dyDescent="0.25">
      <c r="E15" s="279"/>
      <c r="F15" s="252"/>
      <c r="G15" s="252"/>
      <c r="H15" s="252"/>
      <c r="I15" s="252"/>
      <c r="J15" s="252"/>
      <c r="K15" s="252"/>
      <c r="L15" s="252"/>
      <c r="M15" s="277"/>
      <c r="O15" s="280"/>
      <c r="P15" s="281"/>
      <c r="Q15" s="281"/>
      <c r="R15" s="281"/>
      <c r="S15" s="281"/>
      <c r="T15" s="281"/>
      <c r="U15" s="282"/>
      <c r="V15" s="282"/>
      <c r="W15" s="282"/>
      <c r="X15" s="282"/>
      <c r="Y15" s="282"/>
      <c r="Z15" s="282"/>
      <c r="AA15" s="282"/>
      <c r="AB15" s="282"/>
      <c r="AC15" s="282"/>
      <c r="AD15" s="282"/>
      <c r="AE15" s="283"/>
      <c r="AF15" s="284"/>
      <c r="AG15" s="285"/>
    </row>
    <row r="16" spans="2:40" ht="30" customHeight="1" x14ac:dyDescent="0.5">
      <c r="B16" s="286" t="str">
        <f>INDEX(languages!B11:C11,1,MATCH('Liesmich Readme'!$A$5,languages!$B$2:$C$2,0))</f>
        <v>4.    Abrechenbare Personalkosten pro Berichtsperiode</v>
      </c>
      <c r="C16" s="287"/>
      <c r="E16" s="286"/>
      <c r="F16" s="286"/>
      <c r="G16" s="286"/>
      <c r="H16" s="288"/>
      <c r="I16" s="286"/>
      <c r="J16" s="286"/>
      <c r="K16" s="286"/>
      <c r="O16" s="651" t="str">
        <f>INDEX(languages!B12:C12,1,MATCH('Liesmich Readme'!$A$5,languages!$B$2:$C$2,0))</f>
        <v>5.   Tagesäquivalente pro Arbeitspaket &amp; abrechenbare Personalkosten</v>
      </c>
      <c r="P16" s="651"/>
      <c r="Q16" s="651"/>
      <c r="R16" s="651"/>
      <c r="S16" s="651"/>
      <c r="T16" s="651"/>
      <c r="U16" s="651"/>
      <c r="V16" s="651"/>
      <c r="W16" s="651"/>
      <c r="X16" s="651"/>
      <c r="Y16" s="651"/>
      <c r="Z16" s="651"/>
      <c r="AA16" s="651"/>
      <c r="AB16" s="651"/>
      <c r="AC16" s="651"/>
      <c r="AD16" s="651"/>
      <c r="AE16" s="651"/>
      <c r="AF16" s="651"/>
      <c r="AG16" s="651"/>
    </row>
    <row r="17" spans="1:33" ht="11.25" customHeight="1" thickBot="1" x14ac:dyDescent="0.55000000000000004">
      <c r="B17" s="287"/>
      <c r="C17" s="286"/>
      <c r="D17" s="286"/>
      <c r="E17" s="286"/>
      <c r="F17" s="286"/>
      <c r="G17" s="286"/>
      <c r="H17" s="286"/>
      <c r="I17" s="286"/>
      <c r="J17" s="286"/>
      <c r="K17" s="286"/>
      <c r="O17" s="289"/>
      <c r="P17" s="289"/>
      <c r="Q17" s="289"/>
      <c r="R17" s="289"/>
      <c r="S17" s="289"/>
      <c r="T17" s="289"/>
      <c r="U17" s="289"/>
      <c r="V17" s="289"/>
      <c r="W17" s="289"/>
      <c r="X17" s="289"/>
      <c r="Y17" s="289"/>
      <c r="Z17" s="289"/>
      <c r="AA17" s="289"/>
      <c r="AB17" s="289"/>
      <c r="AC17" s="289"/>
      <c r="AD17" s="289"/>
      <c r="AE17" s="289"/>
      <c r="AF17" s="289"/>
      <c r="AG17" s="289"/>
    </row>
    <row r="18" spans="1:33" ht="15.75" customHeight="1" x14ac:dyDescent="0.25">
      <c r="C18" s="652" t="s">
        <v>252</v>
      </c>
      <c r="D18" s="652"/>
      <c r="E18" s="652"/>
      <c r="F18" s="652" t="s">
        <v>498</v>
      </c>
      <c r="G18" s="652"/>
      <c r="H18" s="652" t="s">
        <v>253</v>
      </c>
      <c r="I18" s="652"/>
      <c r="J18" s="652"/>
      <c r="K18" s="652"/>
      <c r="L18" s="653" t="s">
        <v>497</v>
      </c>
      <c r="M18" s="653"/>
      <c r="P18" s="290"/>
      <c r="U18" s="291"/>
    </row>
    <row r="19" spans="1:33" ht="75" customHeight="1" x14ac:dyDescent="0.25">
      <c r="A19" s="647" t="s">
        <v>465</v>
      </c>
      <c r="B19" s="647"/>
      <c r="C19" s="292" t="s">
        <v>495</v>
      </c>
      <c r="D19" s="256" t="s">
        <v>254</v>
      </c>
      <c r="E19" s="293" t="s">
        <v>255</v>
      </c>
      <c r="F19" s="292" t="s">
        <v>495</v>
      </c>
      <c r="G19" s="293" t="s">
        <v>254</v>
      </c>
      <c r="H19" s="294" t="s">
        <v>504</v>
      </c>
      <c r="I19" s="295" t="s">
        <v>256</v>
      </c>
      <c r="J19" s="296" t="s">
        <v>257</v>
      </c>
      <c r="K19" s="297" t="s">
        <v>258</v>
      </c>
      <c r="L19" s="298" t="s">
        <v>259</v>
      </c>
      <c r="M19" s="293" t="str">
        <f>IF($D$11="no","Check (costs total contract vs. calculated costs)","Check (costs EU grant vs. calculated costs)")</f>
        <v>Check (costs EU grant vs. calculated costs)</v>
      </c>
      <c r="P19" s="256" t="s">
        <v>448</v>
      </c>
      <c r="Q19" s="256" t="s">
        <v>449</v>
      </c>
      <c r="R19" s="256" t="s">
        <v>450</v>
      </c>
      <c r="S19" s="256" t="s">
        <v>451</v>
      </c>
      <c r="T19" s="256" t="s">
        <v>452</v>
      </c>
      <c r="U19" s="256" t="s">
        <v>453</v>
      </c>
      <c r="V19" s="256" t="s">
        <v>454</v>
      </c>
      <c r="W19" s="256" t="s">
        <v>455</v>
      </c>
      <c r="X19" s="256" t="s">
        <v>456</v>
      </c>
      <c r="Y19" s="256" t="s">
        <v>457</v>
      </c>
      <c r="Z19" s="256" t="s">
        <v>458</v>
      </c>
      <c r="AA19" s="256" t="s">
        <v>459</v>
      </c>
      <c r="AB19" s="256" t="s">
        <v>460</v>
      </c>
      <c r="AC19" s="256" t="s">
        <v>461</v>
      </c>
      <c r="AD19" s="256" t="s">
        <v>462</v>
      </c>
      <c r="AE19" s="257" t="s">
        <v>463</v>
      </c>
      <c r="AF19" s="256" t="s">
        <v>466</v>
      </c>
    </row>
    <row r="20" spans="1:33" ht="19.5" customHeight="1" x14ac:dyDescent="0.3">
      <c r="A20" s="648" t="str">
        <f>'Basic project data'!D12</f>
        <v/>
      </c>
      <c r="B20" s="649" t="str">
        <f>'Basic project data'!E12</f>
        <v/>
      </c>
      <c r="C20" s="650">
        <f>IFERROR(SUMIF(B:B,O20,G:G),0)</f>
        <v>0</v>
      </c>
      <c r="D20" s="637">
        <f>MROUND(SUMIF(B:B,O20,F:F),0.5)</f>
        <v>0</v>
      </c>
      <c r="E20" s="638">
        <f>IFERROR(C20/D20,0)</f>
        <v>0</v>
      </c>
      <c r="F20" s="650">
        <f>SUMIF(B:B,O20,J:J)</f>
        <v>0</v>
      </c>
      <c r="G20" s="654">
        <f>MROUND(SUMIF(B:B,O20,I:I),0.5)</f>
        <v>0</v>
      </c>
      <c r="H20" s="655">
        <f>IFERROR(((SUMIF(B:B,O20,AE:AE))/$H$2),0)</f>
        <v>0</v>
      </c>
      <c r="I20" s="656">
        <f>IF($D$11="no",IF((SUMIF($D$35:$D$41,O20,$G$35:$G$41)+SUMIF($I$35:$I$41,O20,$L$35:$L$41))&gt;D20,D20,(SUMIF($D$35:$D$41,O20,$G$35:$G$41)+SUMIF($I$35:$I$41,O20,$L$35:$L$41))),IF((SUMIF($D$35:$D$41,O20,$G$35:$G$41)+SUMIF($I$35:$I$41,O20,$L$35:$L$41))&gt;G20,G20,(SUMIF($D$35:$D$41,O20,$G$35:$G$41)+SUMIF($I$35:$I$41,O20,$L$35:$L$41))))</f>
        <v>0</v>
      </c>
      <c r="J20" s="634">
        <f>IFERROR(MROUND(IF(H20&gt;I20,I20,H20),0.5),"")</f>
        <v>0</v>
      </c>
      <c r="K20" s="635">
        <f>IF($D$11="no",(IF(M20&gt;=0,0,IFERROR(J20-D20,0))),IF(J20&gt;=G20,0,IFERROR(J20-G20,0)))</f>
        <v>0</v>
      </c>
      <c r="L20" s="636">
        <f>ROUND(IF($D$11="no",IF(E20*J20&gt;C20,C20,E20*J20),IF(E20*J20&gt;F20,F20,E20*J20)),2)</f>
        <v>0</v>
      </c>
      <c r="M20" s="639">
        <f>ROUND(IF($D$11="no",IFERROR(-(C20-L20),0),IFERROR(-(F20-L20),0)),2)</f>
        <v>0</v>
      </c>
      <c r="O20" s="263" t="s">
        <v>24</v>
      </c>
      <c r="P20" s="299">
        <f t="shared" ref="P20:AD20" si="1">IFERROR($J20*(SUMIF($B:$B,$O20,P:P)/$H$2)/$H20,0)</f>
        <v>0</v>
      </c>
      <c r="Q20" s="299">
        <f t="shared" si="1"/>
        <v>0</v>
      </c>
      <c r="R20" s="299">
        <f t="shared" si="1"/>
        <v>0</v>
      </c>
      <c r="S20" s="299">
        <f t="shared" si="1"/>
        <v>0</v>
      </c>
      <c r="T20" s="299">
        <f t="shared" si="1"/>
        <v>0</v>
      </c>
      <c r="U20" s="299">
        <f t="shared" si="1"/>
        <v>0</v>
      </c>
      <c r="V20" s="299">
        <f t="shared" si="1"/>
        <v>0</v>
      </c>
      <c r="W20" s="299">
        <f t="shared" si="1"/>
        <v>0</v>
      </c>
      <c r="X20" s="299">
        <f t="shared" si="1"/>
        <v>0</v>
      </c>
      <c r="Y20" s="299">
        <f t="shared" si="1"/>
        <v>0</v>
      </c>
      <c r="Z20" s="299">
        <f t="shared" si="1"/>
        <v>0</v>
      </c>
      <c r="AA20" s="299">
        <f t="shared" si="1"/>
        <v>0</v>
      </c>
      <c r="AB20" s="299">
        <f t="shared" si="1"/>
        <v>0</v>
      </c>
      <c r="AC20" s="299">
        <f t="shared" si="1"/>
        <v>0</v>
      </c>
      <c r="AD20" s="299">
        <f t="shared" si="1"/>
        <v>0</v>
      </c>
      <c r="AE20" s="300">
        <f>SUM(P20:AD20)</f>
        <v>0</v>
      </c>
      <c r="AF20" s="134">
        <f>ROUND(L20,2)</f>
        <v>0</v>
      </c>
      <c r="AG20" s="432" t="str">
        <f>IF((AF20)=AF5+AF6,"no adjustment needed",IF(ISBLANK(AF5),"no adjustment needed","adjustment needed"))</f>
        <v>no adjustment needed</v>
      </c>
    </row>
    <row r="21" spans="1:33" ht="19.5" customHeight="1" x14ac:dyDescent="0.3">
      <c r="A21" s="648"/>
      <c r="B21" s="649"/>
      <c r="C21" s="650"/>
      <c r="D21" s="637"/>
      <c r="E21" s="638"/>
      <c r="F21" s="650"/>
      <c r="G21" s="654"/>
      <c r="H21" s="655"/>
      <c r="I21" s="656"/>
      <c r="J21" s="634"/>
      <c r="K21" s="635"/>
      <c r="L21" s="636"/>
      <c r="M21" s="639"/>
      <c r="O21" s="268" t="s">
        <v>77</v>
      </c>
      <c r="P21" s="301">
        <f t="shared" ref="P21:AE21" si="2">IFERROR(IF(OR((P5+P6)=P20,P5=0),0,P20-P5-P6),"")</f>
        <v>0</v>
      </c>
      <c r="Q21" s="301">
        <f t="shared" si="2"/>
        <v>0</v>
      </c>
      <c r="R21" s="301">
        <f t="shared" si="2"/>
        <v>0</v>
      </c>
      <c r="S21" s="301">
        <f t="shared" si="2"/>
        <v>0</v>
      </c>
      <c r="T21" s="301">
        <f t="shared" si="2"/>
        <v>0</v>
      </c>
      <c r="U21" s="301">
        <f t="shared" si="2"/>
        <v>0</v>
      </c>
      <c r="V21" s="301">
        <f t="shared" si="2"/>
        <v>0</v>
      </c>
      <c r="W21" s="301">
        <f t="shared" si="2"/>
        <v>0</v>
      </c>
      <c r="X21" s="301">
        <f t="shared" si="2"/>
        <v>0</v>
      </c>
      <c r="Y21" s="301">
        <f t="shared" si="2"/>
        <v>0</v>
      </c>
      <c r="Z21" s="301">
        <f t="shared" si="2"/>
        <v>0</v>
      </c>
      <c r="AA21" s="301">
        <f t="shared" si="2"/>
        <v>0</v>
      </c>
      <c r="AB21" s="301">
        <f t="shared" si="2"/>
        <v>0</v>
      </c>
      <c r="AC21" s="301">
        <f t="shared" si="2"/>
        <v>0</v>
      </c>
      <c r="AD21" s="301">
        <f t="shared" si="2"/>
        <v>0</v>
      </c>
      <c r="AE21" s="300">
        <f t="shared" si="2"/>
        <v>0</v>
      </c>
      <c r="AF21" s="135">
        <f>IFERROR(IF(OR(ISBLANK(AF5),AF6&lt;&gt;""),0,IF(OR((AF5+AF6)=AF20,ISBLANK(AF5)),0,AF20-AF5-AF6)),"")</f>
        <v>0</v>
      </c>
      <c r="AG21" s="433" t="str">
        <f>IF(AND($AG$20="adjustment needed",AF21&lt;&gt;0),"Only copy this row in table above!","")</f>
        <v/>
      </c>
    </row>
    <row r="22" spans="1:33" ht="19.5" customHeight="1" x14ac:dyDescent="0.3">
      <c r="A22" s="657" t="str">
        <f>'Basic project data'!D13</f>
        <v/>
      </c>
      <c r="B22" s="658" t="str">
        <f>'Basic project data'!E13</f>
        <v/>
      </c>
      <c r="C22" s="650">
        <f>IFERROR(SUMIF(B:B,O22,G:G),0)</f>
        <v>0</v>
      </c>
      <c r="D22" s="637">
        <f>MROUND(SUMIF(B:B,O22,F:F),0.5)</f>
        <v>0</v>
      </c>
      <c r="E22" s="638">
        <f>IFERROR(C22/D22,0)</f>
        <v>0</v>
      </c>
      <c r="F22" s="650">
        <f>SUMIF(B:B,O22,J:J)</f>
        <v>0</v>
      </c>
      <c r="G22" s="654">
        <f>MROUND(SUMIF(B:B,O22,I:I),0.5)</f>
        <v>0</v>
      </c>
      <c r="H22" s="655">
        <f>IFERROR(((SUMIF(B:B,O22,AE:AE))/$H$2),0)</f>
        <v>0</v>
      </c>
      <c r="I22" s="656">
        <f>IF($D$11="no",IF((SUMIF($D$35:$D$41,O22,$G$35:$G$41)+SUMIF($I$35:$I$41,O22,$L$35:$L$41))&gt;D22,D22,(SUMIF($D$35:$D$41,O22,$G$35:$G$41)+SUMIF($I$35:$I$41,O22,$L$35:$L$41))),IF((SUMIF($D$35:$D$41,O22,$G$35:$G$41)+SUMIF($I$35:$I$41,O22,$L$35:$L$41))&gt;G22,G22,(SUMIF($D$35:$D$41,O22,$G$35:$G$41)+SUMIF($I$35:$I$41,O22,$L$35:$L$41))))</f>
        <v>0</v>
      </c>
      <c r="J22" s="634">
        <f>IFERROR(MROUND(IF(H22&gt;I22,I22,H22),0.5),"")</f>
        <v>0</v>
      </c>
      <c r="K22" s="635">
        <f>IF($D$11="no",(IF(M22&gt;=0,0,IFERROR(J22-D22,0))),IF(J22&gt;=G22,0,IFERROR(J22-G22,0)))</f>
        <v>0</v>
      </c>
      <c r="L22" s="636">
        <f>ROUND(IF($D$11="no",IF(E22*J22&gt;C22,C22,E22*J22),IF(E22*J22&gt;F22,F22,E22*J22)),2)</f>
        <v>0</v>
      </c>
      <c r="M22" s="639">
        <f>ROUND(IF($D$11="no",IFERROR(-(C22-L22),0),IFERROR(-(F22-L22),0)),2)</f>
        <v>0</v>
      </c>
      <c r="O22" s="269" t="s">
        <v>25</v>
      </c>
      <c r="P22" s="299">
        <f t="shared" ref="P22:AD22" si="3">IFERROR($J22*(SUMIF($B:$B,$O22,P:P)/$H$2)/$H22,0)</f>
        <v>0</v>
      </c>
      <c r="Q22" s="299">
        <f t="shared" si="3"/>
        <v>0</v>
      </c>
      <c r="R22" s="299">
        <f t="shared" si="3"/>
        <v>0</v>
      </c>
      <c r="S22" s="299">
        <f t="shared" si="3"/>
        <v>0</v>
      </c>
      <c r="T22" s="299">
        <f t="shared" si="3"/>
        <v>0</v>
      </c>
      <c r="U22" s="299">
        <f t="shared" si="3"/>
        <v>0</v>
      </c>
      <c r="V22" s="299">
        <f t="shared" si="3"/>
        <v>0</v>
      </c>
      <c r="W22" s="299">
        <f t="shared" si="3"/>
        <v>0</v>
      </c>
      <c r="X22" s="299">
        <f t="shared" si="3"/>
        <v>0</v>
      </c>
      <c r="Y22" s="299">
        <f t="shared" si="3"/>
        <v>0</v>
      </c>
      <c r="Z22" s="299">
        <f t="shared" si="3"/>
        <v>0</v>
      </c>
      <c r="AA22" s="299">
        <f t="shared" si="3"/>
        <v>0</v>
      </c>
      <c r="AB22" s="299">
        <f t="shared" si="3"/>
        <v>0</v>
      </c>
      <c r="AC22" s="299">
        <f t="shared" si="3"/>
        <v>0</v>
      </c>
      <c r="AD22" s="299">
        <f t="shared" si="3"/>
        <v>0</v>
      </c>
      <c r="AE22" s="300">
        <f>SUM(P22:AD22)</f>
        <v>0</v>
      </c>
      <c r="AF22" s="134">
        <f>ROUND(L22,2)</f>
        <v>0</v>
      </c>
      <c r="AG22" s="432" t="str">
        <f>IF((AF22)=AF7+AF8,"no adjustment needed",IF(ISBLANK(AF7),"no adjustment needed","adjustment needed"))</f>
        <v>no adjustment needed</v>
      </c>
    </row>
    <row r="23" spans="1:33" ht="19.5" customHeight="1" x14ac:dyDescent="0.3">
      <c r="A23" s="657"/>
      <c r="B23" s="658"/>
      <c r="C23" s="650"/>
      <c r="D23" s="637"/>
      <c r="E23" s="638"/>
      <c r="F23" s="650"/>
      <c r="G23" s="654"/>
      <c r="H23" s="655"/>
      <c r="I23" s="656"/>
      <c r="J23" s="634"/>
      <c r="K23" s="635"/>
      <c r="L23" s="636"/>
      <c r="M23" s="639"/>
      <c r="O23" s="270" t="s">
        <v>113</v>
      </c>
      <c r="P23" s="301">
        <f t="shared" ref="P23:AF23" si="4">IFERROR(IF(OR((P7+P8)=P22,P7=0),0,P22-P7-P8),"")</f>
        <v>0</v>
      </c>
      <c r="Q23" s="301">
        <f t="shared" si="4"/>
        <v>0</v>
      </c>
      <c r="R23" s="301">
        <f t="shared" si="4"/>
        <v>0</v>
      </c>
      <c r="S23" s="301">
        <f t="shared" si="4"/>
        <v>0</v>
      </c>
      <c r="T23" s="301">
        <f t="shared" si="4"/>
        <v>0</v>
      </c>
      <c r="U23" s="301">
        <f t="shared" si="4"/>
        <v>0</v>
      </c>
      <c r="V23" s="301">
        <f t="shared" si="4"/>
        <v>0</v>
      </c>
      <c r="W23" s="301">
        <f t="shared" si="4"/>
        <v>0</v>
      </c>
      <c r="X23" s="301">
        <f t="shared" si="4"/>
        <v>0</v>
      </c>
      <c r="Y23" s="301">
        <f t="shared" si="4"/>
        <v>0</v>
      </c>
      <c r="Z23" s="301">
        <f t="shared" si="4"/>
        <v>0</v>
      </c>
      <c r="AA23" s="301">
        <f t="shared" si="4"/>
        <v>0</v>
      </c>
      <c r="AB23" s="301">
        <f t="shared" si="4"/>
        <v>0</v>
      </c>
      <c r="AC23" s="301">
        <f t="shared" si="4"/>
        <v>0</v>
      </c>
      <c r="AD23" s="301">
        <f t="shared" si="4"/>
        <v>0</v>
      </c>
      <c r="AE23" s="300">
        <f t="shared" si="4"/>
        <v>0</v>
      </c>
      <c r="AF23" s="135">
        <f t="shared" si="4"/>
        <v>0</v>
      </c>
      <c r="AG23" s="433" t="str">
        <f>IF(AND($AG$22="adjustment needed",AF23&lt;&gt;0),"Only copy this row in table above!","")</f>
        <v/>
      </c>
    </row>
    <row r="24" spans="1:33" ht="19.5" customHeight="1" x14ac:dyDescent="0.3">
      <c r="A24" s="659" t="str">
        <f>'Basic project data'!D14</f>
        <v/>
      </c>
      <c r="B24" s="660" t="str">
        <f>'Basic project data'!E14</f>
        <v/>
      </c>
      <c r="C24" s="650">
        <f>IFERROR(SUMIF(B:B,O24,G:G),0)</f>
        <v>0</v>
      </c>
      <c r="D24" s="637">
        <f>MROUND(SUMIF(B:B,O24,F:F),0.5)</f>
        <v>0</v>
      </c>
      <c r="E24" s="638">
        <f>IFERROR(C24/D24,0)</f>
        <v>0</v>
      </c>
      <c r="F24" s="650">
        <f>SUMIF(B:B,O24,J:J)</f>
        <v>0</v>
      </c>
      <c r="G24" s="654">
        <f>MROUND(SUMIF(B:B,O24,I:I),0.5)</f>
        <v>0</v>
      </c>
      <c r="H24" s="655">
        <f>IFERROR(((SUMIF(B:B,O24,AE:AE))/$H$2),0)</f>
        <v>0</v>
      </c>
      <c r="I24" s="656">
        <f>IF($D$11="no",IF((SUMIF($D$35:$D$41,O24,$G$35:$G$41)+SUMIF($I$35:$I$41,O24,$L$35:$L$41))&gt;D24,D24,(SUMIF($D$35:$D$41,O24,$G$35:$G$41)+SUMIF($I$35:$I$41,O24,$L$35:$L$41))),IF((SUMIF($D$35:$D$41,O24,$G$35:$G$41)+SUMIF($I$35:$I$41,O24,$L$35:$L$41))&gt;G24,G24,(SUMIF($D$35:$D$41,O24,$G$35:$G$41)+SUMIF($I$35:$I$41,O24,$L$35:$L$41))))</f>
        <v>0</v>
      </c>
      <c r="J24" s="634">
        <f>IFERROR(MROUND(IF(H24&gt;I24,I24,H24),0.5),"")</f>
        <v>0</v>
      </c>
      <c r="K24" s="635">
        <f>IF($D$11="no",(IF(M24&gt;=0,0,IFERROR(J24-D24,0))),IF(J24&gt;=G24,0,IFERROR(J24-G24,0)))</f>
        <v>0</v>
      </c>
      <c r="L24" s="636">
        <f>ROUND(IF($D$11="no",IF(E24*J24&gt;C24,C24,E24*J24),IF(E24*J24&gt;F24,F24,E24*J24)),2)</f>
        <v>0</v>
      </c>
      <c r="M24" s="639">
        <f>ROUND(IF($D$11="no",IFERROR(-(C24-L24),0),IFERROR(-(F24-L24),0)),2)</f>
        <v>0</v>
      </c>
      <c r="O24" s="271" t="s">
        <v>26</v>
      </c>
      <c r="P24" s="299">
        <f t="shared" ref="P24:AD24" si="5">IFERROR($J24*(SUMIF($B:$B,$O24,P:P)/$H$2)/$H24,0)</f>
        <v>0</v>
      </c>
      <c r="Q24" s="299">
        <f t="shared" si="5"/>
        <v>0</v>
      </c>
      <c r="R24" s="299">
        <f t="shared" si="5"/>
        <v>0</v>
      </c>
      <c r="S24" s="299">
        <f t="shared" si="5"/>
        <v>0</v>
      </c>
      <c r="T24" s="299">
        <f t="shared" si="5"/>
        <v>0</v>
      </c>
      <c r="U24" s="299">
        <f t="shared" si="5"/>
        <v>0</v>
      </c>
      <c r="V24" s="299">
        <f t="shared" si="5"/>
        <v>0</v>
      </c>
      <c r="W24" s="299">
        <f t="shared" si="5"/>
        <v>0</v>
      </c>
      <c r="X24" s="299">
        <f t="shared" si="5"/>
        <v>0</v>
      </c>
      <c r="Y24" s="299">
        <f t="shared" si="5"/>
        <v>0</v>
      </c>
      <c r="Z24" s="299">
        <f t="shared" si="5"/>
        <v>0</v>
      </c>
      <c r="AA24" s="299">
        <f t="shared" si="5"/>
        <v>0</v>
      </c>
      <c r="AB24" s="299">
        <f t="shared" si="5"/>
        <v>0</v>
      </c>
      <c r="AC24" s="299">
        <f t="shared" si="5"/>
        <v>0</v>
      </c>
      <c r="AD24" s="299">
        <f t="shared" si="5"/>
        <v>0</v>
      </c>
      <c r="AE24" s="300">
        <f>SUM(P24:AD24)</f>
        <v>0</v>
      </c>
      <c r="AF24" s="134">
        <f>ROUND(L24,2)</f>
        <v>0</v>
      </c>
      <c r="AG24" s="432" t="str">
        <f>IF((AF24)=AF9+AF10,"no adjustment needed",IF(ISBLANK(AF9),"no adjustment needed","adjustment needed"))</f>
        <v>no adjustment needed</v>
      </c>
    </row>
    <row r="25" spans="1:33" ht="19.5" customHeight="1" x14ac:dyDescent="0.3">
      <c r="A25" s="659"/>
      <c r="B25" s="660"/>
      <c r="C25" s="650"/>
      <c r="D25" s="637"/>
      <c r="E25" s="638"/>
      <c r="F25" s="650"/>
      <c r="G25" s="654"/>
      <c r="H25" s="655"/>
      <c r="I25" s="656"/>
      <c r="J25" s="634"/>
      <c r="K25" s="635"/>
      <c r="L25" s="636"/>
      <c r="M25" s="639"/>
      <c r="O25" s="272" t="s">
        <v>149</v>
      </c>
      <c r="P25" s="301">
        <f t="shared" ref="P25:AF25" si="6">IFERROR(IF(OR((P9+P10)=P24,P9=0),0,P24-P9-P10),"")</f>
        <v>0</v>
      </c>
      <c r="Q25" s="301">
        <f t="shared" si="6"/>
        <v>0</v>
      </c>
      <c r="R25" s="301">
        <f t="shared" si="6"/>
        <v>0</v>
      </c>
      <c r="S25" s="301">
        <f t="shared" si="6"/>
        <v>0</v>
      </c>
      <c r="T25" s="301">
        <f t="shared" si="6"/>
        <v>0</v>
      </c>
      <c r="U25" s="301">
        <f t="shared" si="6"/>
        <v>0</v>
      </c>
      <c r="V25" s="301">
        <f t="shared" si="6"/>
        <v>0</v>
      </c>
      <c r="W25" s="301">
        <f t="shared" si="6"/>
        <v>0</v>
      </c>
      <c r="X25" s="301">
        <f t="shared" si="6"/>
        <v>0</v>
      </c>
      <c r="Y25" s="301">
        <f t="shared" si="6"/>
        <v>0</v>
      </c>
      <c r="Z25" s="301">
        <f t="shared" si="6"/>
        <v>0</v>
      </c>
      <c r="AA25" s="301">
        <f t="shared" si="6"/>
        <v>0</v>
      </c>
      <c r="AB25" s="301">
        <f t="shared" si="6"/>
        <v>0</v>
      </c>
      <c r="AC25" s="301">
        <f t="shared" si="6"/>
        <v>0</v>
      </c>
      <c r="AD25" s="301">
        <f t="shared" si="6"/>
        <v>0</v>
      </c>
      <c r="AE25" s="300">
        <f t="shared" si="6"/>
        <v>0</v>
      </c>
      <c r="AF25" s="135">
        <f t="shared" si="6"/>
        <v>0</v>
      </c>
      <c r="AG25" s="433" t="str">
        <f>IF(AND($AG$24="adjustment needed",AF25&lt;&gt;0),"Only copy this row in table above!","")</f>
        <v/>
      </c>
    </row>
    <row r="26" spans="1:33" ht="19.5" customHeight="1" x14ac:dyDescent="0.3">
      <c r="A26" s="672" t="str">
        <f>'Basic project data'!D15</f>
        <v/>
      </c>
      <c r="B26" s="673" t="str">
        <f>'Basic project data'!E15</f>
        <v/>
      </c>
      <c r="C26" s="650">
        <f>IFERROR(SUMIF(B:B,O26,G:G),0)</f>
        <v>0</v>
      </c>
      <c r="D26" s="637">
        <f>MROUND(SUMIF(B:B,O26,F:F),0.5)</f>
        <v>0</v>
      </c>
      <c r="E26" s="638">
        <f>IFERROR(C26/D26,0)</f>
        <v>0</v>
      </c>
      <c r="F26" s="650">
        <f>SUMIF(B:B,O26,J:J)</f>
        <v>0</v>
      </c>
      <c r="G26" s="654">
        <f>MROUND(SUMIF(B:B,O26,I:I),0.5)</f>
        <v>0</v>
      </c>
      <c r="H26" s="655">
        <f>IFERROR(((SUMIF(B:B,O26,AE:AE))/$H$2),0)</f>
        <v>0</v>
      </c>
      <c r="I26" s="656">
        <f>IF($D$11="no",IF((SUMIF($D$35:$D$41,O26,$G$35:$G$41)+SUMIF($I$35:$I$41,O26,$L$35:$L$41))&gt;D26,D26,(SUMIF($D$35:$D$41,O26,$G$35:$G$41)+SUMIF($I$35:$I$41,O26,$L$35:$L$41))),IF((SUMIF($D$35:$D$41,O26,$G$35:$G$41)+SUMIF($I$35:$I$41,O26,$L$35:$L$41))&gt;G26,G26,(SUMIF($D$35:$D$41,O26,$G$35:$G$41)+SUMIF($I$35:$I$41,O26,$L$35:$L$41))))</f>
        <v>0</v>
      </c>
      <c r="J26" s="634">
        <f>IFERROR(MROUND(IF(H26&gt;I26,I26,H26),0.5),"")</f>
        <v>0</v>
      </c>
      <c r="K26" s="635">
        <f>IF($D$11="no",(IF(M26&gt;=0,0,IFERROR(J26-D26,0))),IF(J26&gt;=G26,0,IFERROR(J26-G26,0)))</f>
        <v>0</v>
      </c>
      <c r="L26" s="636">
        <f>ROUND(IF($D$11="no",IF(E26*J26&gt;C26,C26,E26*J26),IF(E26*J26&gt;F26,F26,E26*J26)),2)</f>
        <v>0</v>
      </c>
      <c r="M26" s="639">
        <f>ROUND(IF($D$11="no",IFERROR(-(C26-L26),0),IFERROR(-(F26-L26),0)),2)</f>
        <v>0</v>
      </c>
      <c r="O26" s="274" t="s">
        <v>27</v>
      </c>
      <c r="P26" s="299">
        <f t="shared" ref="P26:AD26" si="7">IFERROR($J26*(SUMIF($B:$B,$O26,P:P)/$H$2)/$H26,0)</f>
        <v>0</v>
      </c>
      <c r="Q26" s="299">
        <f t="shared" si="7"/>
        <v>0</v>
      </c>
      <c r="R26" s="299">
        <f t="shared" si="7"/>
        <v>0</v>
      </c>
      <c r="S26" s="299">
        <f t="shared" si="7"/>
        <v>0</v>
      </c>
      <c r="T26" s="299">
        <f t="shared" si="7"/>
        <v>0</v>
      </c>
      <c r="U26" s="299">
        <f t="shared" si="7"/>
        <v>0</v>
      </c>
      <c r="V26" s="299">
        <f t="shared" si="7"/>
        <v>0</v>
      </c>
      <c r="W26" s="299">
        <f t="shared" si="7"/>
        <v>0</v>
      </c>
      <c r="X26" s="299">
        <f t="shared" si="7"/>
        <v>0</v>
      </c>
      <c r="Y26" s="299">
        <f t="shared" si="7"/>
        <v>0</v>
      </c>
      <c r="Z26" s="299">
        <f t="shared" si="7"/>
        <v>0</v>
      </c>
      <c r="AA26" s="299">
        <f t="shared" si="7"/>
        <v>0</v>
      </c>
      <c r="AB26" s="299">
        <f t="shared" si="7"/>
        <v>0</v>
      </c>
      <c r="AC26" s="299">
        <f t="shared" si="7"/>
        <v>0</v>
      </c>
      <c r="AD26" s="299">
        <f t="shared" si="7"/>
        <v>0</v>
      </c>
      <c r="AE26" s="300">
        <f>SUM(P26:AD26)</f>
        <v>0</v>
      </c>
      <c r="AF26" s="134">
        <f>ROUND(L26,2)</f>
        <v>0</v>
      </c>
      <c r="AG26" s="432" t="str">
        <f>IF((AF26)=AF11+AF12,"no adjustment needed",IF(ISBLANK(AF11),"no adjustment needed","adjustment needed"))</f>
        <v>no adjustment needed</v>
      </c>
    </row>
    <row r="27" spans="1:33" ht="19.5" customHeight="1" x14ac:dyDescent="0.3">
      <c r="A27" s="672"/>
      <c r="B27" s="673"/>
      <c r="C27" s="650"/>
      <c r="D27" s="637"/>
      <c r="E27" s="638"/>
      <c r="F27" s="650"/>
      <c r="G27" s="654"/>
      <c r="H27" s="655"/>
      <c r="I27" s="656"/>
      <c r="J27" s="634"/>
      <c r="K27" s="635"/>
      <c r="L27" s="636"/>
      <c r="M27" s="639"/>
      <c r="O27" s="274" t="s">
        <v>185</v>
      </c>
      <c r="P27" s="301">
        <f t="shared" ref="P27:AE27" si="8">IFERROR(IF(OR((P11+P12)=P26,P11=0),0,P26-P11-P12),"")</f>
        <v>0</v>
      </c>
      <c r="Q27" s="301">
        <f t="shared" si="8"/>
        <v>0</v>
      </c>
      <c r="R27" s="301">
        <f t="shared" si="8"/>
        <v>0</v>
      </c>
      <c r="S27" s="301">
        <f t="shared" si="8"/>
        <v>0</v>
      </c>
      <c r="T27" s="301">
        <f t="shared" si="8"/>
        <v>0</v>
      </c>
      <c r="U27" s="301">
        <f t="shared" si="8"/>
        <v>0</v>
      </c>
      <c r="V27" s="301">
        <f t="shared" si="8"/>
        <v>0</v>
      </c>
      <c r="W27" s="301">
        <f t="shared" si="8"/>
        <v>0</v>
      </c>
      <c r="X27" s="301">
        <f t="shared" si="8"/>
        <v>0</v>
      </c>
      <c r="Y27" s="301">
        <f t="shared" si="8"/>
        <v>0</v>
      </c>
      <c r="Z27" s="301">
        <f t="shared" si="8"/>
        <v>0</v>
      </c>
      <c r="AA27" s="301">
        <f t="shared" si="8"/>
        <v>0</v>
      </c>
      <c r="AB27" s="301">
        <f t="shared" si="8"/>
        <v>0</v>
      </c>
      <c r="AC27" s="301">
        <f t="shared" si="8"/>
        <v>0</v>
      </c>
      <c r="AD27" s="301">
        <f t="shared" si="8"/>
        <v>0</v>
      </c>
      <c r="AE27" s="300">
        <f t="shared" si="8"/>
        <v>0</v>
      </c>
      <c r="AF27" s="135">
        <f>IFERROR(IF(OR((AF11+AF13)=AF26,AF11=0),0,AF26-AF11-AF13),"")</f>
        <v>0</v>
      </c>
      <c r="AG27" s="302" t="str">
        <f>IF(AND($AG$26="adjustment needed",AF27&lt;&gt;0),"Only copy this row in table above!","")</f>
        <v/>
      </c>
    </row>
    <row r="28" spans="1:33" ht="19.5" customHeight="1" thickBot="1" x14ac:dyDescent="0.35">
      <c r="A28" s="661" t="str">
        <f>'Basic project data'!D16</f>
        <v/>
      </c>
      <c r="B28" s="662" t="str">
        <f>'Basic project data'!E16</f>
        <v/>
      </c>
      <c r="C28" s="663">
        <f>IFERROR(SUMIF(B:B,O28,G:G),0)</f>
        <v>0</v>
      </c>
      <c r="D28" s="664">
        <f>MROUND(SUMIF(B:B,O28,F:F),0.5)</f>
        <v>0</v>
      </c>
      <c r="E28" s="665">
        <f>IFERROR(C28/D28,0)</f>
        <v>0</v>
      </c>
      <c r="F28" s="663">
        <f>SUMIF(B:B,O28,J:J)</f>
        <v>0</v>
      </c>
      <c r="G28" s="666">
        <f>MROUND(SUMIF(B:B,O28,I:I),0.5)</f>
        <v>0</v>
      </c>
      <c r="H28" s="667">
        <f>IFERROR(((SUMIF(B:B,O28,AE:AE))/$H$2),0)</f>
        <v>0</v>
      </c>
      <c r="I28" s="668">
        <f>IF($D$11="no",IF((SUMIF($D$35:$D$41,O28,$G$35:$G$41)+SUMIF($I$35:$I$41,O28,$L$35:$L$41))&gt;D28,D28,(SUMIF($D$35:$D$41,O28,$G$35:$G$41)+SUMIF($I$35:$I$41,O28,$L$35:$L$41))),IF((SUMIF($D$35:$D$41,O28,$G$35:$G$41)+SUMIF($I$35:$I$41,O28,$L$35:$L$41))&gt;G28,G28,(SUMIF($D$35:$D$41,O28,$G$35:$G$41)+SUMIF($I$35:$I$41,O28,$L$35:$L$41))))</f>
        <v>0</v>
      </c>
      <c r="J28" s="669">
        <f>IFERROR(MROUND(IF(H28&gt;I28,I28,H28),0.5),"")</f>
        <v>0</v>
      </c>
      <c r="K28" s="670">
        <f>IF($D$11="no",(IF(M28&gt;=0,0,IFERROR(J28-D28,0))),IF(J28&gt;=G28,0,IFERROR(J28-G28,0)))</f>
        <v>0</v>
      </c>
      <c r="L28" s="671">
        <f>ROUND(IF($D$11="no",IF(E28*J28&gt;C28,C28,E28*J28),IF(E28*J28&gt;F28,F28,E28*J28)),2)</f>
        <v>0</v>
      </c>
      <c r="M28" s="639">
        <f>ROUND(IF($D$11="no",IFERROR(-(C28-L28),0),IFERROR(-(F28-L28),0)),2)</f>
        <v>0</v>
      </c>
      <c r="O28" s="303" t="s">
        <v>28</v>
      </c>
      <c r="P28" s="299">
        <f t="shared" ref="P28:AD28" si="9">IFERROR($J28*(SUMIF($B:$B,$O28,P:P)/$H$2)/$H28,0)</f>
        <v>0</v>
      </c>
      <c r="Q28" s="299">
        <f t="shared" si="9"/>
        <v>0</v>
      </c>
      <c r="R28" s="299">
        <f t="shared" si="9"/>
        <v>0</v>
      </c>
      <c r="S28" s="299">
        <f t="shared" si="9"/>
        <v>0</v>
      </c>
      <c r="T28" s="299">
        <f t="shared" si="9"/>
        <v>0</v>
      </c>
      <c r="U28" s="299">
        <f t="shared" si="9"/>
        <v>0</v>
      </c>
      <c r="V28" s="299">
        <f t="shared" si="9"/>
        <v>0</v>
      </c>
      <c r="W28" s="299">
        <f t="shared" si="9"/>
        <v>0</v>
      </c>
      <c r="X28" s="299">
        <f t="shared" si="9"/>
        <v>0</v>
      </c>
      <c r="Y28" s="299">
        <f t="shared" si="9"/>
        <v>0</v>
      </c>
      <c r="Z28" s="299">
        <f t="shared" si="9"/>
        <v>0</v>
      </c>
      <c r="AA28" s="299">
        <f t="shared" si="9"/>
        <v>0</v>
      </c>
      <c r="AB28" s="299">
        <f t="shared" si="9"/>
        <v>0</v>
      </c>
      <c r="AC28" s="299">
        <f t="shared" si="9"/>
        <v>0</v>
      </c>
      <c r="AD28" s="299">
        <f t="shared" si="9"/>
        <v>0</v>
      </c>
      <c r="AE28" s="300">
        <f>SUM(P28:AD28)</f>
        <v>0</v>
      </c>
      <c r="AF28" s="134">
        <f>ROUND(L28,2)</f>
        <v>0</v>
      </c>
      <c r="AG28" s="304"/>
    </row>
    <row r="29" spans="1:33" ht="19.5" customHeight="1" thickBot="1" x14ac:dyDescent="0.35">
      <c r="A29" s="661"/>
      <c r="B29" s="662"/>
      <c r="C29" s="663"/>
      <c r="D29" s="664"/>
      <c r="E29" s="665"/>
      <c r="F29" s="663"/>
      <c r="G29" s="666"/>
      <c r="H29" s="667"/>
      <c r="I29" s="668"/>
      <c r="J29" s="669"/>
      <c r="K29" s="670"/>
      <c r="L29" s="671"/>
      <c r="M29" s="639"/>
      <c r="O29" s="305"/>
      <c r="P29" s="282"/>
      <c r="Q29" s="282"/>
      <c r="R29" s="282"/>
      <c r="S29" s="282"/>
      <c r="T29" s="282"/>
      <c r="U29" s="282"/>
      <c r="V29" s="282"/>
      <c r="W29" s="282"/>
      <c r="X29" s="282"/>
      <c r="Y29" s="282"/>
      <c r="Z29" s="282"/>
      <c r="AA29" s="282"/>
      <c r="AB29" s="282"/>
      <c r="AC29" s="282"/>
      <c r="AD29" s="282"/>
      <c r="AE29" s="306"/>
      <c r="AF29" s="307"/>
    </row>
    <row r="30" spans="1:33" ht="17.25" customHeight="1" x14ac:dyDescent="0.25">
      <c r="A30" s="678" t="s">
        <v>37</v>
      </c>
      <c r="B30" s="678"/>
      <c r="C30" s="308">
        <f>SUM(C20:C28)</f>
        <v>0</v>
      </c>
      <c r="D30" s="309">
        <f>SUM(D20:D28)</f>
        <v>0</v>
      </c>
      <c r="E30" s="310"/>
      <c r="F30" s="311">
        <f>SUM(F20:F28)</f>
        <v>0</v>
      </c>
      <c r="G30" s="312">
        <f>SUM(G20:G28)</f>
        <v>0</v>
      </c>
      <c r="H30" s="313">
        <f>SUM(H20:H28)</f>
        <v>0</v>
      </c>
      <c r="I30" s="314"/>
      <c r="J30" s="315">
        <f>SUM(J20:J28)</f>
        <v>0</v>
      </c>
      <c r="K30" s="316"/>
      <c r="L30" s="317">
        <f>SUM(L20:L28)</f>
        <v>0</v>
      </c>
      <c r="M30" s="318">
        <f>SUM(M20:M28)</f>
        <v>0</v>
      </c>
      <c r="N30" s="319"/>
      <c r="O30" s="280"/>
      <c r="P30" s="280"/>
      <c r="Q30" s="280"/>
      <c r="R30" s="280"/>
      <c r="S30" s="280"/>
      <c r="T30" s="280"/>
      <c r="U30" s="280"/>
      <c r="V30" s="280"/>
      <c r="W30" s="280"/>
      <c r="X30" s="280"/>
      <c r="Y30" s="280"/>
      <c r="Z30" s="280"/>
      <c r="AA30" s="280"/>
      <c r="AB30" s="280"/>
      <c r="AC30" s="280"/>
      <c r="AD30" s="280"/>
      <c r="AE30" s="280"/>
      <c r="AF30" s="280"/>
    </row>
    <row r="31" spans="1:33" x14ac:dyDescent="0.25">
      <c r="A31" s="320"/>
      <c r="B31" s="320"/>
      <c r="C31" s="321"/>
      <c r="D31" s="322"/>
      <c r="E31" s="323"/>
      <c r="F31" s="324"/>
      <c r="G31" s="325"/>
      <c r="H31" s="284"/>
      <c r="J31" s="326"/>
      <c r="K31" s="327"/>
      <c r="O31" s="280"/>
      <c r="P31" s="280"/>
      <c r="Q31" s="280"/>
      <c r="R31" s="280"/>
      <c r="S31" s="280"/>
      <c r="T31" s="280"/>
      <c r="U31" s="280"/>
      <c r="V31" s="280"/>
      <c r="W31" s="280"/>
      <c r="X31" s="280"/>
      <c r="Y31" s="280"/>
      <c r="Z31" s="280"/>
      <c r="AA31" s="280"/>
      <c r="AB31" s="280"/>
      <c r="AC31" s="280"/>
      <c r="AD31" s="280"/>
      <c r="AE31" s="280"/>
      <c r="AF31" s="280"/>
    </row>
    <row r="32" spans="1:33" ht="31.5" x14ac:dyDescent="0.25">
      <c r="B32" s="651" t="str">
        <f>INDEX(languages!B10:C10,1,MATCH('Liesmich Readme'!$A$5,languages!$B$2:$C$2,0))</f>
        <v>3.    Horizontal Ceiling &amp; Kappung auf Kalenderjahr</v>
      </c>
      <c r="C32" s="651"/>
      <c r="D32" s="651"/>
      <c r="E32" s="651"/>
      <c r="F32" s="651"/>
      <c r="G32" s="651"/>
      <c r="H32" s="651"/>
      <c r="I32" s="651"/>
      <c r="J32" s="277"/>
      <c r="L32" s="328"/>
      <c r="M32" s="329"/>
      <c r="P32" s="679"/>
      <c r="Q32" s="679"/>
      <c r="R32" s="679"/>
      <c r="S32" s="679"/>
      <c r="T32" s="679"/>
      <c r="U32" s="679"/>
      <c r="V32" s="679"/>
      <c r="W32" s="679"/>
      <c r="X32" s="679"/>
      <c r="Y32" s="679"/>
      <c r="Z32" s="679"/>
      <c r="AA32" s="679"/>
      <c r="AB32" s="679"/>
      <c r="AC32" s="679"/>
      <c r="AD32" s="679"/>
      <c r="AE32" s="679"/>
      <c r="AF32" s="679"/>
    </row>
    <row r="33" spans="1:33" ht="15.75" thickBot="1" x14ac:dyDescent="0.3">
      <c r="L33" s="329"/>
      <c r="M33" s="329"/>
      <c r="O33" s="330"/>
      <c r="P33" s="331"/>
      <c r="Q33" s="331"/>
      <c r="R33" s="331"/>
      <c r="S33" s="331"/>
      <c r="T33" s="331"/>
      <c r="U33" s="331"/>
      <c r="V33" s="331"/>
      <c r="W33" s="331"/>
      <c r="X33" s="331"/>
      <c r="Y33" s="331"/>
      <c r="Z33" s="331"/>
      <c r="AA33" s="331"/>
      <c r="AB33" s="331"/>
      <c r="AC33" s="331"/>
      <c r="AD33" s="331"/>
      <c r="AE33" s="331"/>
      <c r="AF33" s="331"/>
    </row>
    <row r="34" spans="1:33" ht="90" customHeight="1" x14ac:dyDescent="0.25">
      <c r="B34" s="332" t="s">
        <v>260</v>
      </c>
      <c r="C34" s="256" t="s">
        <v>261</v>
      </c>
      <c r="D34" s="333" t="s">
        <v>262</v>
      </c>
      <c r="E34" s="334" t="s">
        <v>501</v>
      </c>
      <c r="F34" s="335" t="s">
        <v>502</v>
      </c>
      <c r="G34" s="335" t="s">
        <v>263</v>
      </c>
      <c r="H34" s="336" t="s">
        <v>265</v>
      </c>
      <c r="I34" s="333" t="s">
        <v>264</v>
      </c>
      <c r="J34" s="334" t="s">
        <v>501</v>
      </c>
      <c r="K34" s="335" t="s">
        <v>502</v>
      </c>
      <c r="L34" s="335" t="s">
        <v>263</v>
      </c>
      <c r="M34" s="336" t="s">
        <v>265</v>
      </c>
      <c r="O34" s="337"/>
      <c r="P34" s="680"/>
      <c r="Q34" s="680"/>
      <c r="R34" s="680"/>
      <c r="S34" s="680"/>
      <c r="T34" s="680"/>
      <c r="U34" s="680"/>
      <c r="V34" s="680"/>
      <c r="W34" s="680"/>
      <c r="X34" s="680"/>
      <c r="Y34" s="680"/>
      <c r="Z34" s="680"/>
      <c r="AA34" s="680"/>
      <c r="AB34" s="680"/>
      <c r="AC34" s="680"/>
      <c r="AD34" s="680"/>
      <c r="AE34" s="680"/>
      <c r="AF34" s="680"/>
    </row>
    <row r="35" spans="1:33" ht="15" customHeight="1" x14ac:dyDescent="0.25">
      <c r="B35" s="338"/>
      <c r="C35" s="339">
        <f>IF('Basic project data'!C5=0,0,DATE(YEAR('Basic project data'!C5),1,1))</f>
        <v>0</v>
      </c>
      <c r="D35" s="340" t="str">
        <f>IFERROR(INDEX(B47:B58,MATCH("P*",B47:B58,0)),"")</f>
        <v/>
      </c>
      <c r="E35" s="341">
        <f>IF(D35="",0,IF($D$11="no",SUMIF(B47:B58,D35,F47:F58),SUMIF(B47:B58,D35,I47:I58)))</f>
        <v>0</v>
      </c>
      <c r="F35" s="341">
        <f>IFERROR(SUMIF($B47:$B58,$D35,$AE47:$AE58)/$H$2,0)</f>
        <v>0</v>
      </c>
      <c r="G35" s="341" t="str">
        <f t="shared" ref="G35:G41" si="10">IFERROR(IF(D35="","",(IF(B35="yes",(IF(E35&lt;F35,E35,F35)),F35))),"")</f>
        <v/>
      </c>
      <c r="H35" s="342">
        <f t="shared" ref="H35:H41" si="11">ROUND(-IFERROR(E35-F35,""),2)</f>
        <v>0</v>
      </c>
      <c r="I35" s="340" t="str">
        <f>IF(IFERROR(INDEX(B47:B58,MATCH("P*",B47:B58,-1)),"")=D35,"",IFERROR(INDEX(B47:B58,MATCH("P*",B47:B58,-1)),""))</f>
        <v/>
      </c>
      <c r="J35" s="341">
        <f>IF(I35="",0,IF($D$11="no",MROUND(SUMIF(B47:B58,I35,F47:F58),0.5),MROUND(SUMIF(B47:B58,I35,I47:I58),0.5)))</f>
        <v>0</v>
      </c>
      <c r="K35" s="341">
        <f>IFERROR(SUMIF($B47:$B58,$I35,$AE47:$AE58)/$H$2,0)</f>
        <v>0</v>
      </c>
      <c r="L35" s="341" t="str">
        <f t="shared" ref="L35:L41" si="12">IFERROR(IF(I35="","",IF(B35="yes",(IF((E35+J35-G35)&gt;=K35,K35,(E35+J35-G35))),K35)),"")</f>
        <v/>
      </c>
      <c r="M35" s="342">
        <f t="shared" ref="M35:M41" si="13">ROUND(-IFERROR(J35-K35,""),2)</f>
        <v>0</v>
      </c>
      <c r="N35" s="343"/>
      <c r="O35" s="337"/>
    </row>
    <row r="36" spans="1:33" x14ac:dyDescent="0.25">
      <c r="B36" s="338"/>
      <c r="C36" s="339" t="str">
        <f>IFERROR(IF(EDATE(C35,12)&lt;=(DATE(YEAR('Basic project data'!$C$6),1,1)),EDATE(C35,12),""),"")</f>
        <v/>
      </c>
      <c r="D36" s="340" t="str">
        <f>IFERROR(INDEX(B62:B73,MATCH("P*",B62:B73,0)),"")</f>
        <v/>
      </c>
      <c r="E36" s="341">
        <f>IF(D36="",0,IF($D$11="no",SUMIF(B62:B73,D36,F62:F73),SUMIF(B62:B73,D36,I62:I73)))</f>
        <v>0</v>
      </c>
      <c r="F36" s="341">
        <f>IFERROR(SUMIF($B62:$B73,$D36,$AE62:$AE73)/$H$2,0)</f>
        <v>0</v>
      </c>
      <c r="G36" s="341" t="str">
        <f t="shared" si="10"/>
        <v/>
      </c>
      <c r="H36" s="342">
        <f t="shared" si="11"/>
        <v>0</v>
      </c>
      <c r="I36" s="340" t="str">
        <f>IF(IFERROR(INDEX(B62:B73,MATCH("P*",B62:B73,-1)),"")=D36,"",IFERROR(INDEX(B62:B73,MATCH("P*",B62:B73,-1)),""))</f>
        <v/>
      </c>
      <c r="J36" s="341">
        <f>IF(I36="",0,IF($D$11="no",MROUND(SUMIF(B62:B73,I36,F62:F73),0.5),MROUND(SUMIF(B62:B73,I36,I62:I73),0.5)))</f>
        <v>0</v>
      </c>
      <c r="K36" s="341">
        <f>IFERROR(SUMIF($B62:$B73,$I36,$AE62:$AE73)/$H$2,0)</f>
        <v>0</v>
      </c>
      <c r="L36" s="341" t="str">
        <f t="shared" si="12"/>
        <v/>
      </c>
      <c r="M36" s="342">
        <f t="shared" si="13"/>
        <v>0</v>
      </c>
      <c r="N36" s="344"/>
      <c r="O36" s="345"/>
    </row>
    <row r="37" spans="1:33" x14ac:dyDescent="0.25">
      <c r="B37" s="338"/>
      <c r="C37" s="339" t="str">
        <f>IFERROR(IF(EDATE(C36,12)&lt;=(DATE(YEAR('Basic project data'!$C$6),1,1)),EDATE(C36,12),""),"")</f>
        <v/>
      </c>
      <c r="D37" s="340" t="str">
        <f>IFERROR(INDEX(B77:B88,MATCH("P*",B77:B88,0)),"")</f>
        <v/>
      </c>
      <c r="E37" s="341">
        <f>IF(D37="",0,IF($D$11="no",SUMIF(B77:B88,D37,F77:F88),SUMIF(B77:B88,D37,I77:I88)))</f>
        <v>0</v>
      </c>
      <c r="F37" s="341">
        <f>IFERROR(SUMIF($B77:$B88,$D37,$AE77:$AE88)/$H$2,0)</f>
        <v>0</v>
      </c>
      <c r="G37" s="341" t="str">
        <f t="shared" si="10"/>
        <v/>
      </c>
      <c r="H37" s="342">
        <f t="shared" si="11"/>
        <v>0</v>
      </c>
      <c r="I37" s="340" t="str">
        <f>IF(IFERROR(INDEX(B77:B88,MATCH("P*",B77:B88,-1)),"")=D37,"",IFERROR(INDEX(B77:B88,MATCH("P*",B77:B88,-1)),""))</f>
        <v/>
      </c>
      <c r="J37" s="341">
        <f>IF(I37="",0,IF($D$11="no",MROUND(SUMIF(B77:B88,I37,F77:F88),0.5),MROUND(SUMIF(B77:B88,I37,I77:I88),0.5)))</f>
        <v>0</v>
      </c>
      <c r="K37" s="341">
        <f>IFERROR(SUMIF($B77:$B88,$I37,$AE77:$AE88)/$H$2,0)</f>
        <v>0</v>
      </c>
      <c r="L37" s="341" t="str">
        <f t="shared" si="12"/>
        <v/>
      </c>
      <c r="M37" s="342">
        <f t="shared" si="13"/>
        <v>0</v>
      </c>
      <c r="O37" s="345"/>
    </row>
    <row r="38" spans="1:33" x14ac:dyDescent="0.25">
      <c r="B38" s="338"/>
      <c r="C38" s="339" t="str">
        <f>IFERROR(IF(EDATE(C37,12)&lt;=(DATE(YEAR('Basic project data'!$C$6),1,1)),EDATE(C37,12),""),"")</f>
        <v/>
      </c>
      <c r="D38" s="340" t="str">
        <f>IFERROR(INDEX(B92:B103,MATCH("P*",B92:B103,0)),"")</f>
        <v/>
      </c>
      <c r="E38" s="341">
        <f>IF(D38="",0,IF($D$11="no",SUMIF(B92:B103,D38,F92:F103),SUMIF(B92:B103,D38,I92:I103)))</f>
        <v>0</v>
      </c>
      <c r="F38" s="341">
        <f>IFERROR(SUMIF($B92:$B103,$D38,$AE92:$AE103)/$H$2,0)</f>
        <v>0</v>
      </c>
      <c r="G38" s="341" t="str">
        <f t="shared" si="10"/>
        <v/>
      </c>
      <c r="H38" s="342">
        <f t="shared" si="11"/>
        <v>0</v>
      </c>
      <c r="I38" s="340" t="str">
        <f>IF(IFERROR(INDEX(B92:B103,MATCH("P*",B92:B103,-1)),"")=D38,"",IFERROR(INDEX(B92:B103,MATCH("P*",B92:B103,-1)),""))</f>
        <v/>
      </c>
      <c r="J38" s="341">
        <f>IF(I38="",0,IF($D$11="no",MROUND(SUMIF(B92:B103,I38,F92:F103),0.5),MROUND(SUMIF(B92:B103,I38,I92:I103),0.5)))</f>
        <v>0</v>
      </c>
      <c r="K38" s="341">
        <f>IFERROR(SUMIF($B92:$B103,$I38,$AE92:$AE103)/$H$2,0)</f>
        <v>0</v>
      </c>
      <c r="L38" s="341" t="str">
        <f t="shared" si="12"/>
        <v/>
      </c>
      <c r="M38" s="342">
        <f t="shared" si="13"/>
        <v>0</v>
      </c>
      <c r="O38" s="345"/>
    </row>
    <row r="39" spans="1:33" x14ac:dyDescent="0.25">
      <c r="B39" s="338"/>
      <c r="C39" s="339" t="str">
        <f>IFERROR(IF(EDATE(C38,12)&lt;=(DATE(YEAR('Basic project data'!$C$6),1,1)),EDATE(C38,12),""),"")</f>
        <v/>
      </c>
      <c r="D39" s="340" t="str">
        <f>IFERROR(INDEX(B107:B118,MATCH("P*",B107:B118,0)),"")</f>
        <v/>
      </c>
      <c r="E39" s="341">
        <f>IF(D39="",0,IF($D$11="no",SUMIF(B107:B118,D39,F107:F118),SUMIF(B107:B118,D39,I107:I118)))</f>
        <v>0</v>
      </c>
      <c r="F39" s="341">
        <f>IFERROR(SUMIF($B107:$B118,$D39,$AE107:$AE118)/$H$2,0)</f>
        <v>0</v>
      </c>
      <c r="G39" s="341" t="str">
        <f t="shared" si="10"/>
        <v/>
      </c>
      <c r="H39" s="342">
        <f t="shared" si="11"/>
        <v>0</v>
      </c>
      <c r="I39" s="340" t="str">
        <f>IF(IFERROR(INDEX(B107:B118,MATCH("P*",B107:B118,-1)),"")=D39,"",IFERROR(INDEX(B107:B118,MATCH("P*",B107:B118,-1)),""))</f>
        <v/>
      </c>
      <c r="J39" s="341">
        <f>IF(I39="",0,IF($D$11="no",MROUND(SUMIF(B107:B118,I39,F107:F118),0.5),MROUND(SUMIF(B107:B118,I39,I107:I118),0.5)))</f>
        <v>0</v>
      </c>
      <c r="K39" s="341">
        <f>IFERROR(SUMIF($B107:$B118,$I39,$AE107:$AE118)/$H$2,0)</f>
        <v>0</v>
      </c>
      <c r="L39" s="341" t="str">
        <f t="shared" si="12"/>
        <v/>
      </c>
      <c r="M39" s="342">
        <f t="shared" si="13"/>
        <v>0</v>
      </c>
      <c r="O39" s="345"/>
    </row>
    <row r="40" spans="1:33" x14ac:dyDescent="0.25">
      <c r="B40" s="338"/>
      <c r="C40" s="339" t="str">
        <f>IFERROR(IF(EDATE(C39,12)&lt;=(DATE(YEAR('Basic project data'!$C$6),1,1)),EDATE(C39,12),""),"")</f>
        <v/>
      </c>
      <c r="D40" s="340" t="str">
        <f>IFERROR(INDEX(B122:B133,MATCH("P*",B122:B133,0)),"")</f>
        <v/>
      </c>
      <c r="E40" s="341">
        <f>IF(D40="",0,IF($D$11="no",SUMIF(B122:B133,D40,F122:F133),SUMIF(B122:B133,D40,I122:I133)))</f>
        <v>0</v>
      </c>
      <c r="F40" s="341">
        <f>IFERROR(SUMIF($B122:$B133,$D40,$AE122:$AE133)/$H$2,0)</f>
        <v>0</v>
      </c>
      <c r="G40" s="341" t="str">
        <f t="shared" si="10"/>
        <v/>
      </c>
      <c r="H40" s="342">
        <f t="shared" si="11"/>
        <v>0</v>
      </c>
      <c r="I40" s="340" t="str">
        <f>IF(IFERROR(INDEX(B122:B133,MATCH("P*",B122:B133,-1)),"")=D40,"",IFERROR(INDEX(B122:B133,MATCH("P*",B122:B133,-1)),""))</f>
        <v/>
      </c>
      <c r="J40" s="341">
        <f>IF(I40="",0,IF($D$11="no",MROUND(SUMIF(B122:B133,I40,F122:F133),0.5),MROUND(SUMIF(B122:B133,I40,I122:I133),0.5)))</f>
        <v>0</v>
      </c>
      <c r="K40" s="341">
        <f>IFERROR(SUMIF($B122:$B133,$I40,$AE122:$AE133)/$H$2,0)</f>
        <v>0</v>
      </c>
      <c r="L40" s="341" t="str">
        <f t="shared" si="12"/>
        <v/>
      </c>
      <c r="M40" s="342">
        <f t="shared" si="13"/>
        <v>0</v>
      </c>
      <c r="O40" s="345"/>
    </row>
    <row r="41" spans="1:33" ht="15.75" thickBot="1" x14ac:dyDescent="0.3">
      <c r="B41" s="338"/>
      <c r="C41" s="339" t="str">
        <f>IFERROR(IF(EDATE(C40,12)&lt;=(DATE(YEAR('Basic project data'!$C$6),1,1)),EDATE(C40,12),""),"")</f>
        <v/>
      </c>
      <c r="D41" s="346" t="str">
        <f>IFERROR(INDEX(B148:B1137,MATCH("P*",B137:B148,0)),"")</f>
        <v/>
      </c>
      <c r="E41" s="347">
        <f>IF(D41="",0,IF($D$11="no",SUMIF(B137:B148,D41,F137:F148),SUMIF(B137:B148,D41,I137:I148)))</f>
        <v>0</v>
      </c>
      <c r="F41" s="347">
        <f>IFERROR(SUMIF($B137:$B148,$D41,$AE137:$AE148)/$H$2,0)</f>
        <v>0</v>
      </c>
      <c r="G41" s="347" t="str">
        <f t="shared" si="10"/>
        <v/>
      </c>
      <c r="H41" s="348">
        <f t="shared" si="11"/>
        <v>0</v>
      </c>
      <c r="I41" s="346" t="str">
        <f>IF(IFERROR(INDEX(B137:B148,MATCH("P*",B137:B148,-1)),"")=D41,"",IFERROR(INDEX(B137:B148,MATCH("P*",B137:B148,-1)),""))</f>
        <v/>
      </c>
      <c r="J41" s="347">
        <f>IF(I41="",0,IF($D$11="no",MROUND(SUMIF(B137:B148,I41,F137:F148),0.5),MROUND(SUMIF(B137:B148,I41,I137:I148),0.5)))</f>
        <v>0</v>
      </c>
      <c r="K41" s="347">
        <f>IFERROR(SUMIF($B137:$B148,$I41,$AE137:$AE148)/$H$2,0)</f>
        <v>0</v>
      </c>
      <c r="L41" s="347" t="str">
        <f t="shared" si="12"/>
        <v/>
      </c>
      <c r="M41" s="348">
        <f t="shared" si="13"/>
        <v>0</v>
      </c>
      <c r="O41" s="345"/>
      <c r="P41" s="291"/>
    </row>
    <row r="42" spans="1:33" ht="24.75" customHeight="1" x14ac:dyDescent="0.25">
      <c r="E42" s="349"/>
      <c r="F42" s="350"/>
      <c r="G42" s="283"/>
      <c r="H42" s="351"/>
      <c r="I42" s="352"/>
      <c r="J42" s="352"/>
      <c r="K42" s="353"/>
      <c r="Q42" s="291"/>
    </row>
    <row r="43" spans="1:33" ht="33.75" x14ac:dyDescent="0.5">
      <c r="B43" s="681" t="str">
        <f>INDEX(languages!B8:C8,1,MATCH('Liesmich Readme'!$A$5,languages!$B$2:$C$2,0))</f>
        <v>2a. Vollzeitäquivalente und Personalkosten Gesamt und Projekt</v>
      </c>
      <c r="C43" s="681"/>
      <c r="D43" s="681"/>
      <c r="E43" s="681"/>
      <c r="F43" s="681"/>
      <c r="G43" s="681"/>
      <c r="H43" s="681"/>
      <c r="I43" s="681"/>
      <c r="J43" s="681"/>
      <c r="K43" s="354"/>
      <c r="O43" s="682" t="str">
        <f>INDEX(languages!B9:C9,1,MATCH('Liesmich Readme'!$A$5,languages!$B$2:$C$2,0))</f>
        <v>2b. Projekt-Arbeitsstunden pro Arbeitspaket und Monat</v>
      </c>
      <c r="P43" s="682"/>
      <c r="Q43" s="682"/>
      <c r="R43" s="682"/>
      <c r="S43" s="682"/>
      <c r="T43" s="682"/>
      <c r="U43" s="682"/>
      <c r="V43" s="682"/>
      <c r="W43" s="682"/>
      <c r="X43" s="682"/>
      <c r="Y43" s="682"/>
      <c r="Z43" s="682"/>
      <c r="AA43" s="682"/>
      <c r="AB43" s="682"/>
      <c r="AC43" s="682"/>
      <c r="AD43" s="682"/>
      <c r="AE43" s="682"/>
      <c r="AF43" s="682"/>
      <c r="AG43" s="682"/>
    </row>
    <row r="44" spans="1:33" ht="15.75" thickBot="1" x14ac:dyDescent="0.3">
      <c r="A44" s="355"/>
      <c r="E44" s="355"/>
    </row>
    <row r="45" spans="1:33" ht="15.75" customHeight="1" outlineLevel="1" x14ac:dyDescent="0.25">
      <c r="B45" s="356"/>
      <c r="C45" s="356"/>
      <c r="D45" s="356"/>
      <c r="E45" s="674" t="s">
        <v>252</v>
      </c>
      <c r="F45" s="674"/>
      <c r="G45" s="674"/>
      <c r="H45" s="674" t="s">
        <v>498</v>
      </c>
      <c r="I45" s="674"/>
      <c r="J45" s="674"/>
      <c r="O45" s="357"/>
      <c r="P45" s="675" t="s">
        <v>505</v>
      </c>
      <c r="Q45" s="676"/>
      <c r="R45" s="676"/>
      <c r="S45" s="676"/>
      <c r="T45" s="676"/>
      <c r="U45" s="676"/>
      <c r="V45" s="676"/>
      <c r="W45" s="676"/>
      <c r="X45" s="676"/>
      <c r="Y45" s="676"/>
      <c r="Z45" s="676"/>
      <c r="AA45" s="676"/>
      <c r="AB45" s="676"/>
      <c r="AC45" s="676"/>
      <c r="AD45" s="676"/>
      <c r="AE45" s="677"/>
      <c r="AF45" s="357"/>
    </row>
    <row r="46" spans="1:33" ht="30" outlineLevel="1" x14ac:dyDescent="0.25">
      <c r="B46" s="358" t="s">
        <v>56</v>
      </c>
      <c r="C46" s="358" t="s">
        <v>18</v>
      </c>
      <c r="D46" s="359" t="s">
        <v>266</v>
      </c>
      <c r="E46" s="360" t="s">
        <v>267</v>
      </c>
      <c r="F46" s="361" t="s">
        <v>268</v>
      </c>
      <c r="G46" s="362" t="s">
        <v>269</v>
      </c>
      <c r="H46" s="363" t="s">
        <v>267</v>
      </c>
      <c r="I46" s="361" t="s">
        <v>268</v>
      </c>
      <c r="J46" s="362" t="s">
        <v>530</v>
      </c>
      <c r="O46" s="364" t="s">
        <v>266</v>
      </c>
      <c r="P46" s="365" t="s">
        <v>389</v>
      </c>
      <c r="Q46" s="365" t="s">
        <v>39</v>
      </c>
      <c r="R46" s="365" t="s">
        <v>40</v>
      </c>
      <c r="S46" s="365" t="s">
        <v>41</v>
      </c>
      <c r="T46" s="365" t="s">
        <v>42</v>
      </c>
      <c r="U46" s="365" t="s">
        <v>43</v>
      </c>
      <c r="V46" s="365" t="s">
        <v>44</v>
      </c>
      <c r="W46" s="365" t="s">
        <v>45</v>
      </c>
      <c r="X46" s="365" t="s">
        <v>46</v>
      </c>
      <c r="Y46" s="365" t="s">
        <v>47</v>
      </c>
      <c r="Z46" s="365" t="s">
        <v>48</v>
      </c>
      <c r="AA46" s="365" t="s">
        <v>49</v>
      </c>
      <c r="AB46" s="365" t="s">
        <v>50</v>
      </c>
      <c r="AC46" s="365" t="s">
        <v>51</v>
      </c>
      <c r="AD46" s="365" t="s">
        <v>52</v>
      </c>
      <c r="AE46" s="365" t="s">
        <v>467</v>
      </c>
      <c r="AF46" s="357"/>
      <c r="AG46" s="366"/>
    </row>
    <row r="47" spans="1:33" outlineLevel="1" x14ac:dyDescent="0.25">
      <c r="B47" s="367"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367">
        <f>IF(DATE(YEAR('Basic project data'!$C$5),MONTH('Basic project data'!$C$5),1)=D47,1,0)</f>
        <v>0</v>
      </c>
      <c r="D47" s="368">
        <f>IF('Basic project data'!C5=0,0,DATE(YEAR('Basic project data'!$C$5),1,1))</f>
        <v>0</v>
      </c>
      <c r="E47" s="369"/>
      <c r="F47" s="299">
        <f t="shared" ref="F47:F58" si="14">215/12*E47</f>
        <v>0</v>
      </c>
      <c r="G47" s="370"/>
      <c r="H47" s="369"/>
      <c r="I47" s="299">
        <f t="shared" ref="I47:I58" si="15">215/12*H47</f>
        <v>0</v>
      </c>
      <c r="J47" s="371"/>
      <c r="O47" s="372">
        <f t="shared" ref="O47:O59" si="16">D47</f>
        <v>0</v>
      </c>
      <c r="P47" s="373"/>
      <c r="Q47" s="373"/>
      <c r="R47" s="373"/>
      <c r="S47" s="373"/>
      <c r="T47" s="373"/>
      <c r="U47" s="373"/>
      <c r="V47" s="373"/>
      <c r="W47" s="373"/>
      <c r="X47" s="373"/>
      <c r="Y47" s="373"/>
      <c r="Z47" s="373"/>
      <c r="AA47" s="373"/>
      <c r="AB47" s="373"/>
      <c r="AC47" s="373"/>
      <c r="AD47" s="373"/>
      <c r="AE47" s="374">
        <f t="shared" ref="AE47:AE58" si="17">SUM(P47:AD47)</f>
        <v>0</v>
      </c>
      <c r="AF47" s="357"/>
      <c r="AG47" s="366"/>
    </row>
    <row r="48" spans="1:33" outlineLevel="1" x14ac:dyDescent="0.25">
      <c r="B48" s="367"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367">
        <f>IF(C47&gt;0,C47+1,IF(DATE(YEAR('Basic project data'!$C$5),MONTH('Basic project data'!$C$5),1)=D48,1,0))</f>
        <v>0</v>
      </c>
      <c r="D48" s="368">
        <f t="shared" ref="D48:D58" si="18">DATE(YEAR(D47),MONTH(D47)+1,DAY(D47))</f>
        <v>31</v>
      </c>
      <c r="E48" s="369"/>
      <c r="F48" s="299">
        <f t="shared" si="14"/>
        <v>0</v>
      </c>
      <c r="G48" s="370"/>
      <c r="H48" s="369"/>
      <c r="I48" s="299">
        <f t="shared" si="15"/>
        <v>0</v>
      </c>
      <c r="J48" s="371"/>
      <c r="O48" s="372">
        <f t="shared" si="16"/>
        <v>31</v>
      </c>
      <c r="P48" s="373"/>
      <c r="Q48" s="373"/>
      <c r="R48" s="373"/>
      <c r="S48" s="373"/>
      <c r="T48" s="373"/>
      <c r="U48" s="373"/>
      <c r="V48" s="373"/>
      <c r="W48" s="373"/>
      <c r="X48" s="373"/>
      <c r="Y48" s="373"/>
      <c r="Z48" s="373"/>
      <c r="AA48" s="373"/>
      <c r="AB48" s="373"/>
      <c r="AC48" s="373"/>
      <c r="AD48" s="373"/>
      <c r="AE48" s="374">
        <f t="shared" si="17"/>
        <v>0</v>
      </c>
      <c r="AF48" s="357"/>
      <c r="AG48" s="366"/>
    </row>
    <row r="49" spans="2:33" outlineLevel="1" x14ac:dyDescent="0.25">
      <c r="B49" s="367"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367">
        <f>IF(C48&gt;0,C48+1,IF(DATE(YEAR('Basic project data'!$C$5),MONTH('Basic project data'!$C$5),1)=D49,1,0))</f>
        <v>0</v>
      </c>
      <c r="D49" s="368">
        <f t="shared" si="18"/>
        <v>62</v>
      </c>
      <c r="E49" s="369"/>
      <c r="F49" s="299">
        <f t="shared" si="14"/>
        <v>0</v>
      </c>
      <c r="G49" s="370"/>
      <c r="H49" s="369"/>
      <c r="I49" s="299">
        <f t="shared" si="15"/>
        <v>0</v>
      </c>
      <c r="J49" s="371"/>
      <c r="O49" s="372">
        <f t="shared" si="16"/>
        <v>62</v>
      </c>
      <c r="P49" s="373"/>
      <c r="Q49" s="373"/>
      <c r="R49" s="373"/>
      <c r="S49" s="373"/>
      <c r="T49" s="373"/>
      <c r="U49" s="373"/>
      <c r="V49" s="373"/>
      <c r="W49" s="373"/>
      <c r="X49" s="373"/>
      <c r="Y49" s="373"/>
      <c r="Z49" s="373"/>
      <c r="AA49" s="373"/>
      <c r="AB49" s="373"/>
      <c r="AC49" s="373"/>
      <c r="AD49" s="373"/>
      <c r="AE49" s="374">
        <f t="shared" si="17"/>
        <v>0</v>
      </c>
      <c r="AF49" s="357"/>
      <c r="AG49" s="366"/>
    </row>
    <row r="50" spans="2:33" outlineLevel="1" x14ac:dyDescent="0.25">
      <c r="B50" s="367"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367">
        <f>IF(C49&gt;0,C49+1,IF(DATE(YEAR('Basic project data'!$C$5),MONTH('Basic project data'!$C$5),1)=D50,1,0))</f>
        <v>0</v>
      </c>
      <c r="D50" s="368">
        <f t="shared" si="18"/>
        <v>93</v>
      </c>
      <c r="E50" s="369"/>
      <c r="F50" s="299">
        <f t="shared" si="14"/>
        <v>0</v>
      </c>
      <c r="G50" s="370"/>
      <c r="H50" s="369"/>
      <c r="I50" s="299">
        <f t="shared" si="15"/>
        <v>0</v>
      </c>
      <c r="J50" s="371"/>
      <c r="O50" s="372">
        <f t="shared" si="16"/>
        <v>93</v>
      </c>
      <c r="P50" s="373"/>
      <c r="Q50" s="373"/>
      <c r="R50" s="373"/>
      <c r="S50" s="373"/>
      <c r="T50" s="373"/>
      <c r="U50" s="373"/>
      <c r="V50" s="373"/>
      <c r="W50" s="373"/>
      <c r="X50" s="373"/>
      <c r="Y50" s="373"/>
      <c r="Z50" s="373"/>
      <c r="AA50" s="373"/>
      <c r="AB50" s="373"/>
      <c r="AC50" s="373"/>
      <c r="AD50" s="373"/>
      <c r="AE50" s="374">
        <f t="shared" si="17"/>
        <v>0</v>
      </c>
      <c r="AF50" s="375"/>
    </row>
    <row r="51" spans="2:33" outlineLevel="1" x14ac:dyDescent="0.25">
      <c r="B51" s="367"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367">
        <f>IF(C50&gt;0,C50+1,IF(DATE(YEAR('Basic project data'!$C$5),MONTH('Basic project data'!$C$5),1)=D51,1,0))</f>
        <v>0</v>
      </c>
      <c r="D51" s="368">
        <f t="shared" si="18"/>
        <v>123</v>
      </c>
      <c r="E51" s="369"/>
      <c r="F51" s="299">
        <f t="shared" si="14"/>
        <v>0</v>
      </c>
      <c r="G51" s="370"/>
      <c r="H51" s="369"/>
      <c r="I51" s="299">
        <f t="shared" si="15"/>
        <v>0</v>
      </c>
      <c r="J51" s="371"/>
      <c r="O51" s="372">
        <f t="shared" si="16"/>
        <v>123</v>
      </c>
      <c r="P51" s="373"/>
      <c r="Q51" s="373"/>
      <c r="R51" s="373"/>
      <c r="S51" s="373"/>
      <c r="T51" s="373"/>
      <c r="U51" s="373"/>
      <c r="V51" s="373"/>
      <c r="W51" s="373"/>
      <c r="X51" s="373"/>
      <c r="Y51" s="373"/>
      <c r="Z51" s="373"/>
      <c r="AA51" s="373"/>
      <c r="AB51" s="373"/>
      <c r="AC51" s="373"/>
      <c r="AD51" s="373"/>
      <c r="AE51" s="374">
        <f t="shared" si="17"/>
        <v>0</v>
      </c>
      <c r="AF51" s="375"/>
      <c r="AG51" s="366"/>
    </row>
    <row r="52" spans="2:33" outlineLevel="1" x14ac:dyDescent="0.25">
      <c r="B52" s="367"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367">
        <f>IF(C51&gt;0,C51+1,IF(DATE(YEAR('Basic project data'!$C$5),MONTH('Basic project data'!$C$5),1)=D52,1,0))</f>
        <v>0</v>
      </c>
      <c r="D52" s="368">
        <f t="shared" si="18"/>
        <v>154</v>
      </c>
      <c r="E52" s="369"/>
      <c r="F52" s="299">
        <f t="shared" si="14"/>
        <v>0</v>
      </c>
      <c r="G52" s="370"/>
      <c r="H52" s="369"/>
      <c r="I52" s="299">
        <f t="shared" si="15"/>
        <v>0</v>
      </c>
      <c r="J52" s="371"/>
      <c r="O52" s="372">
        <f t="shared" si="16"/>
        <v>154</v>
      </c>
      <c r="P52" s="373"/>
      <c r="Q52" s="373"/>
      <c r="R52" s="373"/>
      <c r="S52" s="373"/>
      <c r="T52" s="373"/>
      <c r="U52" s="373"/>
      <c r="V52" s="373"/>
      <c r="W52" s="373"/>
      <c r="X52" s="373"/>
      <c r="Y52" s="373"/>
      <c r="Z52" s="373"/>
      <c r="AA52" s="373"/>
      <c r="AB52" s="373"/>
      <c r="AC52" s="373"/>
      <c r="AD52" s="373"/>
      <c r="AE52" s="374">
        <f t="shared" si="17"/>
        <v>0</v>
      </c>
      <c r="AF52" s="375"/>
      <c r="AG52" s="366"/>
    </row>
    <row r="53" spans="2:33" outlineLevel="1" x14ac:dyDescent="0.25">
      <c r="B53" s="367"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367">
        <f>IF(C52&gt;0,C52+1,IF(DATE(YEAR('Basic project data'!$C$5),MONTH('Basic project data'!$C$5),1)=D53,1,0))</f>
        <v>0</v>
      </c>
      <c r="D53" s="368">
        <f t="shared" si="18"/>
        <v>184</v>
      </c>
      <c r="E53" s="369"/>
      <c r="F53" s="299">
        <f t="shared" si="14"/>
        <v>0</v>
      </c>
      <c r="G53" s="370"/>
      <c r="H53" s="369"/>
      <c r="I53" s="299">
        <f t="shared" si="15"/>
        <v>0</v>
      </c>
      <c r="J53" s="371"/>
      <c r="O53" s="372">
        <f t="shared" si="16"/>
        <v>184</v>
      </c>
      <c r="P53" s="373"/>
      <c r="Q53" s="373"/>
      <c r="R53" s="373"/>
      <c r="S53" s="373"/>
      <c r="T53" s="373"/>
      <c r="U53" s="373"/>
      <c r="V53" s="373"/>
      <c r="W53" s="373"/>
      <c r="X53" s="373"/>
      <c r="Y53" s="373"/>
      <c r="Z53" s="373"/>
      <c r="AA53" s="373"/>
      <c r="AB53" s="373"/>
      <c r="AC53" s="373"/>
      <c r="AD53" s="373"/>
      <c r="AE53" s="374">
        <f t="shared" si="17"/>
        <v>0</v>
      </c>
      <c r="AF53" s="375"/>
      <c r="AG53" s="354"/>
    </row>
    <row r="54" spans="2:33" outlineLevel="1" x14ac:dyDescent="0.25">
      <c r="B54" s="367"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367">
        <f>IF(C53&gt;0,C53+1,IF(DATE(YEAR('Basic project data'!$C$5),MONTH('Basic project data'!$C$5),1)=D54,1,0))</f>
        <v>0</v>
      </c>
      <c r="D54" s="368">
        <f t="shared" si="18"/>
        <v>215</v>
      </c>
      <c r="E54" s="369"/>
      <c r="F54" s="299">
        <f t="shared" si="14"/>
        <v>0</v>
      </c>
      <c r="G54" s="370"/>
      <c r="H54" s="369"/>
      <c r="I54" s="299">
        <f t="shared" si="15"/>
        <v>0</v>
      </c>
      <c r="J54" s="371"/>
      <c r="O54" s="372">
        <f t="shared" si="16"/>
        <v>215</v>
      </c>
      <c r="P54" s="373"/>
      <c r="Q54" s="373"/>
      <c r="R54" s="373"/>
      <c r="S54" s="373"/>
      <c r="T54" s="373"/>
      <c r="U54" s="373"/>
      <c r="V54" s="373"/>
      <c r="W54" s="373"/>
      <c r="X54" s="373"/>
      <c r="Y54" s="373"/>
      <c r="Z54" s="373"/>
      <c r="AA54" s="373"/>
      <c r="AB54" s="373"/>
      <c r="AC54" s="373"/>
      <c r="AD54" s="373"/>
      <c r="AE54" s="374">
        <f t="shared" si="17"/>
        <v>0</v>
      </c>
      <c r="AF54" s="375"/>
      <c r="AG54" s="354"/>
    </row>
    <row r="55" spans="2:33" outlineLevel="1" x14ac:dyDescent="0.25">
      <c r="B55" s="367"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367">
        <f>IF(C54&gt;0,C54+1,IF(DATE(YEAR('Basic project data'!$C$5),MONTH('Basic project data'!$C$5),1)=D55,1,0))</f>
        <v>0</v>
      </c>
      <c r="D55" s="368">
        <f t="shared" si="18"/>
        <v>246</v>
      </c>
      <c r="E55" s="369"/>
      <c r="F55" s="299">
        <f t="shared" si="14"/>
        <v>0</v>
      </c>
      <c r="G55" s="370"/>
      <c r="H55" s="369"/>
      <c r="I55" s="299">
        <f t="shared" si="15"/>
        <v>0</v>
      </c>
      <c r="J55" s="371"/>
      <c r="O55" s="372">
        <f t="shared" si="16"/>
        <v>246</v>
      </c>
      <c r="P55" s="373"/>
      <c r="Q55" s="373"/>
      <c r="R55" s="373"/>
      <c r="S55" s="373"/>
      <c r="T55" s="373"/>
      <c r="U55" s="373"/>
      <c r="V55" s="373"/>
      <c r="W55" s="373"/>
      <c r="X55" s="373"/>
      <c r="Y55" s="373"/>
      <c r="Z55" s="373"/>
      <c r="AA55" s="373"/>
      <c r="AB55" s="373"/>
      <c r="AC55" s="373"/>
      <c r="AD55" s="373"/>
      <c r="AE55" s="374">
        <f t="shared" si="17"/>
        <v>0</v>
      </c>
      <c r="AF55" s="375"/>
    </row>
    <row r="56" spans="2:33" outlineLevel="1" x14ac:dyDescent="0.25">
      <c r="B56" s="367"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367">
        <f>IF(C55&gt;0,C55+1,IF(DATE(YEAR('Basic project data'!$C$5),MONTH('Basic project data'!$C$5),1)=D56,1,0))</f>
        <v>0</v>
      </c>
      <c r="D56" s="368">
        <f t="shared" si="18"/>
        <v>276</v>
      </c>
      <c r="E56" s="369"/>
      <c r="F56" s="299">
        <f t="shared" si="14"/>
        <v>0</v>
      </c>
      <c r="G56" s="370"/>
      <c r="H56" s="369"/>
      <c r="I56" s="299">
        <f t="shared" si="15"/>
        <v>0</v>
      </c>
      <c r="J56" s="371"/>
      <c r="O56" s="372">
        <f t="shared" si="16"/>
        <v>276</v>
      </c>
      <c r="P56" s="373"/>
      <c r="Q56" s="373"/>
      <c r="R56" s="373"/>
      <c r="S56" s="373"/>
      <c r="T56" s="373"/>
      <c r="U56" s="373"/>
      <c r="V56" s="373"/>
      <c r="W56" s="373"/>
      <c r="X56" s="373"/>
      <c r="Y56" s="373"/>
      <c r="Z56" s="373"/>
      <c r="AA56" s="373"/>
      <c r="AB56" s="373"/>
      <c r="AC56" s="373"/>
      <c r="AD56" s="373"/>
      <c r="AE56" s="374">
        <f t="shared" si="17"/>
        <v>0</v>
      </c>
      <c r="AF56" s="375"/>
      <c r="AG56" s="376"/>
    </row>
    <row r="57" spans="2:33" outlineLevel="1" x14ac:dyDescent="0.25">
      <c r="B57" s="367"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367">
        <f>IF(C56&gt;0,C56+1,IF(DATE(YEAR('Basic project data'!$C$5),MONTH('Basic project data'!$C$5),1)=D57,1,0))</f>
        <v>0</v>
      </c>
      <c r="D57" s="368">
        <f t="shared" si="18"/>
        <v>307</v>
      </c>
      <c r="E57" s="369"/>
      <c r="F57" s="299">
        <f t="shared" si="14"/>
        <v>0</v>
      </c>
      <c r="G57" s="370"/>
      <c r="H57" s="369"/>
      <c r="I57" s="299">
        <f t="shared" si="15"/>
        <v>0</v>
      </c>
      <c r="J57" s="371"/>
      <c r="O57" s="372">
        <f t="shared" si="16"/>
        <v>307</v>
      </c>
      <c r="P57" s="373"/>
      <c r="Q57" s="373"/>
      <c r="R57" s="373"/>
      <c r="S57" s="373"/>
      <c r="T57" s="373"/>
      <c r="U57" s="373"/>
      <c r="V57" s="373"/>
      <c r="W57" s="373"/>
      <c r="X57" s="373"/>
      <c r="Y57" s="373"/>
      <c r="Z57" s="373"/>
      <c r="AA57" s="373"/>
      <c r="AB57" s="373"/>
      <c r="AC57" s="373"/>
      <c r="AD57" s="373"/>
      <c r="AE57" s="374">
        <f t="shared" si="17"/>
        <v>0</v>
      </c>
      <c r="AF57" s="375"/>
    </row>
    <row r="58" spans="2:33" outlineLevel="1" x14ac:dyDescent="0.25">
      <c r="B58" s="367"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367">
        <f>IF(C57&gt;0,C57+1,IF(DATE(YEAR('Basic project data'!$C$5),MONTH('Basic project data'!$C$5),1)=D58,1,0))</f>
        <v>0</v>
      </c>
      <c r="D58" s="368">
        <f t="shared" si="18"/>
        <v>337</v>
      </c>
      <c r="E58" s="369"/>
      <c r="F58" s="299">
        <f t="shared" si="14"/>
        <v>0</v>
      </c>
      <c r="G58" s="370"/>
      <c r="H58" s="369"/>
      <c r="I58" s="299">
        <f t="shared" si="15"/>
        <v>0</v>
      </c>
      <c r="J58" s="371"/>
      <c r="O58" s="372">
        <f t="shared" si="16"/>
        <v>337</v>
      </c>
      <c r="P58" s="373"/>
      <c r="Q58" s="373"/>
      <c r="R58" s="373"/>
      <c r="S58" s="373"/>
      <c r="T58" s="373"/>
      <c r="U58" s="373"/>
      <c r="V58" s="373"/>
      <c r="W58" s="373"/>
      <c r="X58" s="373"/>
      <c r="Y58" s="373"/>
      <c r="Z58" s="373"/>
      <c r="AA58" s="373"/>
      <c r="AB58" s="373"/>
      <c r="AC58" s="373"/>
      <c r="AD58" s="373"/>
      <c r="AE58" s="374">
        <f t="shared" si="17"/>
        <v>0</v>
      </c>
      <c r="AF58" s="375"/>
    </row>
    <row r="59" spans="2:33" ht="15.75" outlineLevel="1" thickBot="1" x14ac:dyDescent="0.3">
      <c r="B59" s="377"/>
      <c r="C59" s="378"/>
      <c r="D59" s="379">
        <f>D58</f>
        <v>337</v>
      </c>
      <c r="E59" s="380"/>
      <c r="F59" s="381">
        <f>SUM(F47:F58)</f>
        <v>0</v>
      </c>
      <c r="G59" s="382">
        <f>SUM(G47:G58)</f>
        <v>0</v>
      </c>
      <c r="H59" s="383"/>
      <c r="I59" s="381">
        <f>SUM(I47:I58)</f>
        <v>0</v>
      </c>
      <c r="J59" s="382">
        <f>SUM(J47:J58)</f>
        <v>0</v>
      </c>
      <c r="O59" s="379">
        <f t="shared" si="16"/>
        <v>337</v>
      </c>
      <c r="P59" s="384">
        <f t="shared" ref="P59:AE59" si="19">SUM(P47:P58)</f>
        <v>0</v>
      </c>
      <c r="Q59" s="384">
        <f t="shared" si="19"/>
        <v>0</v>
      </c>
      <c r="R59" s="384">
        <f t="shared" si="19"/>
        <v>0</v>
      </c>
      <c r="S59" s="384">
        <f t="shared" si="19"/>
        <v>0</v>
      </c>
      <c r="T59" s="384">
        <f>SUM(T47:T58)</f>
        <v>0</v>
      </c>
      <c r="U59" s="384">
        <f t="shared" si="19"/>
        <v>0</v>
      </c>
      <c r="V59" s="384">
        <f t="shared" si="19"/>
        <v>0</v>
      </c>
      <c r="W59" s="384">
        <f t="shared" si="19"/>
        <v>0</v>
      </c>
      <c r="X59" s="384">
        <f t="shared" si="19"/>
        <v>0</v>
      </c>
      <c r="Y59" s="384">
        <f t="shared" si="19"/>
        <v>0</v>
      </c>
      <c r="Z59" s="384">
        <f t="shared" si="19"/>
        <v>0</v>
      </c>
      <c r="AA59" s="384">
        <f t="shared" si="19"/>
        <v>0</v>
      </c>
      <c r="AB59" s="384">
        <f t="shared" si="19"/>
        <v>0</v>
      </c>
      <c r="AC59" s="384">
        <f t="shared" si="19"/>
        <v>0</v>
      </c>
      <c r="AD59" s="384">
        <f t="shared" si="19"/>
        <v>0</v>
      </c>
      <c r="AE59" s="384">
        <f t="shared" si="19"/>
        <v>0</v>
      </c>
      <c r="AF59" s="375"/>
    </row>
    <row r="60" spans="2:33" x14ac:dyDescent="0.25">
      <c r="B60" s="385"/>
      <c r="C60" s="385"/>
      <c r="E60" s="674" t="s">
        <v>252</v>
      </c>
      <c r="F60" s="674"/>
      <c r="G60" s="674"/>
      <c r="H60" s="674" t="s">
        <v>498</v>
      </c>
      <c r="I60" s="674"/>
      <c r="J60" s="674"/>
      <c r="P60" s="384">
        <f t="shared" ref="P60:AE60" si="20">IFERROR(P59/$H$2,0)</f>
        <v>0</v>
      </c>
      <c r="Q60" s="384">
        <f t="shared" si="20"/>
        <v>0</v>
      </c>
      <c r="R60" s="384">
        <f t="shared" si="20"/>
        <v>0</v>
      </c>
      <c r="S60" s="384">
        <f t="shared" si="20"/>
        <v>0</v>
      </c>
      <c r="T60" s="384">
        <f t="shared" si="20"/>
        <v>0</v>
      </c>
      <c r="U60" s="384">
        <f t="shared" si="20"/>
        <v>0</v>
      </c>
      <c r="V60" s="384">
        <f t="shared" si="20"/>
        <v>0</v>
      </c>
      <c r="W60" s="384">
        <f t="shared" si="20"/>
        <v>0</v>
      </c>
      <c r="X60" s="384">
        <f t="shared" si="20"/>
        <v>0</v>
      </c>
      <c r="Y60" s="384">
        <f t="shared" si="20"/>
        <v>0</v>
      </c>
      <c r="Z60" s="384">
        <f t="shared" si="20"/>
        <v>0</v>
      </c>
      <c r="AA60" s="384">
        <f t="shared" si="20"/>
        <v>0</v>
      </c>
      <c r="AB60" s="384">
        <f t="shared" si="20"/>
        <v>0</v>
      </c>
      <c r="AC60" s="384">
        <f t="shared" si="20"/>
        <v>0</v>
      </c>
      <c r="AD60" s="384">
        <f t="shared" si="20"/>
        <v>0</v>
      </c>
      <c r="AE60" s="384">
        <f t="shared" si="20"/>
        <v>0</v>
      </c>
      <c r="AF60" s="626" t="s">
        <v>270</v>
      </c>
      <c r="AG60" s="627"/>
    </row>
    <row r="61" spans="2:33" ht="30" outlineLevel="1" x14ac:dyDescent="0.25">
      <c r="B61" s="385"/>
      <c r="C61" s="385"/>
      <c r="E61" s="360" t="s">
        <v>267</v>
      </c>
      <c r="F61" s="361" t="s">
        <v>268</v>
      </c>
      <c r="G61" s="362" t="s">
        <v>269</v>
      </c>
      <c r="H61" s="363" t="s">
        <v>267</v>
      </c>
      <c r="I61" s="361" t="s">
        <v>268</v>
      </c>
      <c r="J61" s="362" t="s">
        <v>530</v>
      </c>
      <c r="O61" s="364" t="s">
        <v>266</v>
      </c>
      <c r="P61" s="365" t="s">
        <v>389</v>
      </c>
      <c r="Q61" s="365" t="s">
        <v>39</v>
      </c>
      <c r="R61" s="365" t="s">
        <v>40</v>
      </c>
      <c r="S61" s="365" t="s">
        <v>41</v>
      </c>
      <c r="T61" s="365" t="s">
        <v>42</v>
      </c>
      <c r="U61" s="365" t="s">
        <v>43</v>
      </c>
      <c r="V61" s="365" t="s">
        <v>44</v>
      </c>
      <c r="W61" s="365" t="s">
        <v>45</v>
      </c>
      <c r="X61" s="365" t="s">
        <v>46</v>
      </c>
      <c r="Y61" s="365" t="s">
        <v>47</v>
      </c>
      <c r="Z61" s="365" t="s">
        <v>48</v>
      </c>
      <c r="AA61" s="365" t="s">
        <v>49</v>
      </c>
      <c r="AB61" s="365" t="s">
        <v>50</v>
      </c>
      <c r="AC61" s="365" t="s">
        <v>51</v>
      </c>
      <c r="AD61" s="365" t="s">
        <v>52</v>
      </c>
      <c r="AE61" s="386"/>
      <c r="AF61" s="387"/>
    </row>
    <row r="62" spans="2:33" outlineLevel="1" x14ac:dyDescent="0.25">
      <c r="B62" s="367"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367">
        <f>IF(C58&gt;0,C58+1,IF(DATE(YEAR('Basic project data'!$C$5),MONTH('Basic project data'!$C$5),1)=D62,1,0))</f>
        <v>0</v>
      </c>
      <c r="D62" s="368">
        <f>DATE(YEAR(D58),MONTH(D58)+1,DAY(D58))</f>
        <v>368</v>
      </c>
      <c r="E62" s="369"/>
      <c r="F62" s="299">
        <f t="shared" ref="F62:F73" si="21">215/12*E62</f>
        <v>0</v>
      </c>
      <c r="G62" s="370"/>
      <c r="H62" s="369"/>
      <c r="I62" s="299">
        <f t="shared" ref="I62:I73" si="22">215/12*H62</f>
        <v>0</v>
      </c>
      <c r="J62" s="371"/>
      <c r="O62" s="372">
        <f t="shared" ref="O62:O74" si="23">D62</f>
        <v>368</v>
      </c>
      <c r="P62" s="373"/>
      <c r="Q62" s="373"/>
      <c r="R62" s="373"/>
      <c r="S62" s="373"/>
      <c r="T62" s="373"/>
      <c r="U62" s="373"/>
      <c r="V62" s="373"/>
      <c r="W62" s="373"/>
      <c r="X62" s="373"/>
      <c r="Y62" s="373"/>
      <c r="Z62" s="373"/>
      <c r="AA62" s="373"/>
      <c r="AB62" s="373"/>
      <c r="AC62" s="373"/>
      <c r="AD62" s="373"/>
      <c r="AE62" s="374">
        <f t="shared" ref="AE62:AE73" si="24">SUM(P62:AD62)</f>
        <v>0</v>
      </c>
      <c r="AF62" s="375"/>
      <c r="AG62" s="376"/>
    </row>
    <row r="63" spans="2:33" outlineLevel="1" x14ac:dyDescent="0.25">
      <c r="B63" s="367"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367">
        <f>IF(C62&gt;0,C62+1,IF(DATE(YEAR('Basic project data'!$C$5),MONTH('Basic project data'!$C$5),1)=D63,1,0))</f>
        <v>0</v>
      </c>
      <c r="D63" s="368">
        <f t="shared" ref="D63:D73" si="25">DATE(YEAR(D62),MONTH(D62)+1,DAY(D62))</f>
        <v>399</v>
      </c>
      <c r="E63" s="369"/>
      <c r="F63" s="299">
        <f t="shared" si="21"/>
        <v>0</v>
      </c>
      <c r="G63" s="370"/>
      <c r="H63" s="369"/>
      <c r="I63" s="299">
        <f t="shared" si="22"/>
        <v>0</v>
      </c>
      <c r="J63" s="371"/>
      <c r="O63" s="372">
        <f t="shared" si="23"/>
        <v>399</v>
      </c>
      <c r="P63" s="373"/>
      <c r="Q63" s="373"/>
      <c r="R63" s="373"/>
      <c r="S63" s="373"/>
      <c r="T63" s="373"/>
      <c r="U63" s="373"/>
      <c r="V63" s="373"/>
      <c r="W63" s="373"/>
      <c r="X63" s="373"/>
      <c r="Y63" s="373"/>
      <c r="Z63" s="373"/>
      <c r="AA63" s="373"/>
      <c r="AB63" s="373"/>
      <c r="AC63" s="373"/>
      <c r="AD63" s="373"/>
      <c r="AE63" s="374">
        <f t="shared" si="24"/>
        <v>0</v>
      </c>
      <c r="AF63" s="375"/>
    </row>
    <row r="64" spans="2:33" outlineLevel="1" x14ac:dyDescent="0.25">
      <c r="B64" s="367"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367">
        <f>IF(C63&gt;0,C63+1,IF(DATE(YEAR('Basic project data'!$C$5),MONTH('Basic project data'!$C$5),1)=D64,1,0))</f>
        <v>0</v>
      </c>
      <c r="D64" s="368">
        <f t="shared" si="25"/>
        <v>427</v>
      </c>
      <c r="E64" s="369"/>
      <c r="F64" s="299">
        <f t="shared" si="21"/>
        <v>0</v>
      </c>
      <c r="G64" s="370"/>
      <c r="H64" s="369"/>
      <c r="I64" s="299">
        <f t="shared" si="22"/>
        <v>0</v>
      </c>
      <c r="J64" s="371"/>
      <c r="O64" s="372">
        <f t="shared" si="23"/>
        <v>427</v>
      </c>
      <c r="P64" s="373"/>
      <c r="Q64" s="373"/>
      <c r="R64" s="373"/>
      <c r="S64" s="373"/>
      <c r="T64" s="373"/>
      <c r="U64" s="373"/>
      <c r="V64" s="373"/>
      <c r="W64" s="373"/>
      <c r="X64" s="373"/>
      <c r="Y64" s="373"/>
      <c r="Z64" s="373"/>
      <c r="AA64" s="373"/>
      <c r="AB64" s="373"/>
      <c r="AC64" s="373"/>
      <c r="AD64" s="373"/>
      <c r="AE64" s="374">
        <f t="shared" si="24"/>
        <v>0</v>
      </c>
      <c r="AF64" s="375"/>
    </row>
    <row r="65" spans="2:33" outlineLevel="1" x14ac:dyDescent="0.25">
      <c r="B65" s="367"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367">
        <f>IF(C64&gt;0,C64+1,IF(DATE(YEAR('Basic project data'!$C$5),MONTH('Basic project data'!$C$5),1)=D65,1,0))</f>
        <v>0</v>
      </c>
      <c r="D65" s="368">
        <f t="shared" si="25"/>
        <v>458</v>
      </c>
      <c r="E65" s="369"/>
      <c r="F65" s="299">
        <f t="shared" si="21"/>
        <v>0</v>
      </c>
      <c r="G65" s="370"/>
      <c r="H65" s="369"/>
      <c r="I65" s="299">
        <f t="shared" si="22"/>
        <v>0</v>
      </c>
      <c r="J65" s="371"/>
      <c r="O65" s="372">
        <f t="shared" si="23"/>
        <v>458</v>
      </c>
      <c r="P65" s="373"/>
      <c r="Q65" s="373"/>
      <c r="R65" s="373"/>
      <c r="S65" s="373"/>
      <c r="T65" s="373"/>
      <c r="U65" s="373"/>
      <c r="V65" s="373"/>
      <c r="W65" s="373"/>
      <c r="X65" s="373"/>
      <c r="Y65" s="373"/>
      <c r="Z65" s="373"/>
      <c r="AA65" s="373"/>
      <c r="AB65" s="373"/>
      <c r="AC65" s="373"/>
      <c r="AD65" s="373"/>
      <c r="AE65" s="374">
        <f t="shared" si="24"/>
        <v>0</v>
      </c>
      <c r="AF65" s="375"/>
    </row>
    <row r="66" spans="2:33" outlineLevel="1" x14ac:dyDescent="0.25">
      <c r="B66" s="367"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367">
        <f>IF(C65&gt;0,C65+1,IF(DATE(YEAR('Basic project data'!$C$5),MONTH('Basic project data'!$C$5),1)=D66,1,0))</f>
        <v>0</v>
      </c>
      <c r="D66" s="368">
        <f t="shared" si="25"/>
        <v>488</v>
      </c>
      <c r="E66" s="369"/>
      <c r="F66" s="299">
        <f t="shared" si="21"/>
        <v>0</v>
      </c>
      <c r="G66" s="370"/>
      <c r="H66" s="369"/>
      <c r="I66" s="299">
        <f t="shared" si="22"/>
        <v>0</v>
      </c>
      <c r="J66" s="371"/>
      <c r="O66" s="372">
        <f t="shared" si="23"/>
        <v>488</v>
      </c>
      <c r="P66" s="373"/>
      <c r="Q66" s="373"/>
      <c r="R66" s="373"/>
      <c r="S66" s="373"/>
      <c r="T66" s="373"/>
      <c r="U66" s="373"/>
      <c r="V66" s="373"/>
      <c r="W66" s="373"/>
      <c r="X66" s="373"/>
      <c r="Y66" s="373"/>
      <c r="Z66" s="373"/>
      <c r="AA66" s="373"/>
      <c r="AB66" s="373"/>
      <c r="AC66" s="373"/>
      <c r="AD66" s="373"/>
      <c r="AE66" s="374">
        <f t="shared" si="24"/>
        <v>0</v>
      </c>
      <c r="AF66" s="375"/>
    </row>
    <row r="67" spans="2:33" outlineLevel="1" x14ac:dyDescent="0.25">
      <c r="B67" s="367"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367">
        <f>IF(C66&gt;0,C66+1,IF(DATE(YEAR('Basic project data'!$C$5),MONTH('Basic project data'!$C$5),1)=D67,1,0))</f>
        <v>0</v>
      </c>
      <c r="D67" s="368">
        <f t="shared" si="25"/>
        <v>519</v>
      </c>
      <c r="E67" s="369"/>
      <c r="F67" s="299">
        <f t="shared" si="21"/>
        <v>0</v>
      </c>
      <c r="G67" s="370"/>
      <c r="H67" s="369"/>
      <c r="I67" s="299">
        <f t="shared" si="22"/>
        <v>0</v>
      </c>
      <c r="J67" s="371"/>
      <c r="O67" s="372">
        <f t="shared" si="23"/>
        <v>519</v>
      </c>
      <c r="P67" s="373"/>
      <c r="Q67" s="373"/>
      <c r="R67" s="373"/>
      <c r="S67" s="373"/>
      <c r="T67" s="373"/>
      <c r="U67" s="373"/>
      <c r="V67" s="373"/>
      <c r="W67" s="373"/>
      <c r="X67" s="373"/>
      <c r="Y67" s="373"/>
      <c r="Z67" s="373"/>
      <c r="AA67" s="373"/>
      <c r="AB67" s="373"/>
      <c r="AC67" s="373"/>
      <c r="AD67" s="373"/>
      <c r="AE67" s="374">
        <f t="shared" si="24"/>
        <v>0</v>
      </c>
      <c r="AF67" s="375"/>
    </row>
    <row r="68" spans="2:33" outlineLevel="1" x14ac:dyDescent="0.25">
      <c r="B68" s="367"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367">
        <f>IF(C67&gt;0,C67+1,IF(DATE(YEAR('Basic project data'!$C$5),MONTH('Basic project data'!$C$5),1)=D68,1,0))</f>
        <v>0</v>
      </c>
      <c r="D68" s="368">
        <f t="shared" si="25"/>
        <v>549</v>
      </c>
      <c r="E68" s="369"/>
      <c r="F68" s="299">
        <f t="shared" si="21"/>
        <v>0</v>
      </c>
      <c r="G68" s="370"/>
      <c r="H68" s="369"/>
      <c r="I68" s="299">
        <f t="shared" si="22"/>
        <v>0</v>
      </c>
      <c r="J68" s="371"/>
      <c r="O68" s="372">
        <f t="shared" si="23"/>
        <v>549</v>
      </c>
      <c r="P68" s="373"/>
      <c r="Q68" s="373"/>
      <c r="R68" s="373"/>
      <c r="S68" s="373"/>
      <c r="T68" s="373"/>
      <c r="U68" s="373"/>
      <c r="V68" s="373"/>
      <c r="W68" s="373"/>
      <c r="X68" s="373"/>
      <c r="Y68" s="373"/>
      <c r="Z68" s="373"/>
      <c r="AA68" s="373"/>
      <c r="AB68" s="373"/>
      <c r="AC68" s="373"/>
      <c r="AD68" s="373"/>
      <c r="AE68" s="374">
        <f t="shared" si="24"/>
        <v>0</v>
      </c>
      <c r="AF68" s="375"/>
    </row>
    <row r="69" spans="2:33" outlineLevel="1" x14ac:dyDescent="0.25">
      <c r="B69" s="367"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367">
        <f>IF(C68&gt;0,C68+1,IF(DATE(YEAR('Basic project data'!$C$5),MONTH('Basic project data'!$C$5),1)=D69,1,0))</f>
        <v>0</v>
      </c>
      <c r="D69" s="368">
        <f t="shared" si="25"/>
        <v>580</v>
      </c>
      <c r="E69" s="369"/>
      <c r="F69" s="299">
        <f t="shared" si="21"/>
        <v>0</v>
      </c>
      <c r="G69" s="370"/>
      <c r="H69" s="369"/>
      <c r="I69" s="299">
        <f t="shared" si="22"/>
        <v>0</v>
      </c>
      <c r="J69" s="371"/>
      <c r="O69" s="372">
        <f t="shared" si="23"/>
        <v>580</v>
      </c>
      <c r="P69" s="373"/>
      <c r="Q69" s="373"/>
      <c r="R69" s="373"/>
      <c r="S69" s="373"/>
      <c r="T69" s="373"/>
      <c r="U69" s="373"/>
      <c r="V69" s="373"/>
      <c r="W69" s="373"/>
      <c r="X69" s="373"/>
      <c r="Y69" s="373"/>
      <c r="Z69" s="373"/>
      <c r="AA69" s="373"/>
      <c r="AB69" s="373"/>
      <c r="AC69" s="373"/>
      <c r="AD69" s="373"/>
      <c r="AE69" s="374">
        <f t="shared" si="24"/>
        <v>0</v>
      </c>
      <c r="AF69" s="375"/>
    </row>
    <row r="70" spans="2:33" outlineLevel="1" x14ac:dyDescent="0.25">
      <c r="B70" s="367"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367">
        <f>IF(C69&gt;0,C69+1,IF(DATE(YEAR('Basic project data'!$C$5),MONTH('Basic project data'!$C$5),1)=D70,1,0))</f>
        <v>0</v>
      </c>
      <c r="D70" s="368">
        <f t="shared" si="25"/>
        <v>611</v>
      </c>
      <c r="E70" s="369"/>
      <c r="F70" s="299">
        <f t="shared" si="21"/>
        <v>0</v>
      </c>
      <c r="G70" s="370"/>
      <c r="H70" s="369"/>
      <c r="I70" s="299">
        <f t="shared" si="22"/>
        <v>0</v>
      </c>
      <c r="J70" s="371"/>
      <c r="O70" s="372">
        <f t="shared" si="23"/>
        <v>611</v>
      </c>
      <c r="P70" s="373"/>
      <c r="Q70" s="373"/>
      <c r="R70" s="373"/>
      <c r="S70" s="373"/>
      <c r="T70" s="373"/>
      <c r="U70" s="373"/>
      <c r="V70" s="373"/>
      <c r="W70" s="373"/>
      <c r="X70" s="373"/>
      <c r="Y70" s="373"/>
      <c r="Z70" s="373"/>
      <c r="AA70" s="373"/>
      <c r="AB70" s="373"/>
      <c r="AC70" s="373"/>
      <c r="AD70" s="373"/>
      <c r="AE70" s="374">
        <f t="shared" si="24"/>
        <v>0</v>
      </c>
      <c r="AF70" s="375"/>
    </row>
    <row r="71" spans="2:33" outlineLevel="1" x14ac:dyDescent="0.25">
      <c r="B71" s="367"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367">
        <f>IF(C70&gt;0,C70+1,IF(DATE(YEAR('Basic project data'!$C$5),MONTH('Basic project data'!$C$5),1)=D71,1,0))</f>
        <v>0</v>
      </c>
      <c r="D71" s="368">
        <f t="shared" si="25"/>
        <v>641</v>
      </c>
      <c r="E71" s="369"/>
      <c r="F71" s="299">
        <f t="shared" si="21"/>
        <v>0</v>
      </c>
      <c r="G71" s="370"/>
      <c r="H71" s="369"/>
      <c r="I71" s="299">
        <f t="shared" si="22"/>
        <v>0</v>
      </c>
      <c r="J71" s="371"/>
      <c r="O71" s="372">
        <f t="shared" si="23"/>
        <v>641</v>
      </c>
      <c r="P71" s="373"/>
      <c r="Q71" s="373"/>
      <c r="R71" s="373"/>
      <c r="S71" s="373"/>
      <c r="T71" s="373"/>
      <c r="U71" s="373"/>
      <c r="V71" s="373"/>
      <c r="W71" s="373"/>
      <c r="X71" s="373"/>
      <c r="Y71" s="373"/>
      <c r="Z71" s="373"/>
      <c r="AA71" s="373"/>
      <c r="AB71" s="373"/>
      <c r="AC71" s="373"/>
      <c r="AD71" s="373"/>
      <c r="AE71" s="374">
        <f t="shared" si="24"/>
        <v>0</v>
      </c>
      <c r="AF71" s="375"/>
    </row>
    <row r="72" spans="2:33" outlineLevel="1" x14ac:dyDescent="0.25">
      <c r="B72" s="367"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367">
        <f>IF(C71&gt;0,C71+1,IF(DATE(YEAR('Basic project data'!$C$5),MONTH('Basic project data'!$C$5),1)=D72,1,0))</f>
        <v>0</v>
      </c>
      <c r="D72" s="368">
        <f t="shared" si="25"/>
        <v>672</v>
      </c>
      <c r="E72" s="369"/>
      <c r="F72" s="299">
        <f t="shared" si="21"/>
        <v>0</v>
      </c>
      <c r="G72" s="370"/>
      <c r="H72" s="369"/>
      <c r="I72" s="299">
        <f t="shared" si="22"/>
        <v>0</v>
      </c>
      <c r="J72" s="371"/>
      <c r="O72" s="372">
        <f t="shared" si="23"/>
        <v>672</v>
      </c>
      <c r="P72" s="373"/>
      <c r="Q72" s="373"/>
      <c r="R72" s="373"/>
      <c r="S72" s="373"/>
      <c r="T72" s="373"/>
      <c r="U72" s="373"/>
      <c r="V72" s="373"/>
      <c r="W72" s="373"/>
      <c r="X72" s="373"/>
      <c r="Y72" s="373"/>
      <c r="Z72" s="373"/>
      <c r="AA72" s="373"/>
      <c r="AB72" s="373"/>
      <c r="AC72" s="373"/>
      <c r="AD72" s="373"/>
      <c r="AE72" s="374">
        <f t="shared" si="24"/>
        <v>0</v>
      </c>
      <c r="AF72" s="375"/>
    </row>
    <row r="73" spans="2:33" outlineLevel="1" x14ac:dyDescent="0.25">
      <c r="B73" s="367"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367">
        <f>IF(C72&gt;0,C72+1,IF(DATE(YEAR('Basic project data'!$C$5),MONTH('Basic project data'!$C$5),1)=D73,1,0))</f>
        <v>0</v>
      </c>
      <c r="D73" s="368">
        <f t="shared" si="25"/>
        <v>702</v>
      </c>
      <c r="E73" s="369"/>
      <c r="F73" s="299">
        <f t="shared" si="21"/>
        <v>0</v>
      </c>
      <c r="G73" s="370"/>
      <c r="H73" s="369"/>
      <c r="I73" s="299">
        <f t="shared" si="22"/>
        <v>0</v>
      </c>
      <c r="J73" s="371"/>
      <c r="O73" s="372">
        <f t="shared" si="23"/>
        <v>702</v>
      </c>
      <c r="P73" s="373"/>
      <c r="Q73" s="373"/>
      <c r="R73" s="373"/>
      <c r="S73" s="373"/>
      <c r="T73" s="373"/>
      <c r="U73" s="373"/>
      <c r="V73" s="373"/>
      <c r="W73" s="373"/>
      <c r="X73" s="373"/>
      <c r="Y73" s="373"/>
      <c r="Z73" s="373"/>
      <c r="AA73" s="373"/>
      <c r="AB73" s="373"/>
      <c r="AC73" s="373"/>
      <c r="AD73" s="373"/>
      <c r="AE73" s="374">
        <f t="shared" si="24"/>
        <v>0</v>
      </c>
      <c r="AF73" s="375"/>
    </row>
    <row r="74" spans="2:33" ht="15.75" outlineLevel="1" thickBot="1" x14ac:dyDescent="0.3">
      <c r="B74" s="377"/>
      <c r="C74" s="378"/>
      <c r="D74" s="379">
        <f>D73</f>
        <v>702</v>
      </c>
      <c r="E74" s="380"/>
      <c r="F74" s="381">
        <f>SUM(F62:F73)</f>
        <v>0</v>
      </c>
      <c r="G74" s="382">
        <f>SUM(G62:G73)</f>
        <v>0</v>
      </c>
      <c r="H74" s="383"/>
      <c r="I74" s="381">
        <f>SUM(I62:I73)</f>
        <v>0</v>
      </c>
      <c r="J74" s="382">
        <f>SUM(J62:J73)</f>
        <v>0</v>
      </c>
      <c r="O74" s="388">
        <f t="shared" si="23"/>
        <v>702</v>
      </c>
      <c r="P74" s="384">
        <f t="shared" ref="P74:S74" si="26">SUM(P62:P73)</f>
        <v>0</v>
      </c>
      <c r="Q74" s="384">
        <f t="shared" si="26"/>
        <v>0</v>
      </c>
      <c r="R74" s="384">
        <f t="shared" si="26"/>
        <v>0</v>
      </c>
      <c r="S74" s="384">
        <f t="shared" si="26"/>
        <v>0</v>
      </c>
      <c r="T74" s="384">
        <f>SUM(T62:T73)</f>
        <v>0</v>
      </c>
      <c r="U74" s="384">
        <f t="shared" ref="U74:AE74" si="27">SUM(U62:U73)</f>
        <v>0</v>
      </c>
      <c r="V74" s="384">
        <f t="shared" si="27"/>
        <v>0</v>
      </c>
      <c r="W74" s="384">
        <f t="shared" si="27"/>
        <v>0</v>
      </c>
      <c r="X74" s="384">
        <f t="shared" si="27"/>
        <v>0</v>
      </c>
      <c r="Y74" s="384">
        <f t="shared" si="27"/>
        <v>0</v>
      </c>
      <c r="Z74" s="384">
        <f t="shared" si="27"/>
        <v>0</v>
      </c>
      <c r="AA74" s="384">
        <f t="shared" si="27"/>
        <v>0</v>
      </c>
      <c r="AB74" s="384">
        <f t="shared" si="27"/>
        <v>0</v>
      </c>
      <c r="AC74" s="384">
        <f t="shared" si="27"/>
        <v>0</v>
      </c>
      <c r="AD74" s="384">
        <f t="shared" si="27"/>
        <v>0</v>
      </c>
      <c r="AE74" s="384">
        <f t="shared" si="27"/>
        <v>0</v>
      </c>
      <c r="AF74" s="375"/>
    </row>
    <row r="75" spans="2:33" x14ac:dyDescent="0.25">
      <c r="B75" s="385"/>
      <c r="C75" s="385"/>
      <c r="E75" s="674" t="s">
        <v>252</v>
      </c>
      <c r="F75" s="674"/>
      <c r="G75" s="674"/>
      <c r="H75" s="674" t="s">
        <v>498</v>
      </c>
      <c r="I75" s="674"/>
      <c r="J75" s="674"/>
      <c r="O75" s="357"/>
      <c r="P75" s="384">
        <f t="shared" ref="P75:AE75" si="28">IFERROR(P74/$H$2,0)</f>
        <v>0</v>
      </c>
      <c r="Q75" s="384">
        <f t="shared" si="28"/>
        <v>0</v>
      </c>
      <c r="R75" s="384">
        <f t="shared" si="28"/>
        <v>0</v>
      </c>
      <c r="S75" s="384">
        <f t="shared" si="28"/>
        <v>0</v>
      </c>
      <c r="T75" s="384">
        <f t="shared" si="28"/>
        <v>0</v>
      </c>
      <c r="U75" s="384">
        <f t="shared" si="28"/>
        <v>0</v>
      </c>
      <c r="V75" s="384">
        <f t="shared" si="28"/>
        <v>0</v>
      </c>
      <c r="W75" s="384">
        <f t="shared" si="28"/>
        <v>0</v>
      </c>
      <c r="X75" s="384">
        <f t="shared" si="28"/>
        <v>0</v>
      </c>
      <c r="Y75" s="384">
        <f t="shared" si="28"/>
        <v>0</v>
      </c>
      <c r="Z75" s="384">
        <f t="shared" si="28"/>
        <v>0</v>
      </c>
      <c r="AA75" s="384">
        <f t="shared" si="28"/>
        <v>0</v>
      </c>
      <c r="AB75" s="384">
        <f t="shared" si="28"/>
        <v>0</v>
      </c>
      <c r="AC75" s="384">
        <f t="shared" si="28"/>
        <v>0</v>
      </c>
      <c r="AD75" s="384">
        <f t="shared" si="28"/>
        <v>0</v>
      </c>
      <c r="AE75" s="384">
        <f t="shared" si="28"/>
        <v>0</v>
      </c>
      <c r="AF75" s="626" t="s">
        <v>270</v>
      </c>
      <c r="AG75" s="627"/>
    </row>
    <row r="76" spans="2:33" ht="30" outlineLevel="1" x14ac:dyDescent="0.25">
      <c r="B76" s="385"/>
      <c r="C76" s="385"/>
      <c r="E76" s="360" t="s">
        <v>267</v>
      </c>
      <c r="F76" s="361" t="s">
        <v>268</v>
      </c>
      <c r="G76" s="362" t="s">
        <v>269</v>
      </c>
      <c r="H76" s="363" t="s">
        <v>267</v>
      </c>
      <c r="I76" s="361" t="s">
        <v>268</v>
      </c>
      <c r="J76" s="362" t="s">
        <v>530</v>
      </c>
      <c r="O76" s="364" t="s">
        <v>266</v>
      </c>
      <c r="P76" s="365" t="s">
        <v>389</v>
      </c>
      <c r="Q76" s="365" t="s">
        <v>39</v>
      </c>
      <c r="R76" s="365" t="s">
        <v>40</v>
      </c>
      <c r="S76" s="365" t="s">
        <v>41</v>
      </c>
      <c r="T76" s="365" t="s">
        <v>42</v>
      </c>
      <c r="U76" s="365" t="s">
        <v>43</v>
      </c>
      <c r="V76" s="365" t="s">
        <v>44</v>
      </c>
      <c r="W76" s="365" t="s">
        <v>45</v>
      </c>
      <c r="X76" s="365" t="s">
        <v>46</v>
      </c>
      <c r="Y76" s="365" t="s">
        <v>47</v>
      </c>
      <c r="Z76" s="365" t="s">
        <v>48</v>
      </c>
      <c r="AA76" s="365" t="s">
        <v>49</v>
      </c>
      <c r="AB76" s="365" t="s">
        <v>50</v>
      </c>
      <c r="AC76" s="365" t="s">
        <v>51</v>
      </c>
      <c r="AD76" s="365" t="s">
        <v>52</v>
      </c>
      <c r="AE76" s="386"/>
      <c r="AF76" s="387"/>
    </row>
    <row r="77" spans="2:33" outlineLevel="1" x14ac:dyDescent="0.25">
      <c r="B77" s="367"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367">
        <f>IF(C73&gt;0,C73+1,IF(DATE(YEAR('Basic project data'!$C$5),MONTH('Basic project data'!$C$5),1)=D77,1,0))</f>
        <v>0</v>
      </c>
      <c r="D77" s="368">
        <f>DATE(YEAR(D73),MONTH(D73)+1,DAY(D73))</f>
        <v>733</v>
      </c>
      <c r="E77" s="369"/>
      <c r="F77" s="299">
        <f t="shared" ref="F77:F88" si="29">215/12*E77</f>
        <v>0</v>
      </c>
      <c r="G77" s="370"/>
      <c r="H77" s="369"/>
      <c r="I77" s="299">
        <f t="shared" ref="I77:I88" si="30">215/12*H77</f>
        <v>0</v>
      </c>
      <c r="J77" s="371"/>
      <c r="O77" s="372">
        <f t="shared" ref="O77:O89" si="31">D77</f>
        <v>733</v>
      </c>
      <c r="P77" s="373"/>
      <c r="Q77" s="373"/>
      <c r="R77" s="373"/>
      <c r="S77" s="373"/>
      <c r="T77" s="373"/>
      <c r="U77" s="373"/>
      <c r="V77" s="373"/>
      <c r="W77" s="373"/>
      <c r="X77" s="373"/>
      <c r="Y77" s="373"/>
      <c r="Z77" s="373"/>
      <c r="AA77" s="373"/>
      <c r="AB77" s="373"/>
      <c r="AC77" s="373"/>
      <c r="AD77" s="373"/>
      <c r="AE77" s="374">
        <f t="shared" ref="AE77:AE88" si="32">SUM(P77:AD77)</f>
        <v>0</v>
      </c>
      <c r="AF77" s="375"/>
    </row>
    <row r="78" spans="2:33" outlineLevel="1" x14ac:dyDescent="0.25">
      <c r="B78" s="367"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367">
        <f>IF(C77&gt;0,C77+1,IF(DATE(YEAR('Basic project data'!$C$5),MONTH('Basic project data'!$C$5),1)=D78,1,0))</f>
        <v>0</v>
      </c>
      <c r="D78" s="368">
        <f t="shared" ref="D78:D88" si="33">DATE(YEAR(D77),MONTH(D77)+1,DAY(D77))</f>
        <v>764</v>
      </c>
      <c r="E78" s="369"/>
      <c r="F78" s="299">
        <f t="shared" si="29"/>
        <v>0</v>
      </c>
      <c r="G78" s="370"/>
      <c r="H78" s="369"/>
      <c r="I78" s="299">
        <f t="shared" si="30"/>
        <v>0</v>
      </c>
      <c r="J78" s="371"/>
      <c r="O78" s="372">
        <f t="shared" si="31"/>
        <v>764</v>
      </c>
      <c r="P78" s="373"/>
      <c r="Q78" s="373"/>
      <c r="R78" s="373"/>
      <c r="S78" s="373"/>
      <c r="T78" s="373"/>
      <c r="U78" s="373"/>
      <c r="V78" s="373"/>
      <c r="W78" s="373"/>
      <c r="X78" s="373"/>
      <c r="Y78" s="373"/>
      <c r="Z78" s="373"/>
      <c r="AA78" s="373"/>
      <c r="AB78" s="373"/>
      <c r="AC78" s="373"/>
      <c r="AD78" s="373"/>
      <c r="AE78" s="374">
        <f t="shared" si="32"/>
        <v>0</v>
      </c>
      <c r="AF78" s="375"/>
    </row>
    <row r="79" spans="2:33" outlineLevel="1" x14ac:dyDescent="0.25">
      <c r="B79" s="367"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367">
        <f>IF(C78&gt;0,C78+1,IF(DATE(YEAR('Basic project data'!$C$5),MONTH('Basic project data'!$C$5),1)=D79,1,0))</f>
        <v>0</v>
      </c>
      <c r="D79" s="368">
        <f t="shared" si="33"/>
        <v>792</v>
      </c>
      <c r="E79" s="369"/>
      <c r="F79" s="299">
        <f t="shared" si="29"/>
        <v>0</v>
      </c>
      <c r="G79" s="370"/>
      <c r="H79" s="369"/>
      <c r="I79" s="299">
        <f t="shared" si="30"/>
        <v>0</v>
      </c>
      <c r="J79" s="371"/>
      <c r="O79" s="372">
        <f t="shared" si="31"/>
        <v>792</v>
      </c>
      <c r="P79" s="373"/>
      <c r="Q79" s="373"/>
      <c r="R79" s="373"/>
      <c r="S79" s="373"/>
      <c r="T79" s="373"/>
      <c r="U79" s="373"/>
      <c r="V79" s="373"/>
      <c r="W79" s="373"/>
      <c r="X79" s="373"/>
      <c r="Y79" s="373"/>
      <c r="Z79" s="373"/>
      <c r="AA79" s="373"/>
      <c r="AB79" s="373"/>
      <c r="AC79" s="373"/>
      <c r="AD79" s="373"/>
      <c r="AE79" s="374">
        <f t="shared" si="32"/>
        <v>0</v>
      </c>
      <c r="AF79" s="375"/>
    </row>
    <row r="80" spans="2:33" outlineLevel="1" x14ac:dyDescent="0.25">
      <c r="B80" s="367"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367">
        <f>IF(C79&gt;0,C79+1,IF(DATE(YEAR('Basic project data'!$C$5),MONTH('Basic project data'!$C$5),1)=D80,1,0))</f>
        <v>0</v>
      </c>
      <c r="D80" s="368">
        <f t="shared" si="33"/>
        <v>823</v>
      </c>
      <c r="E80" s="369"/>
      <c r="F80" s="299">
        <f t="shared" si="29"/>
        <v>0</v>
      </c>
      <c r="G80" s="370"/>
      <c r="H80" s="369"/>
      <c r="I80" s="299">
        <f t="shared" si="30"/>
        <v>0</v>
      </c>
      <c r="J80" s="371"/>
      <c r="O80" s="372">
        <f t="shared" si="31"/>
        <v>823</v>
      </c>
      <c r="P80" s="373"/>
      <c r="Q80" s="373"/>
      <c r="R80" s="373"/>
      <c r="S80" s="373"/>
      <c r="T80" s="373"/>
      <c r="U80" s="373"/>
      <c r="V80" s="373"/>
      <c r="W80" s="373"/>
      <c r="X80" s="373"/>
      <c r="Y80" s="373"/>
      <c r="Z80" s="373"/>
      <c r="AA80" s="373"/>
      <c r="AB80" s="373"/>
      <c r="AC80" s="373"/>
      <c r="AD80" s="373"/>
      <c r="AE80" s="374">
        <f t="shared" si="32"/>
        <v>0</v>
      </c>
      <c r="AF80" s="375"/>
    </row>
    <row r="81" spans="2:33" outlineLevel="1" x14ac:dyDescent="0.25">
      <c r="B81" s="367"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367">
        <f>IF(C80&gt;0,C80+1,IF(DATE(YEAR('Basic project data'!$C$5),MONTH('Basic project data'!$C$5),1)=D81,1,0))</f>
        <v>0</v>
      </c>
      <c r="D81" s="368">
        <f t="shared" si="33"/>
        <v>853</v>
      </c>
      <c r="E81" s="369"/>
      <c r="F81" s="299">
        <f t="shared" si="29"/>
        <v>0</v>
      </c>
      <c r="G81" s="370"/>
      <c r="H81" s="369"/>
      <c r="I81" s="299">
        <f t="shared" si="30"/>
        <v>0</v>
      </c>
      <c r="J81" s="371"/>
      <c r="O81" s="372">
        <f t="shared" si="31"/>
        <v>853</v>
      </c>
      <c r="P81" s="373"/>
      <c r="Q81" s="373"/>
      <c r="R81" s="373"/>
      <c r="S81" s="373"/>
      <c r="T81" s="373"/>
      <c r="U81" s="373"/>
      <c r="V81" s="373"/>
      <c r="W81" s="373"/>
      <c r="X81" s="373"/>
      <c r="Y81" s="373"/>
      <c r="Z81" s="373"/>
      <c r="AA81" s="373"/>
      <c r="AB81" s="373"/>
      <c r="AC81" s="373"/>
      <c r="AD81" s="373"/>
      <c r="AE81" s="374">
        <f t="shared" si="32"/>
        <v>0</v>
      </c>
      <c r="AF81" s="375"/>
    </row>
    <row r="82" spans="2:33" outlineLevel="1" x14ac:dyDescent="0.25">
      <c r="B82" s="367"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367">
        <f>IF(C81&gt;0,C81+1,IF(DATE(YEAR('Basic project data'!$C$5),MONTH('Basic project data'!$C$5),1)=D82,1,0))</f>
        <v>0</v>
      </c>
      <c r="D82" s="368">
        <f t="shared" si="33"/>
        <v>884</v>
      </c>
      <c r="E82" s="369"/>
      <c r="F82" s="299">
        <f t="shared" si="29"/>
        <v>0</v>
      </c>
      <c r="G82" s="370"/>
      <c r="H82" s="369"/>
      <c r="I82" s="299">
        <f t="shared" si="30"/>
        <v>0</v>
      </c>
      <c r="J82" s="371"/>
      <c r="O82" s="372">
        <f t="shared" si="31"/>
        <v>884</v>
      </c>
      <c r="P82" s="373"/>
      <c r="Q82" s="373"/>
      <c r="R82" s="373"/>
      <c r="S82" s="373"/>
      <c r="T82" s="373"/>
      <c r="U82" s="373"/>
      <c r="V82" s="373"/>
      <c r="W82" s="373"/>
      <c r="X82" s="373"/>
      <c r="Y82" s="373"/>
      <c r="Z82" s="373"/>
      <c r="AA82" s="373"/>
      <c r="AB82" s="373"/>
      <c r="AC82" s="373"/>
      <c r="AD82" s="373"/>
      <c r="AE82" s="374">
        <f t="shared" si="32"/>
        <v>0</v>
      </c>
      <c r="AF82" s="375"/>
    </row>
    <row r="83" spans="2:33" outlineLevel="1" x14ac:dyDescent="0.25">
      <c r="B83" s="367"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367">
        <f>IF(C82&gt;0,C82+1,IF(DATE(YEAR('Basic project data'!$C$5),MONTH('Basic project data'!$C$5),1)=D83,1,0))</f>
        <v>0</v>
      </c>
      <c r="D83" s="368">
        <f t="shared" si="33"/>
        <v>914</v>
      </c>
      <c r="E83" s="369"/>
      <c r="F83" s="299">
        <f t="shared" si="29"/>
        <v>0</v>
      </c>
      <c r="G83" s="370"/>
      <c r="H83" s="369"/>
      <c r="I83" s="299">
        <f t="shared" si="30"/>
        <v>0</v>
      </c>
      <c r="J83" s="371"/>
      <c r="O83" s="372">
        <f t="shared" si="31"/>
        <v>914</v>
      </c>
      <c r="P83" s="373"/>
      <c r="Q83" s="373"/>
      <c r="R83" s="373"/>
      <c r="S83" s="373"/>
      <c r="T83" s="373"/>
      <c r="U83" s="373"/>
      <c r="V83" s="373"/>
      <c r="W83" s="373"/>
      <c r="X83" s="373"/>
      <c r="Y83" s="373"/>
      <c r="Z83" s="373"/>
      <c r="AA83" s="373"/>
      <c r="AB83" s="373"/>
      <c r="AC83" s="373"/>
      <c r="AD83" s="373"/>
      <c r="AE83" s="374">
        <f t="shared" si="32"/>
        <v>0</v>
      </c>
      <c r="AF83" s="375"/>
    </row>
    <row r="84" spans="2:33" outlineLevel="1" x14ac:dyDescent="0.25">
      <c r="B84" s="367"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367">
        <f>IF(C83&gt;0,C83+1,IF(DATE(YEAR('Basic project data'!$C$5),MONTH('Basic project data'!$C$5),1)=D84,1,0))</f>
        <v>0</v>
      </c>
      <c r="D84" s="368">
        <f t="shared" si="33"/>
        <v>945</v>
      </c>
      <c r="E84" s="369"/>
      <c r="F84" s="299">
        <f t="shared" si="29"/>
        <v>0</v>
      </c>
      <c r="G84" s="370"/>
      <c r="H84" s="369"/>
      <c r="I84" s="299">
        <f t="shared" si="30"/>
        <v>0</v>
      </c>
      <c r="J84" s="371"/>
      <c r="O84" s="372">
        <f t="shared" si="31"/>
        <v>945</v>
      </c>
      <c r="P84" s="373"/>
      <c r="Q84" s="373"/>
      <c r="R84" s="373"/>
      <c r="S84" s="373"/>
      <c r="T84" s="373"/>
      <c r="U84" s="373"/>
      <c r="V84" s="373"/>
      <c r="W84" s="373"/>
      <c r="X84" s="373"/>
      <c r="Y84" s="373"/>
      <c r="Z84" s="373"/>
      <c r="AA84" s="373"/>
      <c r="AB84" s="373"/>
      <c r="AC84" s="373"/>
      <c r="AD84" s="373"/>
      <c r="AE84" s="374">
        <f t="shared" si="32"/>
        <v>0</v>
      </c>
      <c r="AF84" s="375"/>
    </row>
    <row r="85" spans="2:33" outlineLevel="1" x14ac:dyDescent="0.25">
      <c r="B85" s="367"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367">
        <f>IF(C84&gt;0,C84+1,IF(DATE(YEAR('Basic project data'!$C$5),MONTH('Basic project data'!$C$5),1)=D85,1,0))</f>
        <v>0</v>
      </c>
      <c r="D85" s="368">
        <f t="shared" si="33"/>
        <v>976</v>
      </c>
      <c r="E85" s="369"/>
      <c r="F85" s="299">
        <f t="shared" si="29"/>
        <v>0</v>
      </c>
      <c r="G85" s="370"/>
      <c r="H85" s="369"/>
      <c r="I85" s="299">
        <f t="shared" si="30"/>
        <v>0</v>
      </c>
      <c r="J85" s="371"/>
      <c r="O85" s="372">
        <f t="shared" si="31"/>
        <v>976</v>
      </c>
      <c r="P85" s="373"/>
      <c r="Q85" s="373"/>
      <c r="R85" s="373"/>
      <c r="S85" s="373"/>
      <c r="T85" s="373"/>
      <c r="U85" s="373"/>
      <c r="V85" s="373"/>
      <c r="W85" s="373"/>
      <c r="X85" s="373"/>
      <c r="Y85" s="373"/>
      <c r="Z85" s="373"/>
      <c r="AA85" s="373"/>
      <c r="AB85" s="373"/>
      <c r="AC85" s="373"/>
      <c r="AD85" s="373"/>
      <c r="AE85" s="374">
        <f t="shared" si="32"/>
        <v>0</v>
      </c>
      <c r="AF85" s="375"/>
    </row>
    <row r="86" spans="2:33" outlineLevel="1" x14ac:dyDescent="0.25">
      <c r="B86" s="367"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367">
        <f>IF(C85&gt;0,C85+1,IF(DATE(YEAR('Basic project data'!$C$5),MONTH('Basic project data'!$C$5),1)=D86,1,0))</f>
        <v>0</v>
      </c>
      <c r="D86" s="368">
        <f t="shared" si="33"/>
        <v>1006</v>
      </c>
      <c r="E86" s="369"/>
      <c r="F86" s="299">
        <f t="shared" si="29"/>
        <v>0</v>
      </c>
      <c r="G86" s="370"/>
      <c r="H86" s="369"/>
      <c r="I86" s="299">
        <f t="shared" si="30"/>
        <v>0</v>
      </c>
      <c r="J86" s="371"/>
      <c r="O86" s="372">
        <f t="shared" si="31"/>
        <v>1006</v>
      </c>
      <c r="P86" s="373"/>
      <c r="Q86" s="373"/>
      <c r="R86" s="373"/>
      <c r="S86" s="373"/>
      <c r="T86" s="373"/>
      <c r="U86" s="373"/>
      <c r="V86" s="373"/>
      <c r="W86" s="373"/>
      <c r="X86" s="373"/>
      <c r="Y86" s="373"/>
      <c r="Z86" s="373"/>
      <c r="AA86" s="373"/>
      <c r="AB86" s="373"/>
      <c r="AC86" s="373"/>
      <c r="AD86" s="373"/>
      <c r="AE86" s="374">
        <f t="shared" si="32"/>
        <v>0</v>
      </c>
      <c r="AF86" s="375"/>
    </row>
    <row r="87" spans="2:33" outlineLevel="1" x14ac:dyDescent="0.25">
      <c r="B87" s="367"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367">
        <f>IF(C86&gt;0,C86+1,IF(DATE(YEAR('Basic project data'!$C$5),MONTH('Basic project data'!$C$5),1)=D87,1,0))</f>
        <v>0</v>
      </c>
      <c r="D87" s="368">
        <f t="shared" si="33"/>
        <v>1037</v>
      </c>
      <c r="E87" s="369"/>
      <c r="F87" s="299">
        <f t="shared" si="29"/>
        <v>0</v>
      </c>
      <c r="G87" s="370"/>
      <c r="H87" s="369"/>
      <c r="I87" s="299">
        <f t="shared" si="30"/>
        <v>0</v>
      </c>
      <c r="J87" s="371"/>
      <c r="O87" s="372">
        <f t="shared" si="31"/>
        <v>1037</v>
      </c>
      <c r="P87" s="373"/>
      <c r="Q87" s="373"/>
      <c r="R87" s="373"/>
      <c r="S87" s="373"/>
      <c r="T87" s="373"/>
      <c r="U87" s="373"/>
      <c r="V87" s="373"/>
      <c r="W87" s="373"/>
      <c r="X87" s="373"/>
      <c r="Y87" s="373"/>
      <c r="Z87" s="373"/>
      <c r="AA87" s="373"/>
      <c r="AB87" s="373"/>
      <c r="AC87" s="373"/>
      <c r="AD87" s="373"/>
      <c r="AE87" s="374">
        <f t="shared" si="32"/>
        <v>0</v>
      </c>
      <c r="AF87" s="375"/>
    </row>
    <row r="88" spans="2:33" outlineLevel="1" x14ac:dyDescent="0.25">
      <c r="B88" s="367"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367">
        <f>IF(C87&gt;0,C87+1,IF(DATE(YEAR('Basic project data'!$C$5),MONTH('Basic project data'!$C$5),1)=D88,1,0))</f>
        <v>0</v>
      </c>
      <c r="D88" s="368">
        <f t="shared" si="33"/>
        <v>1067</v>
      </c>
      <c r="E88" s="369"/>
      <c r="F88" s="299">
        <f t="shared" si="29"/>
        <v>0</v>
      </c>
      <c r="G88" s="370"/>
      <c r="H88" s="369"/>
      <c r="I88" s="299">
        <f t="shared" si="30"/>
        <v>0</v>
      </c>
      <c r="J88" s="371"/>
      <c r="O88" s="372">
        <f t="shared" si="31"/>
        <v>1067</v>
      </c>
      <c r="P88" s="373"/>
      <c r="Q88" s="373"/>
      <c r="R88" s="373"/>
      <c r="S88" s="373"/>
      <c r="T88" s="373"/>
      <c r="U88" s="373"/>
      <c r="V88" s="373"/>
      <c r="W88" s="373"/>
      <c r="X88" s="373"/>
      <c r="Y88" s="373"/>
      <c r="Z88" s="373"/>
      <c r="AA88" s="373"/>
      <c r="AB88" s="373"/>
      <c r="AC88" s="373"/>
      <c r="AD88" s="373"/>
      <c r="AE88" s="374">
        <f t="shared" si="32"/>
        <v>0</v>
      </c>
      <c r="AF88" s="375"/>
    </row>
    <row r="89" spans="2:33" ht="15.75" outlineLevel="1" thickBot="1" x14ac:dyDescent="0.3">
      <c r="B89" s="377"/>
      <c r="C89" s="378"/>
      <c r="D89" s="379">
        <f>D88</f>
        <v>1067</v>
      </c>
      <c r="E89" s="380"/>
      <c r="F89" s="381">
        <f>SUM(F77:F88)</f>
        <v>0</v>
      </c>
      <c r="G89" s="382">
        <f>SUM(G77:G88)</f>
        <v>0</v>
      </c>
      <c r="H89" s="383"/>
      <c r="I89" s="381">
        <f>SUM(I77:I88)</f>
        <v>0</v>
      </c>
      <c r="J89" s="382">
        <f>SUM(J77:J88)</f>
        <v>0</v>
      </c>
      <c r="O89" s="388">
        <f t="shared" si="31"/>
        <v>1067</v>
      </c>
      <c r="P89" s="384">
        <f t="shared" ref="P89:S89" si="34">SUM(P77:P88)</f>
        <v>0</v>
      </c>
      <c r="Q89" s="384">
        <f t="shared" si="34"/>
        <v>0</v>
      </c>
      <c r="R89" s="384">
        <f t="shared" si="34"/>
        <v>0</v>
      </c>
      <c r="S89" s="384">
        <f t="shared" si="34"/>
        <v>0</v>
      </c>
      <c r="T89" s="384">
        <f>SUM(T77:T88)</f>
        <v>0</v>
      </c>
      <c r="U89" s="384">
        <f t="shared" ref="U89:AE89" si="35">SUM(U77:U88)</f>
        <v>0</v>
      </c>
      <c r="V89" s="384">
        <f t="shared" si="35"/>
        <v>0</v>
      </c>
      <c r="W89" s="384">
        <f t="shared" si="35"/>
        <v>0</v>
      </c>
      <c r="X89" s="384">
        <f t="shared" si="35"/>
        <v>0</v>
      </c>
      <c r="Y89" s="384">
        <f t="shared" si="35"/>
        <v>0</v>
      </c>
      <c r="Z89" s="384">
        <f t="shared" si="35"/>
        <v>0</v>
      </c>
      <c r="AA89" s="384">
        <f t="shared" si="35"/>
        <v>0</v>
      </c>
      <c r="AB89" s="384">
        <f t="shared" si="35"/>
        <v>0</v>
      </c>
      <c r="AC89" s="384">
        <f t="shared" si="35"/>
        <v>0</v>
      </c>
      <c r="AD89" s="384">
        <f t="shared" si="35"/>
        <v>0</v>
      </c>
      <c r="AE89" s="384">
        <f t="shared" si="35"/>
        <v>0</v>
      </c>
      <c r="AF89" s="375"/>
    </row>
    <row r="90" spans="2:33" x14ac:dyDescent="0.25">
      <c r="B90" s="385"/>
      <c r="C90" s="385"/>
      <c r="E90" s="674" t="s">
        <v>252</v>
      </c>
      <c r="F90" s="674"/>
      <c r="G90" s="674"/>
      <c r="H90" s="674" t="s">
        <v>498</v>
      </c>
      <c r="I90" s="674"/>
      <c r="J90" s="674"/>
      <c r="O90" s="357"/>
      <c r="P90" s="384">
        <f>IFERROR(P89/$H$2,0)</f>
        <v>0</v>
      </c>
      <c r="Q90" s="384">
        <f t="shared" ref="Q90:AE90" si="36">IFERROR(Q89/$H$2,0)</f>
        <v>0</v>
      </c>
      <c r="R90" s="384">
        <f t="shared" si="36"/>
        <v>0</v>
      </c>
      <c r="S90" s="384">
        <f t="shared" si="36"/>
        <v>0</v>
      </c>
      <c r="T90" s="384">
        <f t="shared" si="36"/>
        <v>0</v>
      </c>
      <c r="U90" s="384">
        <f t="shared" si="36"/>
        <v>0</v>
      </c>
      <c r="V90" s="384">
        <f t="shared" si="36"/>
        <v>0</v>
      </c>
      <c r="W90" s="384">
        <f t="shared" si="36"/>
        <v>0</v>
      </c>
      <c r="X90" s="384">
        <f t="shared" si="36"/>
        <v>0</v>
      </c>
      <c r="Y90" s="384">
        <f t="shared" si="36"/>
        <v>0</v>
      </c>
      <c r="Z90" s="384">
        <f t="shared" si="36"/>
        <v>0</v>
      </c>
      <c r="AA90" s="384">
        <f t="shared" si="36"/>
        <v>0</v>
      </c>
      <c r="AB90" s="384">
        <f t="shared" si="36"/>
        <v>0</v>
      </c>
      <c r="AC90" s="384">
        <f t="shared" si="36"/>
        <v>0</v>
      </c>
      <c r="AD90" s="384">
        <f t="shared" si="36"/>
        <v>0</v>
      </c>
      <c r="AE90" s="384">
        <f t="shared" si="36"/>
        <v>0</v>
      </c>
      <c r="AF90" s="626" t="s">
        <v>270</v>
      </c>
      <c r="AG90" s="627"/>
    </row>
    <row r="91" spans="2:33" ht="30" outlineLevel="1" x14ac:dyDescent="0.25">
      <c r="B91" s="385"/>
      <c r="C91" s="385"/>
      <c r="E91" s="360" t="s">
        <v>267</v>
      </c>
      <c r="F91" s="361" t="s">
        <v>268</v>
      </c>
      <c r="G91" s="362" t="s">
        <v>269</v>
      </c>
      <c r="H91" s="363" t="s">
        <v>267</v>
      </c>
      <c r="I91" s="361" t="s">
        <v>268</v>
      </c>
      <c r="J91" s="362" t="s">
        <v>530</v>
      </c>
      <c r="O91" s="364" t="s">
        <v>266</v>
      </c>
      <c r="P91" s="365" t="s">
        <v>389</v>
      </c>
      <c r="Q91" s="365" t="s">
        <v>39</v>
      </c>
      <c r="R91" s="365" t="s">
        <v>40</v>
      </c>
      <c r="S91" s="365" t="s">
        <v>41</v>
      </c>
      <c r="T91" s="365" t="s">
        <v>42</v>
      </c>
      <c r="U91" s="365" t="s">
        <v>43</v>
      </c>
      <c r="V91" s="365" t="s">
        <v>44</v>
      </c>
      <c r="W91" s="365" t="s">
        <v>45</v>
      </c>
      <c r="X91" s="365" t="s">
        <v>46</v>
      </c>
      <c r="Y91" s="365" t="s">
        <v>47</v>
      </c>
      <c r="Z91" s="365" t="s">
        <v>48</v>
      </c>
      <c r="AA91" s="365" t="s">
        <v>49</v>
      </c>
      <c r="AB91" s="365" t="s">
        <v>50</v>
      </c>
      <c r="AC91" s="365" t="s">
        <v>51</v>
      </c>
      <c r="AD91" s="365" t="s">
        <v>52</v>
      </c>
      <c r="AE91" s="386"/>
      <c r="AF91" s="387"/>
    </row>
    <row r="92" spans="2:33" outlineLevel="1" x14ac:dyDescent="0.25">
      <c r="B92" s="367"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367">
        <f>IF(C88&gt;0,C88+1,IF(DATE(YEAR('Basic project data'!$C$5),MONTH('Basic project data'!$C$5),1)=D92,1,0))</f>
        <v>0</v>
      </c>
      <c r="D92" s="368">
        <f>DATE(YEAR(D88),MONTH(D88)+1,DAY(D88))</f>
        <v>1098</v>
      </c>
      <c r="E92" s="369"/>
      <c r="F92" s="299">
        <f t="shared" ref="F92:F103" si="37">215/12*E92</f>
        <v>0</v>
      </c>
      <c r="G92" s="370"/>
      <c r="H92" s="369"/>
      <c r="I92" s="299">
        <f t="shared" ref="I92:I103" si="38">215/12*H92</f>
        <v>0</v>
      </c>
      <c r="J92" s="371"/>
      <c r="O92" s="372">
        <f t="shared" ref="O92:O104" si="39">D92</f>
        <v>1098</v>
      </c>
      <c r="P92" s="373"/>
      <c r="Q92" s="373"/>
      <c r="R92" s="373"/>
      <c r="S92" s="373"/>
      <c r="T92" s="373"/>
      <c r="U92" s="373"/>
      <c r="V92" s="373"/>
      <c r="W92" s="373"/>
      <c r="X92" s="373"/>
      <c r="Y92" s="373"/>
      <c r="Z92" s="373"/>
      <c r="AA92" s="373"/>
      <c r="AB92" s="373"/>
      <c r="AC92" s="373"/>
      <c r="AD92" s="373"/>
      <c r="AE92" s="374">
        <f t="shared" ref="AE92:AE103" si="40">SUM(P92:AD92)</f>
        <v>0</v>
      </c>
      <c r="AF92" s="375"/>
    </row>
    <row r="93" spans="2:33" outlineLevel="1" x14ac:dyDescent="0.25">
      <c r="B93" s="367"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367">
        <f>IF(C92&gt;0,C92+1,IF(DATE(YEAR('Basic project data'!$C$5),MONTH('Basic project data'!$C$5),1)=D93,1,0))</f>
        <v>0</v>
      </c>
      <c r="D93" s="368">
        <f t="shared" ref="D93:D103" si="41">DATE(YEAR(D92),MONTH(D92)+1,DAY(D92))</f>
        <v>1129</v>
      </c>
      <c r="E93" s="369"/>
      <c r="F93" s="299">
        <f t="shared" si="37"/>
        <v>0</v>
      </c>
      <c r="G93" s="370"/>
      <c r="H93" s="369"/>
      <c r="I93" s="299">
        <f t="shared" si="38"/>
        <v>0</v>
      </c>
      <c r="J93" s="371"/>
      <c r="O93" s="372">
        <f t="shared" si="39"/>
        <v>1129</v>
      </c>
      <c r="P93" s="373"/>
      <c r="Q93" s="373"/>
      <c r="R93" s="373"/>
      <c r="S93" s="373"/>
      <c r="T93" s="373"/>
      <c r="U93" s="373"/>
      <c r="V93" s="373"/>
      <c r="W93" s="373"/>
      <c r="X93" s="373"/>
      <c r="Y93" s="373"/>
      <c r="Z93" s="373"/>
      <c r="AA93" s="373"/>
      <c r="AB93" s="373"/>
      <c r="AC93" s="373"/>
      <c r="AD93" s="373"/>
      <c r="AE93" s="374">
        <f t="shared" si="40"/>
        <v>0</v>
      </c>
      <c r="AF93" s="375"/>
    </row>
    <row r="94" spans="2:33" outlineLevel="1" x14ac:dyDescent="0.25">
      <c r="B94" s="367"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367">
        <f>IF(C93&gt;0,C93+1,IF(DATE(YEAR('Basic project data'!$C$5),MONTH('Basic project data'!$C$5),1)=D94,1,0))</f>
        <v>0</v>
      </c>
      <c r="D94" s="368">
        <f t="shared" si="41"/>
        <v>1157</v>
      </c>
      <c r="E94" s="369"/>
      <c r="F94" s="299">
        <f t="shared" si="37"/>
        <v>0</v>
      </c>
      <c r="G94" s="370"/>
      <c r="H94" s="369"/>
      <c r="I94" s="299">
        <f t="shared" si="38"/>
        <v>0</v>
      </c>
      <c r="J94" s="371"/>
      <c r="O94" s="372">
        <f t="shared" si="39"/>
        <v>1157</v>
      </c>
      <c r="P94" s="373"/>
      <c r="Q94" s="373"/>
      <c r="R94" s="373"/>
      <c r="S94" s="373"/>
      <c r="T94" s="373"/>
      <c r="U94" s="373"/>
      <c r="V94" s="373"/>
      <c r="W94" s="373"/>
      <c r="X94" s="373"/>
      <c r="Y94" s="373"/>
      <c r="Z94" s="373"/>
      <c r="AA94" s="373"/>
      <c r="AB94" s="373"/>
      <c r="AC94" s="373"/>
      <c r="AD94" s="373"/>
      <c r="AE94" s="374">
        <f t="shared" si="40"/>
        <v>0</v>
      </c>
      <c r="AF94" s="375"/>
    </row>
    <row r="95" spans="2:33" outlineLevel="1" x14ac:dyDescent="0.25">
      <c r="B95" s="367"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367">
        <f>IF(C94&gt;0,C94+1,IF(DATE(YEAR('Basic project data'!$C$5),MONTH('Basic project data'!$C$5),1)=D95,1,0))</f>
        <v>0</v>
      </c>
      <c r="D95" s="368">
        <f t="shared" si="41"/>
        <v>1188</v>
      </c>
      <c r="E95" s="369"/>
      <c r="F95" s="299">
        <f t="shared" si="37"/>
        <v>0</v>
      </c>
      <c r="G95" s="370"/>
      <c r="H95" s="369"/>
      <c r="I95" s="299">
        <f t="shared" si="38"/>
        <v>0</v>
      </c>
      <c r="J95" s="371"/>
      <c r="O95" s="372">
        <f t="shared" si="39"/>
        <v>1188</v>
      </c>
      <c r="P95" s="373"/>
      <c r="Q95" s="373"/>
      <c r="R95" s="373"/>
      <c r="S95" s="373"/>
      <c r="T95" s="373"/>
      <c r="U95" s="373"/>
      <c r="V95" s="373"/>
      <c r="W95" s="373"/>
      <c r="X95" s="373"/>
      <c r="Y95" s="373"/>
      <c r="Z95" s="373"/>
      <c r="AA95" s="373"/>
      <c r="AB95" s="373"/>
      <c r="AC95" s="373"/>
      <c r="AD95" s="373"/>
      <c r="AE95" s="374">
        <f t="shared" si="40"/>
        <v>0</v>
      </c>
      <c r="AF95" s="375"/>
    </row>
    <row r="96" spans="2:33" outlineLevel="1" x14ac:dyDescent="0.25">
      <c r="B96" s="367"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367">
        <f>IF(C95&gt;0,C95+1,IF(DATE(YEAR('Basic project data'!$C$5),MONTH('Basic project data'!$C$5),1)=D96,1,0))</f>
        <v>0</v>
      </c>
      <c r="D96" s="368">
        <f t="shared" si="41"/>
        <v>1218</v>
      </c>
      <c r="E96" s="369"/>
      <c r="F96" s="299">
        <f t="shared" si="37"/>
        <v>0</v>
      </c>
      <c r="G96" s="370"/>
      <c r="H96" s="369"/>
      <c r="I96" s="299">
        <f t="shared" si="38"/>
        <v>0</v>
      </c>
      <c r="J96" s="371"/>
      <c r="O96" s="372">
        <f t="shared" si="39"/>
        <v>1218</v>
      </c>
      <c r="P96" s="373"/>
      <c r="Q96" s="373"/>
      <c r="R96" s="373"/>
      <c r="S96" s="373"/>
      <c r="T96" s="373"/>
      <c r="U96" s="373"/>
      <c r="V96" s="373"/>
      <c r="W96" s="373"/>
      <c r="X96" s="373"/>
      <c r="Y96" s="373"/>
      <c r="Z96" s="373"/>
      <c r="AA96" s="373"/>
      <c r="AB96" s="373"/>
      <c r="AC96" s="373"/>
      <c r="AD96" s="373"/>
      <c r="AE96" s="374">
        <f t="shared" si="40"/>
        <v>0</v>
      </c>
      <c r="AF96" s="375"/>
    </row>
    <row r="97" spans="2:33" outlineLevel="1" x14ac:dyDescent="0.25">
      <c r="B97" s="367"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367">
        <f>IF(C96&gt;0,C96+1,IF(DATE(YEAR('Basic project data'!$C$5),MONTH('Basic project data'!$C$5),1)=D97,1,0))</f>
        <v>0</v>
      </c>
      <c r="D97" s="368">
        <f t="shared" si="41"/>
        <v>1249</v>
      </c>
      <c r="E97" s="369"/>
      <c r="F97" s="299">
        <f t="shared" si="37"/>
        <v>0</v>
      </c>
      <c r="G97" s="370"/>
      <c r="H97" s="369"/>
      <c r="I97" s="299">
        <f t="shared" si="38"/>
        <v>0</v>
      </c>
      <c r="J97" s="371"/>
      <c r="O97" s="372">
        <f t="shared" si="39"/>
        <v>1249</v>
      </c>
      <c r="P97" s="373"/>
      <c r="Q97" s="373"/>
      <c r="R97" s="373"/>
      <c r="S97" s="373"/>
      <c r="T97" s="373"/>
      <c r="U97" s="373"/>
      <c r="V97" s="373"/>
      <c r="W97" s="373"/>
      <c r="X97" s="373"/>
      <c r="Y97" s="373"/>
      <c r="Z97" s="373"/>
      <c r="AA97" s="373"/>
      <c r="AB97" s="373"/>
      <c r="AC97" s="373"/>
      <c r="AD97" s="373"/>
      <c r="AE97" s="374">
        <f t="shared" si="40"/>
        <v>0</v>
      </c>
      <c r="AF97" s="375"/>
    </row>
    <row r="98" spans="2:33" outlineLevel="1" x14ac:dyDescent="0.25">
      <c r="B98" s="367"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367">
        <f>IF(C97&gt;0,C97+1,IF(DATE(YEAR('Basic project data'!$C$5),MONTH('Basic project data'!$C$5),1)=D98,1,0))</f>
        <v>0</v>
      </c>
      <c r="D98" s="368">
        <f t="shared" si="41"/>
        <v>1279</v>
      </c>
      <c r="E98" s="369"/>
      <c r="F98" s="299">
        <f t="shared" si="37"/>
        <v>0</v>
      </c>
      <c r="G98" s="370"/>
      <c r="H98" s="369"/>
      <c r="I98" s="299">
        <f t="shared" si="38"/>
        <v>0</v>
      </c>
      <c r="J98" s="371"/>
      <c r="O98" s="372">
        <f t="shared" si="39"/>
        <v>1279</v>
      </c>
      <c r="P98" s="373"/>
      <c r="Q98" s="373"/>
      <c r="R98" s="373"/>
      <c r="S98" s="373"/>
      <c r="T98" s="373"/>
      <c r="U98" s="373"/>
      <c r="V98" s="373"/>
      <c r="W98" s="373"/>
      <c r="X98" s="373"/>
      <c r="Y98" s="373"/>
      <c r="Z98" s="373"/>
      <c r="AA98" s="373"/>
      <c r="AB98" s="373"/>
      <c r="AC98" s="373"/>
      <c r="AD98" s="373"/>
      <c r="AE98" s="374">
        <f t="shared" si="40"/>
        <v>0</v>
      </c>
      <c r="AF98" s="375"/>
    </row>
    <row r="99" spans="2:33" outlineLevel="1" x14ac:dyDescent="0.25">
      <c r="B99" s="367"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367">
        <f>IF(C98&gt;0,C98+1,IF(DATE(YEAR('Basic project data'!$C$5),MONTH('Basic project data'!$C$5),1)=D99,1,0))</f>
        <v>0</v>
      </c>
      <c r="D99" s="368">
        <f t="shared" si="41"/>
        <v>1310</v>
      </c>
      <c r="E99" s="369"/>
      <c r="F99" s="299">
        <f t="shared" si="37"/>
        <v>0</v>
      </c>
      <c r="G99" s="370"/>
      <c r="H99" s="369"/>
      <c r="I99" s="299">
        <f t="shared" si="38"/>
        <v>0</v>
      </c>
      <c r="J99" s="371"/>
      <c r="O99" s="372">
        <f t="shared" si="39"/>
        <v>1310</v>
      </c>
      <c r="P99" s="373"/>
      <c r="Q99" s="373"/>
      <c r="R99" s="373"/>
      <c r="S99" s="373"/>
      <c r="T99" s="373"/>
      <c r="U99" s="373"/>
      <c r="V99" s="373"/>
      <c r="W99" s="373"/>
      <c r="X99" s="373"/>
      <c r="Y99" s="373"/>
      <c r="Z99" s="373"/>
      <c r="AA99" s="373"/>
      <c r="AB99" s="373"/>
      <c r="AC99" s="373"/>
      <c r="AD99" s="373"/>
      <c r="AE99" s="374">
        <f t="shared" si="40"/>
        <v>0</v>
      </c>
      <c r="AF99" s="375"/>
    </row>
    <row r="100" spans="2:33" outlineLevel="1" x14ac:dyDescent="0.25">
      <c r="B100" s="367"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367">
        <f>IF(C99&gt;0,C99+1,IF(DATE(YEAR('Basic project data'!$C$5),MONTH('Basic project data'!$C$5),1)=D100,1,0))</f>
        <v>0</v>
      </c>
      <c r="D100" s="368">
        <f t="shared" si="41"/>
        <v>1341</v>
      </c>
      <c r="E100" s="369"/>
      <c r="F100" s="299">
        <f t="shared" si="37"/>
        <v>0</v>
      </c>
      <c r="G100" s="370"/>
      <c r="H100" s="369"/>
      <c r="I100" s="299">
        <f t="shared" si="38"/>
        <v>0</v>
      </c>
      <c r="J100" s="371"/>
      <c r="O100" s="372">
        <f t="shared" si="39"/>
        <v>1341</v>
      </c>
      <c r="P100" s="373"/>
      <c r="Q100" s="373"/>
      <c r="R100" s="373"/>
      <c r="S100" s="373"/>
      <c r="T100" s="373"/>
      <c r="U100" s="373"/>
      <c r="V100" s="373"/>
      <c r="W100" s="373"/>
      <c r="X100" s="373"/>
      <c r="Y100" s="373"/>
      <c r="Z100" s="373"/>
      <c r="AA100" s="373"/>
      <c r="AB100" s="373"/>
      <c r="AC100" s="373"/>
      <c r="AD100" s="373"/>
      <c r="AE100" s="374">
        <f t="shared" si="40"/>
        <v>0</v>
      </c>
      <c r="AF100" s="375"/>
    </row>
    <row r="101" spans="2:33" outlineLevel="1" x14ac:dyDescent="0.25">
      <c r="B101" s="367"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367">
        <f>IF(C100&gt;0,C100+1,IF(DATE(YEAR('Basic project data'!$C$5),MONTH('Basic project data'!$C$5),1)=D101,1,0))</f>
        <v>0</v>
      </c>
      <c r="D101" s="368">
        <f t="shared" si="41"/>
        <v>1371</v>
      </c>
      <c r="E101" s="369"/>
      <c r="F101" s="299">
        <f t="shared" si="37"/>
        <v>0</v>
      </c>
      <c r="G101" s="370"/>
      <c r="H101" s="369"/>
      <c r="I101" s="299">
        <f t="shared" si="38"/>
        <v>0</v>
      </c>
      <c r="J101" s="371"/>
      <c r="O101" s="372">
        <f t="shared" si="39"/>
        <v>1371</v>
      </c>
      <c r="P101" s="373"/>
      <c r="Q101" s="373"/>
      <c r="R101" s="373"/>
      <c r="S101" s="373"/>
      <c r="T101" s="373"/>
      <c r="U101" s="373"/>
      <c r="V101" s="373"/>
      <c r="W101" s="373"/>
      <c r="X101" s="373"/>
      <c r="Y101" s="373"/>
      <c r="Z101" s="373"/>
      <c r="AA101" s="373"/>
      <c r="AB101" s="373"/>
      <c r="AC101" s="373"/>
      <c r="AD101" s="373"/>
      <c r="AE101" s="374">
        <f t="shared" si="40"/>
        <v>0</v>
      </c>
      <c r="AF101" s="375"/>
    </row>
    <row r="102" spans="2:33" outlineLevel="1" x14ac:dyDescent="0.25">
      <c r="B102" s="367"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367">
        <f>IF(C101&gt;0,C101+1,IF(DATE(YEAR('Basic project data'!$C$5),MONTH('Basic project data'!$C$5),1)=D102,1,0))</f>
        <v>0</v>
      </c>
      <c r="D102" s="368">
        <f t="shared" si="41"/>
        <v>1402</v>
      </c>
      <c r="E102" s="369"/>
      <c r="F102" s="299">
        <f t="shared" si="37"/>
        <v>0</v>
      </c>
      <c r="G102" s="370"/>
      <c r="H102" s="369"/>
      <c r="I102" s="299">
        <f t="shared" si="38"/>
        <v>0</v>
      </c>
      <c r="J102" s="371"/>
      <c r="O102" s="372">
        <f t="shared" si="39"/>
        <v>1402</v>
      </c>
      <c r="P102" s="373"/>
      <c r="Q102" s="373"/>
      <c r="R102" s="373"/>
      <c r="S102" s="373"/>
      <c r="T102" s="373"/>
      <c r="U102" s="373"/>
      <c r="V102" s="373"/>
      <c r="W102" s="373"/>
      <c r="X102" s="373"/>
      <c r="Y102" s="373"/>
      <c r="Z102" s="373"/>
      <c r="AA102" s="373"/>
      <c r="AB102" s="373"/>
      <c r="AC102" s="373"/>
      <c r="AD102" s="373"/>
      <c r="AE102" s="374">
        <f t="shared" si="40"/>
        <v>0</v>
      </c>
      <c r="AF102" s="375"/>
    </row>
    <row r="103" spans="2:33" outlineLevel="1" x14ac:dyDescent="0.25">
      <c r="B103" s="367"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367">
        <f>IF(C102&gt;0,C102+1,IF(DATE(YEAR('Basic project data'!$C$5),MONTH('Basic project data'!$C$5),1)=D103,1,0))</f>
        <v>0</v>
      </c>
      <c r="D103" s="368">
        <f t="shared" si="41"/>
        <v>1432</v>
      </c>
      <c r="E103" s="369"/>
      <c r="F103" s="299">
        <f t="shared" si="37"/>
        <v>0</v>
      </c>
      <c r="G103" s="370"/>
      <c r="H103" s="369"/>
      <c r="I103" s="299">
        <f t="shared" si="38"/>
        <v>0</v>
      </c>
      <c r="J103" s="371"/>
      <c r="O103" s="372">
        <f t="shared" si="39"/>
        <v>1432</v>
      </c>
      <c r="P103" s="373"/>
      <c r="Q103" s="373"/>
      <c r="R103" s="373"/>
      <c r="S103" s="373"/>
      <c r="T103" s="373"/>
      <c r="U103" s="373"/>
      <c r="V103" s="373"/>
      <c r="W103" s="373"/>
      <c r="X103" s="373"/>
      <c r="Y103" s="373"/>
      <c r="Z103" s="373"/>
      <c r="AA103" s="373"/>
      <c r="AB103" s="373"/>
      <c r="AC103" s="373"/>
      <c r="AD103" s="373"/>
      <c r="AE103" s="374">
        <f t="shared" si="40"/>
        <v>0</v>
      </c>
      <c r="AF103" s="375"/>
    </row>
    <row r="104" spans="2:33" ht="15.75" outlineLevel="1" thickBot="1" x14ac:dyDescent="0.3">
      <c r="B104" s="377"/>
      <c r="C104" s="378"/>
      <c r="D104" s="379">
        <f>D103</f>
        <v>1432</v>
      </c>
      <c r="E104" s="380"/>
      <c r="F104" s="381">
        <f>SUM(F92:F103)</f>
        <v>0</v>
      </c>
      <c r="G104" s="382">
        <f>SUM(G92:G103)</f>
        <v>0</v>
      </c>
      <c r="H104" s="383"/>
      <c r="I104" s="381">
        <f>SUM(I92:I103)</f>
        <v>0</v>
      </c>
      <c r="J104" s="382">
        <f>SUM(J92:J103)</f>
        <v>0</v>
      </c>
      <c r="O104" s="388">
        <f t="shared" si="39"/>
        <v>1432</v>
      </c>
      <c r="P104" s="384">
        <f t="shared" ref="P104:S104" si="42">SUM(P92:P103)</f>
        <v>0</v>
      </c>
      <c r="Q104" s="384">
        <f t="shared" si="42"/>
        <v>0</v>
      </c>
      <c r="R104" s="384">
        <f t="shared" si="42"/>
        <v>0</v>
      </c>
      <c r="S104" s="384">
        <f t="shared" si="42"/>
        <v>0</v>
      </c>
      <c r="T104" s="384">
        <f>SUM(T92:T103)</f>
        <v>0</v>
      </c>
      <c r="U104" s="384">
        <f t="shared" ref="U104:AE104" si="43">SUM(U92:U103)</f>
        <v>0</v>
      </c>
      <c r="V104" s="384">
        <f t="shared" si="43"/>
        <v>0</v>
      </c>
      <c r="W104" s="384">
        <f t="shared" si="43"/>
        <v>0</v>
      </c>
      <c r="X104" s="384">
        <f t="shared" si="43"/>
        <v>0</v>
      </c>
      <c r="Y104" s="384">
        <f t="shared" si="43"/>
        <v>0</v>
      </c>
      <c r="Z104" s="384">
        <f t="shared" si="43"/>
        <v>0</v>
      </c>
      <c r="AA104" s="384">
        <f t="shared" si="43"/>
        <v>0</v>
      </c>
      <c r="AB104" s="384">
        <f t="shared" si="43"/>
        <v>0</v>
      </c>
      <c r="AC104" s="384">
        <f t="shared" si="43"/>
        <v>0</v>
      </c>
      <c r="AD104" s="384">
        <f t="shared" si="43"/>
        <v>0</v>
      </c>
      <c r="AE104" s="384">
        <f t="shared" si="43"/>
        <v>0</v>
      </c>
      <c r="AF104" s="375"/>
    </row>
    <row r="105" spans="2:33" x14ac:dyDescent="0.25">
      <c r="B105" s="385"/>
      <c r="C105" s="385"/>
      <c r="E105" s="674" t="s">
        <v>252</v>
      </c>
      <c r="F105" s="674"/>
      <c r="G105" s="674"/>
      <c r="H105" s="674" t="s">
        <v>498</v>
      </c>
      <c r="I105" s="674"/>
      <c r="J105" s="674"/>
      <c r="O105" s="357"/>
      <c r="P105" s="384">
        <f>IFERROR(P104/$H$2,0)</f>
        <v>0</v>
      </c>
      <c r="Q105" s="384">
        <f t="shared" ref="Q105:AE105" si="44">IFERROR(Q104/$H$2,0)</f>
        <v>0</v>
      </c>
      <c r="R105" s="384">
        <f t="shared" si="44"/>
        <v>0</v>
      </c>
      <c r="S105" s="384">
        <f t="shared" si="44"/>
        <v>0</v>
      </c>
      <c r="T105" s="384">
        <f t="shared" si="44"/>
        <v>0</v>
      </c>
      <c r="U105" s="384">
        <f t="shared" si="44"/>
        <v>0</v>
      </c>
      <c r="V105" s="384">
        <f t="shared" si="44"/>
        <v>0</v>
      </c>
      <c r="W105" s="384">
        <f t="shared" si="44"/>
        <v>0</v>
      </c>
      <c r="X105" s="384">
        <f t="shared" si="44"/>
        <v>0</v>
      </c>
      <c r="Y105" s="384">
        <f t="shared" si="44"/>
        <v>0</v>
      </c>
      <c r="Z105" s="384">
        <f t="shared" si="44"/>
        <v>0</v>
      </c>
      <c r="AA105" s="384">
        <f t="shared" si="44"/>
        <v>0</v>
      </c>
      <c r="AB105" s="384">
        <f t="shared" si="44"/>
        <v>0</v>
      </c>
      <c r="AC105" s="384">
        <f t="shared" si="44"/>
        <v>0</v>
      </c>
      <c r="AD105" s="384">
        <f t="shared" si="44"/>
        <v>0</v>
      </c>
      <c r="AE105" s="384">
        <f t="shared" si="44"/>
        <v>0</v>
      </c>
      <c r="AF105" s="626" t="s">
        <v>270</v>
      </c>
      <c r="AG105" s="627"/>
    </row>
    <row r="106" spans="2:33" ht="30" outlineLevel="1" x14ac:dyDescent="0.25">
      <c r="B106" s="385"/>
      <c r="C106" s="385"/>
      <c r="E106" s="360" t="s">
        <v>267</v>
      </c>
      <c r="F106" s="361" t="s">
        <v>268</v>
      </c>
      <c r="G106" s="362" t="s">
        <v>269</v>
      </c>
      <c r="H106" s="363" t="s">
        <v>267</v>
      </c>
      <c r="I106" s="361" t="s">
        <v>268</v>
      </c>
      <c r="J106" s="362" t="s">
        <v>530</v>
      </c>
      <c r="O106" s="364" t="s">
        <v>266</v>
      </c>
      <c r="P106" s="365" t="s">
        <v>389</v>
      </c>
      <c r="Q106" s="365" t="s">
        <v>39</v>
      </c>
      <c r="R106" s="365" t="s">
        <v>40</v>
      </c>
      <c r="S106" s="365" t="s">
        <v>41</v>
      </c>
      <c r="T106" s="365" t="s">
        <v>42</v>
      </c>
      <c r="U106" s="365" t="s">
        <v>43</v>
      </c>
      <c r="V106" s="365" t="s">
        <v>44</v>
      </c>
      <c r="W106" s="365" t="s">
        <v>45</v>
      </c>
      <c r="X106" s="365" t="s">
        <v>46</v>
      </c>
      <c r="Y106" s="365" t="s">
        <v>47</v>
      </c>
      <c r="Z106" s="365" t="s">
        <v>48</v>
      </c>
      <c r="AA106" s="365" t="s">
        <v>49</v>
      </c>
      <c r="AB106" s="365" t="s">
        <v>50</v>
      </c>
      <c r="AC106" s="365" t="s">
        <v>51</v>
      </c>
      <c r="AD106" s="365" t="s">
        <v>52</v>
      </c>
      <c r="AE106" s="386"/>
      <c r="AF106" s="387"/>
    </row>
    <row r="107" spans="2:33" outlineLevel="1" x14ac:dyDescent="0.25">
      <c r="B107" s="367"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367">
        <f>IF(C103&gt;0,C103+1,IF(DATE(YEAR('Basic project data'!$C$5),MONTH('Basic project data'!$C$5),1)=D107,1,0))</f>
        <v>0</v>
      </c>
      <c r="D107" s="368">
        <f>DATE(YEAR(D103),MONTH(D103)+1,DAY(D103))</f>
        <v>1463</v>
      </c>
      <c r="E107" s="369"/>
      <c r="F107" s="299">
        <f t="shared" ref="F107:F118" si="45">215/12*E107</f>
        <v>0</v>
      </c>
      <c r="G107" s="370"/>
      <c r="H107" s="369"/>
      <c r="I107" s="299">
        <f t="shared" ref="I107:I118" si="46">215/12*H107</f>
        <v>0</v>
      </c>
      <c r="J107" s="371"/>
      <c r="O107" s="372">
        <f t="shared" ref="O107:O119" si="47">D107</f>
        <v>1463</v>
      </c>
      <c r="P107" s="373"/>
      <c r="Q107" s="373"/>
      <c r="R107" s="373"/>
      <c r="S107" s="373"/>
      <c r="T107" s="373"/>
      <c r="U107" s="373"/>
      <c r="V107" s="373"/>
      <c r="W107" s="373"/>
      <c r="X107" s="373"/>
      <c r="Y107" s="373"/>
      <c r="Z107" s="373"/>
      <c r="AA107" s="373"/>
      <c r="AB107" s="373"/>
      <c r="AC107" s="373"/>
      <c r="AD107" s="373"/>
      <c r="AE107" s="374">
        <f t="shared" ref="AE107:AE118" si="48">SUM(P107:AD107)</f>
        <v>0</v>
      </c>
      <c r="AF107" s="375"/>
    </row>
    <row r="108" spans="2:33" outlineLevel="1" x14ac:dyDescent="0.25">
      <c r="B108" s="367"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367">
        <f>IF(C107&gt;0,C107+1,IF(DATE(YEAR('Basic project data'!$C$5),MONTH('Basic project data'!$C$5),1)=D108,1,0))</f>
        <v>0</v>
      </c>
      <c r="D108" s="368">
        <f t="shared" ref="D108:D118" si="49">DATE(YEAR(D107),MONTH(D107)+1,DAY(D107))</f>
        <v>1494</v>
      </c>
      <c r="E108" s="369"/>
      <c r="F108" s="299">
        <f t="shared" si="45"/>
        <v>0</v>
      </c>
      <c r="G108" s="370"/>
      <c r="H108" s="369"/>
      <c r="I108" s="299">
        <f t="shared" si="46"/>
        <v>0</v>
      </c>
      <c r="J108" s="371"/>
      <c r="O108" s="372">
        <f t="shared" si="47"/>
        <v>1494</v>
      </c>
      <c r="P108" s="373"/>
      <c r="Q108" s="373"/>
      <c r="R108" s="373"/>
      <c r="S108" s="373"/>
      <c r="T108" s="373"/>
      <c r="U108" s="373"/>
      <c r="V108" s="373"/>
      <c r="W108" s="373"/>
      <c r="X108" s="373"/>
      <c r="Y108" s="373"/>
      <c r="Z108" s="373"/>
      <c r="AA108" s="373"/>
      <c r="AB108" s="373"/>
      <c r="AC108" s="373"/>
      <c r="AD108" s="373"/>
      <c r="AE108" s="374">
        <f t="shared" si="48"/>
        <v>0</v>
      </c>
      <c r="AF108" s="375"/>
    </row>
    <row r="109" spans="2:33" outlineLevel="1" x14ac:dyDescent="0.25">
      <c r="B109" s="367"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367">
        <f>IF(C108&gt;0,C108+1,IF(DATE(YEAR('Basic project data'!$C$5),MONTH('Basic project data'!$C$5),1)=D109,1,0))</f>
        <v>0</v>
      </c>
      <c r="D109" s="368">
        <f t="shared" si="49"/>
        <v>1523</v>
      </c>
      <c r="E109" s="369"/>
      <c r="F109" s="299">
        <f t="shared" si="45"/>
        <v>0</v>
      </c>
      <c r="G109" s="370"/>
      <c r="H109" s="369"/>
      <c r="I109" s="299">
        <f t="shared" si="46"/>
        <v>0</v>
      </c>
      <c r="J109" s="371"/>
      <c r="O109" s="372">
        <f t="shared" si="47"/>
        <v>1523</v>
      </c>
      <c r="P109" s="373"/>
      <c r="Q109" s="373"/>
      <c r="R109" s="373"/>
      <c r="S109" s="373"/>
      <c r="T109" s="373"/>
      <c r="U109" s="373"/>
      <c r="V109" s="373"/>
      <c r="W109" s="373"/>
      <c r="X109" s="373"/>
      <c r="Y109" s="373"/>
      <c r="Z109" s="373"/>
      <c r="AA109" s="373"/>
      <c r="AB109" s="373"/>
      <c r="AC109" s="373"/>
      <c r="AD109" s="373"/>
      <c r="AE109" s="374">
        <f t="shared" si="48"/>
        <v>0</v>
      </c>
      <c r="AF109" s="375"/>
    </row>
    <row r="110" spans="2:33" outlineLevel="1" x14ac:dyDescent="0.25">
      <c r="B110" s="367"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367">
        <f>IF(C109&gt;0,C109+1,IF(DATE(YEAR('Basic project data'!$C$5),MONTH('Basic project data'!$C$5),1)=D110,1,0))</f>
        <v>0</v>
      </c>
      <c r="D110" s="368">
        <f t="shared" si="49"/>
        <v>1554</v>
      </c>
      <c r="E110" s="369"/>
      <c r="F110" s="299">
        <f t="shared" si="45"/>
        <v>0</v>
      </c>
      <c r="G110" s="370"/>
      <c r="H110" s="369"/>
      <c r="I110" s="299">
        <f t="shared" si="46"/>
        <v>0</v>
      </c>
      <c r="J110" s="371"/>
      <c r="O110" s="372">
        <f t="shared" si="47"/>
        <v>1554</v>
      </c>
      <c r="P110" s="373"/>
      <c r="Q110" s="373"/>
      <c r="R110" s="373"/>
      <c r="S110" s="373"/>
      <c r="T110" s="373"/>
      <c r="U110" s="373"/>
      <c r="V110" s="373"/>
      <c r="W110" s="373"/>
      <c r="X110" s="373"/>
      <c r="Y110" s="373"/>
      <c r="Z110" s="373"/>
      <c r="AA110" s="373"/>
      <c r="AB110" s="373"/>
      <c r="AC110" s="373"/>
      <c r="AD110" s="373"/>
      <c r="AE110" s="374">
        <f t="shared" si="48"/>
        <v>0</v>
      </c>
      <c r="AF110" s="375"/>
    </row>
    <row r="111" spans="2:33" outlineLevel="1" x14ac:dyDescent="0.25">
      <c r="B111" s="367"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367">
        <f>IF(C110&gt;0,C110+1,IF(DATE(YEAR('Basic project data'!$C$5),MONTH('Basic project data'!$C$5),1)=D111,1,0))</f>
        <v>0</v>
      </c>
      <c r="D111" s="368">
        <f t="shared" si="49"/>
        <v>1584</v>
      </c>
      <c r="E111" s="369"/>
      <c r="F111" s="299">
        <f t="shared" si="45"/>
        <v>0</v>
      </c>
      <c r="G111" s="370"/>
      <c r="H111" s="369"/>
      <c r="I111" s="299">
        <f t="shared" si="46"/>
        <v>0</v>
      </c>
      <c r="J111" s="371"/>
      <c r="O111" s="372">
        <f t="shared" si="47"/>
        <v>1584</v>
      </c>
      <c r="P111" s="373"/>
      <c r="Q111" s="373"/>
      <c r="R111" s="373"/>
      <c r="S111" s="373"/>
      <c r="T111" s="373"/>
      <c r="U111" s="373"/>
      <c r="V111" s="373"/>
      <c r="W111" s="373"/>
      <c r="X111" s="373"/>
      <c r="Y111" s="373"/>
      <c r="Z111" s="373"/>
      <c r="AA111" s="373"/>
      <c r="AB111" s="373"/>
      <c r="AC111" s="373"/>
      <c r="AD111" s="373"/>
      <c r="AE111" s="374">
        <f t="shared" si="48"/>
        <v>0</v>
      </c>
      <c r="AF111" s="375"/>
    </row>
    <row r="112" spans="2:33" outlineLevel="1" x14ac:dyDescent="0.25">
      <c r="B112" s="367"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367">
        <f>IF(C111&gt;0,C111+1,IF(DATE(YEAR('Basic project data'!$C$5),MONTH('Basic project data'!$C$5),1)=D112,1,0))</f>
        <v>0</v>
      </c>
      <c r="D112" s="368">
        <f t="shared" si="49"/>
        <v>1615</v>
      </c>
      <c r="E112" s="369"/>
      <c r="F112" s="299">
        <f t="shared" si="45"/>
        <v>0</v>
      </c>
      <c r="G112" s="370"/>
      <c r="H112" s="369"/>
      <c r="I112" s="299">
        <f t="shared" si="46"/>
        <v>0</v>
      </c>
      <c r="J112" s="371"/>
      <c r="O112" s="372">
        <f t="shared" si="47"/>
        <v>1615</v>
      </c>
      <c r="P112" s="373"/>
      <c r="Q112" s="373"/>
      <c r="R112" s="373"/>
      <c r="S112" s="373"/>
      <c r="T112" s="373"/>
      <c r="U112" s="373"/>
      <c r="V112" s="373"/>
      <c r="W112" s="373"/>
      <c r="X112" s="373"/>
      <c r="Y112" s="373"/>
      <c r="Z112" s="373"/>
      <c r="AA112" s="373"/>
      <c r="AB112" s="373"/>
      <c r="AC112" s="373"/>
      <c r="AD112" s="373"/>
      <c r="AE112" s="374">
        <f t="shared" si="48"/>
        <v>0</v>
      </c>
      <c r="AF112" s="375"/>
    </row>
    <row r="113" spans="2:33" outlineLevel="1" x14ac:dyDescent="0.25">
      <c r="B113" s="367"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367">
        <f>IF(C112&gt;0,C112+1,IF(DATE(YEAR('Basic project data'!$C$5),MONTH('Basic project data'!$C$5),1)=D113,1,0))</f>
        <v>0</v>
      </c>
      <c r="D113" s="368">
        <f t="shared" si="49"/>
        <v>1645</v>
      </c>
      <c r="E113" s="369"/>
      <c r="F113" s="299">
        <f t="shared" si="45"/>
        <v>0</v>
      </c>
      <c r="G113" s="370"/>
      <c r="H113" s="369"/>
      <c r="I113" s="299">
        <f t="shared" si="46"/>
        <v>0</v>
      </c>
      <c r="J113" s="371"/>
      <c r="O113" s="372">
        <f t="shared" si="47"/>
        <v>1645</v>
      </c>
      <c r="P113" s="373"/>
      <c r="Q113" s="373"/>
      <c r="R113" s="373"/>
      <c r="S113" s="373"/>
      <c r="T113" s="373"/>
      <c r="U113" s="373"/>
      <c r="V113" s="373"/>
      <c r="W113" s="373"/>
      <c r="X113" s="373"/>
      <c r="Y113" s="373"/>
      <c r="Z113" s="373"/>
      <c r="AA113" s="373"/>
      <c r="AB113" s="373"/>
      <c r="AC113" s="373"/>
      <c r="AD113" s="373"/>
      <c r="AE113" s="374">
        <f t="shared" si="48"/>
        <v>0</v>
      </c>
      <c r="AF113" s="375"/>
    </row>
    <row r="114" spans="2:33" outlineLevel="1" x14ac:dyDescent="0.25">
      <c r="B114" s="367"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367">
        <f>IF(C113&gt;0,C113+1,IF(DATE(YEAR('Basic project data'!$C$5),MONTH('Basic project data'!$C$5),1)=D114,1,0))</f>
        <v>0</v>
      </c>
      <c r="D114" s="368">
        <f t="shared" si="49"/>
        <v>1676</v>
      </c>
      <c r="E114" s="369"/>
      <c r="F114" s="299">
        <f t="shared" si="45"/>
        <v>0</v>
      </c>
      <c r="G114" s="370"/>
      <c r="H114" s="369"/>
      <c r="I114" s="299">
        <f t="shared" si="46"/>
        <v>0</v>
      </c>
      <c r="J114" s="371"/>
      <c r="O114" s="372">
        <f t="shared" si="47"/>
        <v>1676</v>
      </c>
      <c r="P114" s="373"/>
      <c r="Q114" s="373"/>
      <c r="R114" s="373"/>
      <c r="S114" s="373"/>
      <c r="T114" s="373"/>
      <c r="U114" s="373"/>
      <c r="V114" s="373"/>
      <c r="W114" s="373"/>
      <c r="X114" s="373"/>
      <c r="Y114" s="373"/>
      <c r="Z114" s="373"/>
      <c r="AA114" s="373"/>
      <c r="AB114" s="373"/>
      <c r="AC114" s="373"/>
      <c r="AD114" s="373"/>
      <c r="AE114" s="374">
        <f t="shared" si="48"/>
        <v>0</v>
      </c>
      <c r="AF114" s="375"/>
    </row>
    <row r="115" spans="2:33" outlineLevel="1" x14ac:dyDescent="0.25">
      <c r="B115" s="367"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367">
        <f>IF(C114&gt;0,C114+1,IF(DATE(YEAR('Basic project data'!$C$5),MONTH('Basic project data'!$C$5),1)=D115,1,0))</f>
        <v>0</v>
      </c>
      <c r="D115" s="368">
        <f t="shared" si="49"/>
        <v>1707</v>
      </c>
      <c r="E115" s="369"/>
      <c r="F115" s="299">
        <f t="shared" si="45"/>
        <v>0</v>
      </c>
      <c r="G115" s="370"/>
      <c r="H115" s="369"/>
      <c r="I115" s="299">
        <f t="shared" si="46"/>
        <v>0</v>
      </c>
      <c r="J115" s="371"/>
      <c r="O115" s="372">
        <f t="shared" si="47"/>
        <v>1707</v>
      </c>
      <c r="P115" s="373"/>
      <c r="Q115" s="373"/>
      <c r="R115" s="373"/>
      <c r="S115" s="373"/>
      <c r="T115" s="373"/>
      <c r="U115" s="373"/>
      <c r="V115" s="373"/>
      <c r="W115" s="373"/>
      <c r="X115" s="373"/>
      <c r="Y115" s="373"/>
      <c r="Z115" s="373"/>
      <c r="AA115" s="373"/>
      <c r="AB115" s="373"/>
      <c r="AC115" s="373"/>
      <c r="AD115" s="373"/>
      <c r="AE115" s="374">
        <f t="shared" si="48"/>
        <v>0</v>
      </c>
      <c r="AF115" s="375"/>
    </row>
    <row r="116" spans="2:33" outlineLevel="1" x14ac:dyDescent="0.25">
      <c r="B116" s="367"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367">
        <f>IF(C115&gt;0,C115+1,IF(DATE(YEAR('Basic project data'!$C$5),MONTH('Basic project data'!$C$5),1)=D116,1,0))</f>
        <v>0</v>
      </c>
      <c r="D116" s="368">
        <f t="shared" si="49"/>
        <v>1737</v>
      </c>
      <c r="E116" s="369"/>
      <c r="F116" s="299">
        <f t="shared" si="45"/>
        <v>0</v>
      </c>
      <c r="G116" s="370"/>
      <c r="H116" s="369"/>
      <c r="I116" s="299">
        <f t="shared" si="46"/>
        <v>0</v>
      </c>
      <c r="J116" s="371"/>
      <c r="O116" s="372">
        <f t="shared" si="47"/>
        <v>1737</v>
      </c>
      <c r="P116" s="373"/>
      <c r="Q116" s="373"/>
      <c r="R116" s="373"/>
      <c r="S116" s="373"/>
      <c r="T116" s="373"/>
      <c r="U116" s="373"/>
      <c r="V116" s="373"/>
      <c r="W116" s="373"/>
      <c r="X116" s="373"/>
      <c r="Y116" s="373"/>
      <c r="Z116" s="373"/>
      <c r="AA116" s="373"/>
      <c r="AB116" s="373"/>
      <c r="AC116" s="373"/>
      <c r="AD116" s="373"/>
      <c r="AE116" s="374">
        <f t="shared" si="48"/>
        <v>0</v>
      </c>
      <c r="AF116" s="375"/>
    </row>
    <row r="117" spans="2:33" outlineLevel="1" x14ac:dyDescent="0.25">
      <c r="B117" s="367"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367">
        <f>IF(C116&gt;0,C116+1,IF(DATE(YEAR('Basic project data'!$C$5),MONTH('Basic project data'!$C$5),1)=D117,1,0))</f>
        <v>0</v>
      </c>
      <c r="D117" s="368">
        <f t="shared" si="49"/>
        <v>1768</v>
      </c>
      <c r="E117" s="369"/>
      <c r="F117" s="299">
        <f t="shared" si="45"/>
        <v>0</v>
      </c>
      <c r="G117" s="370"/>
      <c r="H117" s="369"/>
      <c r="I117" s="299">
        <f t="shared" si="46"/>
        <v>0</v>
      </c>
      <c r="J117" s="371"/>
      <c r="O117" s="372">
        <f t="shared" si="47"/>
        <v>1768</v>
      </c>
      <c r="P117" s="373"/>
      <c r="Q117" s="373"/>
      <c r="R117" s="373"/>
      <c r="S117" s="373"/>
      <c r="T117" s="373"/>
      <c r="U117" s="373"/>
      <c r="V117" s="373"/>
      <c r="W117" s="373"/>
      <c r="X117" s="373"/>
      <c r="Y117" s="373"/>
      <c r="Z117" s="373"/>
      <c r="AA117" s="373"/>
      <c r="AB117" s="373"/>
      <c r="AC117" s="373"/>
      <c r="AD117" s="373"/>
      <c r="AE117" s="374">
        <f t="shared" si="48"/>
        <v>0</v>
      </c>
      <c r="AF117" s="375"/>
    </row>
    <row r="118" spans="2:33" outlineLevel="1" x14ac:dyDescent="0.25">
      <c r="B118" s="367"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367">
        <f>IF(C117&gt;0,C117+1,IF(DATE(YEAR('Basic project data'!$C$5),MONTH('Basic project data'!$C$5),1)=D118,1,0))</f>
        <v>0</v>
      </c>
      <c r="D118" s="368">
        <f t="shared" si="49"/>
        <v>1798</v>
      </c>
      <c r="E118" s="369"/>
      <c r="F118" s="299">
        <f t="shared" si="45"/>
        <v>0</v>
      </c>
      <c r="G118" s="370"/>
      <c r="H118" s="369"/>
      <c r="I118" s="299">
        <f t="shared" si="46"/>
        <v>0</v>
      </c>
      <c r="J118" s="371"/>
      <c r="O118" s="372">
        <f t="shared" si="47"/>
        <v>1798</v>
      </c>
      <c r="P118" s="373"/>
      <c r="Q118" s="373"/>
      <c r="R118" s="373"/>
      <c r="S118" s="373"/>
      <c r="T118" s="373"/>
      <c r="U118" s="373"/>
      <c r="V118" s="373"/>
      <c r="W118" s="373"/>
      <c r="X118" s="373"/>
      <c r="Y118" s="373"/>
      <c r="Z118" s="373"/>
      <c r="AA118" s="373"/>
      <c r="AB118" s="373"/>
      <c r="AC118" s="373"/>
      <c r="AD118" s="373"/>
      <c r="AE118" s="374">
        <f t="shared" si="48"/>
        <v>0</v>
      </c>
      <c r="AF118" s="375"/>
    </row>
    <row r="119" spans="2:33" ht="15.75" outlineLevel="1" thickBot="1" x14ac:dyDescent="0.3">
      <c r="B119" s="377"/>
      <c r="C119" s="378"/>
      <c r="D119" s="379">
        <f>D118</f>
        <v>1798</v>
      </c>
      <c r="E119" s="380"/>
      <c r="F119" s="381">
        <f>SUM(F107:F118)</f>
        <v>0</v>
      </c>
      <c r="G119" s="382">
        <f>SUM(G107:G118)</f>
        <v>0</v>
      </c>
      <c r="H119" s="383"/>
      <c r="I119" s="381">
        <f>SUM(I107:I118)</f>
        <v>0</v>
      </c>
      <c r="J119" s="382">
        <f>SUM(J107:J118)</f>
        <v>0</v>
      </c>
      <c r="O119" s="388">
        <f t="shared" si="47"/>
        <v>1798</v>
      </c>
      <c r="P119" s="384">
        <f t="shared" ref="P119:S119" si="50">SUM(P107:P118)</f>
        <v>0</v>
      </c>
      <c r="Q119" s="384">
        <f t="shared" si="50"/>
        <v>0</v>
      </c>
      <c r="R119" s="384">
        <f t="shared" si="50"/>
        <v>0</v>
      </c>
      <c r="S119" s="384">
        <f t="shared" si="50"/>
        <v>0</v>
      </c>
      <c r="T119" s="384">
        <f>SUM(T107:T118)</f>
        <v>0</v>
      </c>
      <c r="U119" s="384">
        <f t="shared" ref="U119:AE119" si="51">SUM(U107:U118)</f>
        <v>0</v>
      </c>
      <c r="V119" s="384">
        <f t="shared" si="51"/>
        <v>0</v>
      </c>
      <c r="W119" s="384">
        <f t="shared" si="51"/>
        <v>0</v>
      </c>
      <c r="X119" s="384">
        <f t="shared" si="51"/>
        <v>0</v>
      </c>
      <c r="Y119" s="384">
        <f t="shared" si="51"/>
        <v>0</v>
      </c>
      <c r="Z119" s="384">
        <f t="shared" si="51"/>
        <v>0</v>
      </c>
      <c r="AA119" s="384">
        <f t="shared" si="51"/>
        <v>0</v>
      </c>
      <c r="AB119" s="384">
        <f t="shared" si="51"/>
        <v>0</v>
      </c>
      <c r="AC119" s="384">
        <f t="shared" si="51"/>
        <v>0</v>
      </c>
      <c r="AD119" s="384">
        <f t="shared" si="51"/>
        <v>0</v>
      </c>
      <c r="AE119" s="384">
        <f t="shared" si="51"/>
        <v>0</v>
      </c>
      <c r="AF119" s="375"/>
    </row>
    <row r="120" spans="2:33" x14ac:dyDescent="0.25">
      <c r="B120" s="385"/>
      <c r="C120" s="385"/>
      <c r="E120" s="674" t="s">
        <v>252</v>
      </c>
      <c r="F120" s="674"/>
      <c r="G120" s="674"/>
      <c r="H120" s="674" t="s">
        <v>498</v>
      </c>
      <c r="I120" s="674"/>
      <c r="J120" s="674"/>
      <c r="O120" s="357"/>
      <c r="P120" s="384">
        <f>IFERROR(P119/$H$2,0)</f>
        <v>0</v>
      </c>
      <c r="Q120" s="384">
        <f t="shared" ref="Q120:AE120" si="52">IFERROR(Q119/$H$2,0)</f>
        <v>0</v>
      </c>
      <c r="R120" s="384">
        <f t="shared" si="52"/>
        <v>0</v>
      </c>
      <c r="S120" s="384">
        <f t="shared" si="52"/>
        <v>0</v>
      </c>
      <c r="T120" s="384">
        <f t="shared" si="52"/>
        <v>0</v>
      </c>
      <c r="U120" s="384">
        <f t="shared" si="52"/>
        <v>0</v>
      </c>
      <c r="V120" s="384">
        <f t="shared" si="52"/>
        <v>0</v>
      </c>
      <c r="W120" s="384">
        <f t="shared" si="52"/>
        <v>0</v>
      </c>
      <c r="X120" s="384">
        <f t="shared" si="52"/>
        <v>0</v>
      </c>
      <c r="Y120" s="384">
        <f t="shared" si="52"/>
        <v>0</v>
      </c>
      <c r="Z120" s="384">
        <f t="shared" si="52"/>
        <v>0</v>
      </c>
      <c r="AA120" s="384">
        <f t="shared" si="52"/>
        <v>0</v>
      </c>
      <c r="AB120" s="384">
        <f t="shared" si="52"/>
        <v>0</v>
      </c>
      <c r="AC120" s="384">
        <f t="shared" si="52"/>
        <v>0</v>
      </c>
      <c r="AD120" s="384">
        <f t="shared" si="52"/>
        <v>0</v>
      </c>
      <c r="AE120" s="384">
        <f t="shared" si="52"/>
        <v>0</v>
      </c>
      <c r="AF120" s="626" t="s">
        <v>270</v>
      </c>
      <c r="AG120" s="627"/>
    </row>
    <row r="121" spans="2:33" ht="30" outlineLevel="1" x14ac:dyDescent="0.25">
      <c r="B121" s="385"/>
      <c r="C121" s="385"/>
      <c r="E121" s="360" t="s">
        <v>267</v>
      </c>
      <c r="F121" s="361" t="s">
        <v>268</v>
      </c>
      <c r="G121" s="362" t="s">
        <v>269</v>
      </c>
      <c r="H121" s="363" t="s">
        <v>267</v>
      </c>
      <c r="I121" s="361" t="s">
        <v>268</v>
      </c>
      <c r="J121" s="362" t="s">
        <v>530</v>
      </c>
      <c r="O121" s="364" t="s">
        <v>266</v>
      </c>
      <c r="P121" s="365" t="s">
        <v>389</v>
      </c>
      <c r="Q121" s="365" t="s">
        <v>39</v>
      </c>
      <c r="R121" s="365" t="s">
        <v>40</v>
      </c>
      <c r="S121" s="365" t="s">
        <v>41</v>
      </c>
      <c r="T121" s="365" t="s">
        <v>42</v>
      </c>
      <c r="U121" s="365" t="s">
        <v>43</v>
      </c>
      <c r="V121" s="365" t="s">
        <v>44</v>
      </c>
      <c r="W121" s="365" t="s">
        <v>45</v>
      </c>
      <c r="X121" s="365" t="s">
        <v>46</v>
      </c>
      <c r="Y121" s="365" t="s">
        <v>47</v>
      </c>
      <c r="Z121" s="365" t="s">
        <v>48</v>
      </c>
      <c r="AA121" s="365" t="s">
        <v>49</v>
      </c>
      <c r="AB121" s="365" t="s">
        <v>50</v>
      </c>
      <c r="AC121" s="365" t="s">
        <v>51</v>
      </c>
      <c r="AD121" s="365" t="s">
        <v>52</v>
      </c>
      <c r="AE121" s="386"/>
      <c r="AF121" s="389"/>
    </row>
    <row r="122" spans="2:33" outlineLevel="1" x14ac:dyDescent="0.25">
      <c r="B122" s="367"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367">
        <f>IF(C118&gt;0,C118+1,IF(DATE(YEAR('Basic project data'!$C$5),MONTH('Basic project data'!$C$5),1)=D122,1,0))</f>
        <v>0</v>
      </c>
      <c r="D122" s="368">
        <f>DATE(YEAR(D118),MONTH(D118)+1,DAY(D118))</f>
        <v>1829</v>
      </c>
      <c r="E122" s="369"/>
      <c r="F122" s="299">
        <f t="shared" ref="F122:F133" si="53">215/12*E122</f>
        <v>0</v>
      </c>
      <c r="G122" s="370"/>
      <c r="H122" s="369"/>
      <c r="I122" s="299">
        <f t="shared" ref="I122:I133" si="54">215/12*H122</f>
        <v>0</v>
      </c>
      <c r="J122" s="371"/>
      <c r="O122" s="372">
        <f t="shared" ref="O122:O134" si="55">D122</f>
        <v>1829</v>
      </c>
      <c r="P122" s="373"/>
      <c r="Q122" s="373"/>
      <c r="R122" s="373"/>
      <c r="S122" s="373"/>
      <c r="T122" s="373"/>
      <c r="U122" s="373"/>
      <c r="V122" s="373"/>
      <c r="W122" s="373"/>
      <c r="X122" s="373"/>
      <c r="Y122" s="373"/>
      <c r="Z122" s="373"/>
      <c r="AA122" s="373"/>
      <c r="AB122" s="373"/>
      <c r="AC122" s="373"/>
      <c r="AD122" s="373"/>
      <c r="AE122" s="374">
        <f t="shared" ref="AE122:AE133" si="56">SUM(P122:AD122)</f>
        <v>0</v>
      </c>
      <c r="AF122" s="375"/>
    </row>
    <row r="123" spans="2:33" outlineLevel="1" x14ac:dyDescent="0.25">
      <c r="B123" s="367"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367">
        <f>IF(C122&gt;0,C122+1,IF(DATE(YEAR('Basic project data'!$C$5),MONTH('Basic project data'!$C$5),1)=D123,1,0))</f>
        <v>0</v>
      </c>
      <c r="D123" s="368">
        <f t="shared" ref="D123:D133" si="57">DATE(YEAR(D122),MONTH(D122)+1,DAY(D122))</f>
        <v>1860</v>
      </c>
      <c r="E123" s="369"/>
      <c r="F123" s="299">
        <f t="shared" si="53"/>
        <v>0</v>
      </c>
      <c r="G123" s="370"/>
      <c r="H123" s="369"/>
      <c r="I123" s="299">
        <f t="shared" si="54"/>
        <v>0</v>
      </c>
      <c r="J123" s="371"/>
      <c r="O123" s="372">
        <f t="shared" si="55"/>
        <v>1860</v>
      </c>
      <c r="P123" s="373"/>
      <c r="Q123" s="373"/>
      <c r="R123" s="373"/>
      <c r="S123" s="373"/>
      <c r="T123" s="373"/>
      <c r="U123" s="373"/>
      <c r="V123" s="373"/>
      <c r="W123" s="373"/>
      <c r="X123" s="373"/>
      <c r="Y123" s="373"/>
      <c r="Z123" s="373"/>
      <c r="AA123" s="373"/>
      <c r="AB123" s="373"/>
      <c r="AC123" s="373"/>
      <c r="AD123" s="373"/>
      <c r="AE123" s="374">
        <f t="shared" si="56"/>
        <v>0</v>
      </c>
      <c r="AF123" s="375"/>
    </row>
    <row r="124" spans="2:33" outlineLevel="1" x14ac:dyDescent="0.25">
      <c r="B124" s="367"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367">
        <f>IF(C123&gt;0,C123+1,IF(DATE(YEAR('Basic project data'!$C$5),MONTH('Basic project data'!$C$5),1)=D124,1,0))</f>
        <v>0</v>
      </c>
      <c r="D124" s="368">
        <f t="shared" si="57"/>
        <v>1888</v>
      </c>
      <c r="E124" s="369"/>
      <c r="F124" s="299">
        <f t="shared" si="53"/>
        <v>0</v>
      </c>
      <c r="G124" s="370"/>
      <c r="H124" s="369"/>
      <c r="I124" s="299">
        <f t="shared" si="54"/>
        <v>0</v>
      </c>
      <c r="J124" s="371"/>
      <c r="O124" s="372">
        <f t="shared" si="55"/>
        <v>1888</v>
      </c>
      <c r="P124" s="373"/>
      <c r="Q124" s="373"/>
      <c r="R124" s="373"/>
      <c r="S124" s="373"/>
      <c r="T124" s="373"/>
      <c r="U124" s="373"/>
      <c r="V124" s="373"/>
      <c r="W124" s="373"/>
      <c r="X124" s="373"/>
      <c r="Y124" s="373"/>
      <c r="Z124" s="373"/>
      <c r="AA124" s="373"/>
      <c r="AB124" s="373"/>
      <c r="AC124" s="373"/>
      <c r="AD124" s="373"/>
      <c r="AE124" s="374">
        <f t="shared" si="56"/>
        <v>0</v>
      </c>
      <c r="AF124" s="375"/>
    </row>
    <row r="125" spans="2:33" outlineLevel="1" x14ac:dyDescent="0.25">
      <c r="B125" s="367"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367">
        <f>IF(C124&gt;0,C124+1,IF(DATE(YEAR('Basic project data'!$C$5),MONTH('Basic project data'!$C$5),1)=D125,1,0))</f>
        <v>0</v>
      </c>
      <c r="D125" s="368">
        <f t="shared" si="57"/>
        <v>1919</v>
      </c>
      <c r="E125" s="369"/>
      <c r="F125" s="299">
        <f t="shared" si="53"/>
        <v>0</v>
      </c>
      <c r="G125" s="370"/>
      <c r="H125" s="369"/>
      <c r="I125" s="299">
        <f t="shared" si="54"/>
        <v>0</v>
      </c>
      <c r="J125" s="371"/>
      <c r="O125" s="372">
        <f t="shared" si="55"/>
        <v>1919</v>
      </c>
      <c r="P125" s="373"/>
      <c r="Q125" s="373"/>
      <c r="R125" s="373"/>
      <c r="S125" s="373"/>
      <c r="T125" s="373"/>
      <c r="U125" s="373"/>
      <c r="V125" s="373"/>
      <c r="W125" s="373"/>
      <c r="X125" s="373"/>
      <c r="Y125" s="373"/>
      <c r="Z125" s="373"/>
      <c r="AA125" s="373"/>
      <c r="AB125" s="373"/>
      <c r="AC125" s="373"/>
      <c r="AD125" s="373"/>
      <c r="AE125" s="374">
        <f t="shared" si="56"/>
        <v>0</v>
      </c>
      <c r="AF125" s="375"/>
    </row>
    <row r="126" spans="2:33" outlineLevel="1" x14ac:dyDescent="0.25">
      <c r="B126" s="367"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367">
        <f>IF(C125&gt;0,C125+1,IF(DATE(YEAR('Basic project data'!$C$5),MONTH('Basic project data'!$C$5),1)=D126,1,0))</f>
        <v>0</v>
      </c>
      <c r="D126" s="368">
        <f t="shared" si="57"/>
        <v>1949</v>
      </c>
      <c r="E126" s="369"/>
      <c r="F126" s="299">
        <f t="shared" si="53"/>
        <v>0</v>
      </c>
      <c r="G126" s="370"/>
      <c r="H126" s="369"/>
      <c r="I126" s="299">
        <f t="shared" si="54"/>
        <v>0</v>
      </c>
      <c r="J126" s="371"/>
      <c r="O126" s="372">
        <f t="shared" si="55"/>
        <v>1949</v>
      </c>
      <c r="P126" s="373"/>
      <c r="Q126" s="373"/>
      <c r="R126" s="373"/>
      <c r="S126" s="373"/>
      <c r="T126" s="373"/>
      <c r="U126" s="373"/>
      <c r="V126" s="373"/>
      <c r="W126" s="373"/>
      <c r="X126" s="373"/>
      <c r="Y126" s="373"/>
      <c r="Z126" s="373"/>
      <c r="AA126" s="373"/>
      <c r="AB126" s="373"/>
      <c r="AC126" s="373"/>
      <c r="AD126" s="373"/>
      <c r="AE126" s="374">
        <f t="shared" si="56"/>
        <v>0</v>
      </c>
      <c r="AF126" s="375"/>
    </row>
    <row r="127" spans="2:33" outlineLevel="1" x14ac:dyDescent="0.25">
      <c r="B127" s="367"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367">
        <f>IF(C126&gt;0,C126+1,IF(DATE(YEAR('Basic project data'!$C$5),MONTH('Basic project data'!$C$5),1)=D127,1,0))</f>
        <v>0</v>
      </c>
      <c r="D127" s="368">
        <f t="shared" si="57"/>
        <v>1980</v>
      </c>
      <c r="E127" s="369"/>
      <c r="F127" s="299">
        <f t="shared" si="53"/>
        <v>0</v>
      </c>
      <c r="G127" s="370"/>
      <c r="H127" s="369"/>
      <c r="I127" s="299">
        <f t="shared" si="54"/>
        <v>0</v>
      </c>
      <c r="J127" s="371"/>
      <c r="O127" s="372">
        <f t="shared" si="55"/>
        <v>1980</v>
      </c>
      <c r="P127" s="373"/>
      <c r="Q127" s="373"/>
      <c r="R127" s="373"/>
      <c r="S127" s="373"/>
      <c r="T127" s="373"/>
      <c r="U127" s="373"/>
      <c r="V127" s="373"/>
      <c r="W127" s="373"/>
      <c r="X127" s="373"/>
      <c r="Y127" s="373"/>
      <c r="Z127" s="373"/>
      <c r="AA127" s="373"/>
      <c r="AB127" s="373"/>
      <c r="AC127" s="373"/>
      <c r="AD127" s="373"/>
      <c r="AE127" s="374">
        <f t="shared" si="56"/>
        <v>0</v>
      </c>
      <c r="AF127" s="375"/>
    </row>
    <row r="128" spans="2:33" outlineLevel="1" x14ac:dyDescent="0.25">
      <c r="B128" s="367"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367">
        <f>IF(C127&gt;0,C127+1,IF(DATE(YEAR('Basic project data'!$C$5),MONTH('Basic project data'!$C$5),1)=D128,1,0))</f>
        <v>0</v>
      </c>
      <c r="D128" s="368">
        <f t="shared" si="57"/>
        <v>2010</v>
      </c>
      <c r="E128" s="369"/>
      <c r="F128" s="299">
        <f t="shared" si="53"/>
        <v>0</v>
      </c>
      <c r="G128" s="370"/>
      <c r="H128" s="369"/>
      <c r="I128" s="299">
        <f t="shared" si="54"/>
        <v>0</v>
      </c>
      <c r="J128" s="371"/>
      <c r="O128" s="372">
        <f t="shared" si="55"/>
        <v>2010</v>
      </c>
      <c r="P128" s="373"/>
      <c r="Q128" s="373"/>
      <c r="R128" s="373"/>
      <c r="S128" s="373"/>
      <c r="T128" s="373"/>
      <c r="U128" s="373"/>
      <c r="V128" s="373"/>
      <c r="W128" s="373"/>
      <c r="X128" s="373"/>
      <c r="Y128" s="373"/>
      <c r="Z128" s="373"/>
      <c r="AA128" s="373"/>
      <c r="AB128" s="373"/>
      <c r="AC128" s="373"/>
      <c r="AD128" s="373"/>
      <c r="AE128" s="374">
        <f t="shared" si="56"/>
        <v>0</v>
      </c>
      <c r="AF128" s="375"/>
    </row>
    <row r="129" spans="2:33" outlineLevel="1" x14ac:dyDescent="0.25">
      <c r="B129" s="367"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367">
        <f>IF(C128&gt;0,C128+1,IF(DATE(YEAR('Basic project data'!$C$5),MONTH('Basic project data'!$C$5),1)=D129,1,0))</f>
        <v>0</v>
      </c>
      <c r="D129" s="368">
        <f t="shared" si="57"/>
        <v>2041</v>
      </c>
      <c r="E129" s="369"/>
      <c r="F129" s="299">
        <f t="shared" si="53"/>
        <v>0</v>
      </c>
      <c r="G129" s="370"/>
      <c r="H129" s="369"/>
      <c r="I129" s="299">
        <f t="shared" si="54"/>
        <v>0</v>
      </c>
      <c r="J129" s="371"/>
      <c r="O129" s="372">
        <f t="shared" si="55"/>
        <v>2041</v>
      </c>
      <c r="P129" s="373"/>
      <c r="Q129" s="373"/>
      <c r="R129" s="373"/>
      <c r="S129" s="373"/>
      <c r="T129" s="373"/>
      <c r="U129" s="373"/>
      <c r="V129" s="373"/>
      <c r="W129" s="373"/>
      <c r="X129" s="373"/>
      <c r="Y129" s="373"/>
      <c r="Z129" s="373"/>
      <c r="AA129" s="373"/>
      <c r="AB129" s="373"/>
      <c r="AC129" s="373"/>
      <c r="AD129" s="373"/>
      <c r="AE129" s="374">
        <f t="shared" si="56"/>
        <v>0</v>
      </c>
      <c r="AF129" s="375"/>
    </row>
    <row r="130" spans="2:33" outlineLevel="1" x14ac:dyDescent="0.25">
      <c r="B130" s="367"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367">
        <f>IF(C129&gt;0,C129+1,IF(DATE(YEAR('Basic project data'!$C$5),MONTH('Basic project data'!$C$5),1)=D130,1,0))</f>
        <v>0</v>
      </c>
      <c r="D130" s="368">
        <f t="shared" si="57"/>
        <v>2072</v>
      </c>
      <c r="E130" s="369"/>
      <c r="F130" s="299">
        <f t="shared" si="53"/>
        <v>0</v>
      </c>
      <c r="G130" s="370"/>
      <c r="H130" s="369"/>
      <c r="I130" s="299">
        <f t="shared" si="54"/>
        <v>0</v>
      </c>
      <c r="J130" s="371"/>
      <c r="O130" s="372">
        <f t="shared" si="55"/>
        <v>2072</v>
      </c>
      <c r="P130" s="373"/>
      <c r="Q130" s="373"/>
      <c r="R130" s="373"/>
      <c r="S130" s="373"/>
      <c r="T130" s="373"/>
      <c r="U130" s="373"/>
      <c r="V130" s="373"/>
      <c r="W130" s="373"/>
      <c r="X130" s="373"/>
      <c r="Y130" s="373"/>
      <c r="Z130" s="373"/>
      <c r="AA130" s="373"/>
      <c r="AB130" s="373"/>
      <c r="AC130" s="373"/>
      <c r="AD130" s="373"/>
      <c r="AE130" s="374">
        <f t="shared" si="56"/>
        <v>0</v>
      </c>
      <c r="AF130" s="375"/>
    </row>
    <row r="131" spans="2:33" outlineLevel="1" x14ac:dyDescent="0.25">
      <c r="B131" s="367"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367">
        <f>IF(C130&gt;0,C130+1,IF(DATE(YEAR('Basic project data'!$C$5),MONTH('Basic project data'!$C$5),1)=D131,1,0))</f>
        <v>0</v>
      </c>
      <c r="D131" s="368">
        <f t="shared" si="57"/>
        <v>2102</v>
      </c>
      <c r="E131" s="369"/>
      <c r="F131" s="299">
        <f t="shared" si="53"/>
        <v>0</v>
      </c>
      <c r="G131" s="370"/>
      <c r="H131" s="369"/>
      <c r="I131" s="299">
        <f t="shared" si="54"/>
        <v>0</v>
      </c>
      <c r="J131" s="371"/>
      <c r="O131" s="372">
        <f t="shared" si="55"/>
        <v>2102</v>
      </c>
      <c r="P131" s="373"/>
      <c r="Q131" s="373"/>
      <c r="R131" s="373"/>
      <c r="S131" s="373"/>
      <c r="T131" s="373"/>
      <c r="U131" s="373"/>
      <c r="V131" s="373"/>
      <c r="W131" s="373"/>
      <c r="X131" s="373"/>
      <c r="Y131" s="373"/>
      <c r="Z131" s="373"/>
      <c r="AA131" s="373"/>
      <c r="AB131" s="373"/>
      <c r="AC131" s="373"/>
      <c r="AD131" s="373"/>
      <c r="AE131" s="374">
        <f t="shared" si="56"/>
        <v>0</v>
      </c>
      <c r="AF131" s="375"/>
    </row>
    <row r="132" spans="2:33" outlineLevel="1" x14ac:dyDescent="0.25">
      <c r="B132" s="367"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367">
        <f>IF(C131&gt;0,C131+1,IF(DATE(YEAR('Basic project data'!$C$5),MONTH('Basic project data'!$C$5),1)=D132,1,0))</f>
        <v>0</v>
      </c>
      <c r="D132" s="368">
        <f t="shared" si="57"/>
        <v>2133</v>
      </c>
      <c r="E132" s="369"/>
      <c r="F132" s="299">
        <f t="shared" si="53"/>
        <v>0</v>
      </c>
      <c r="G132" s="370"/>
      <c r="H132" s="369"/>
      <c r="I132" s="299">
        <f t="shared" si="54"/>
        <v>0</v>
      </c>
      <c r="J132" s="371"/>
      <c r="O132" s="372">
        <f t="shared" si="55"/>
        <v>2133</v>
      </c>
      <c r="P132" s="373"/>
      <c r="Q132" s="373"/>
      <c r="R132" s="373"/>
      <c r="S132" s="373"/>
      <c r="T132" s="373"/>
      <c r="U132" s="373"/>
      <c r="V132" s="373"/>
      <c r="W132" s="373"/>
      <c r="X132" s="373"/>
      <c r="Y132" s="373"/>
      <c r="Z132" s="373"/>
      <c r="AA132" s="373"/>
      <c r="AB132" s="373"/>
      <c r="AC132" s="373"/>
      <c r="AD132" s="373"/>
      <c r="AE132" s="374">
        <f t="shared" si="56"/>
        <v>0</v>
      </c>
      <c r="AF132" s="375"/>
    </row>
    <row r="133" spans="2:33" outlineLevel="1" x14ac:dyDescent="0.25">
      <c r="B133" s="367"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367">
        <f>IF(C132&gt;0,C132+1,IF(DATE(YEAR('Basic project data'!$C$5),MONTH('Basic project data'!$C$5),1)=D133,1,0))</f>
        <v>0</v>
      </c>
      <c r="D133" s="368">
        <f t="shared" si="57"/>
        <v>2163</v>
      </c>
      <c r="E133" s="369"/>
      <c r="F133" s="299">
        <f t="shared" si="53"/>
        <v>0</v>
      </c>
      <c r="G133" s="370"/>
      <c r="H133" s="369"/>
      <c r="I133" s="299">
        <f t="shared" si="54"/>
        <v>0</v>
      </c>
      <c r="J133" s="371"/>
      <c r="O133" s="372">
        <f t="shared" si="55"/>
        <v>2163</v>
      </c>
      <c r="P133" s="373"/>
      <c r="Q133" s="373"/>
      <c r="R133" s="373"/>
      <c r="S133" s="373"/>
      <c r="T133" s="373"/>
      <c r="U133" s="373"/>
      <c r="V133" s="373"/>
      <c r="W133" s="373"/>
      <c r="X133" s="373"/>
      <c r="Y133" s="373"/>
      <c r="Z133" s="373"/>
      <c r="AA133" s="373"/>
      <c r="AB133" s="373"/>
      <c r="AC133" s="373"/>
      <c r="AD133" s="373"/>
      <c r="AE133" s="374">
        <f t="shared" si="56"/>
        <v>0</v>
      </c>
      <c r="AF133" s="375"/>
    </row>
    <row r="134" spans="2:33" ht="15.75" outlineLevel="1" thickBot="1" x14ac:dyDescent="0.3">
      <c r="B134" s="377"/>
      <c r="C134" s="378"/>
      <c r="D134" s="379">
        <f>D133</f>
        <v>2163</v>
      </c>
      <c r="E134" s="380"/>
      <c r="F134" s="381">
        <f>SUM(F122:F133)</f>
        <v>0</v>
      </c>
      <c r="G134" s="382">
        <f>SUM(G122:G133)</f>
        <v>0</v>
      </c>
      <c r="H134" s="383"/>
      <c r="I134" s="381">
        <f>SUM(I122:I133)</f>
        <v>0</v>
      </c>
      <c r="J134" s="382">
        <f>SUM(J122:J133)</f>
        <v>0</v>
      </c>
      <c r="O134" s="388">
        <f t="shared" si="55"/>
        <v>2163</v>
      </c>
      <c r="P134" s="384">
        <f t="shared" ref="P134:S134" si="58">SUM(P122:P133)</f>
        <v>0</v>
      </c>
      <c r="Q134" s="384">
        <f t="shared" si="58"/>
        <v>0</v>
      </c>
      <c r="R134" s="384">
        <f t="shared" si="58"/>
        <v>0</v>
      </c>
      <c r="S134" s="384">
        <f t="shared" si="58"/>
        <v>0</v>
      </c>
      <c r="T134" s="384">
        <f>SUM(T122:T133)</f>
        <v>0</v>
      </c>
      <c r="U134" s="384">
        <f t="shared" ref="U134:AE134" si="59">SUM(U122:U133)</f>
        <v>0</v>
      </c>
      <c r="V134" s="384">
        <f t="shared" si="59"/>
        <v>0</v>
      </c>
      <c r="W134" s="384">
        <f t="shared" si="59"/>
        <v>0</v>
      </c>
      <c r="X134" s="384">
        <f t="shared" si="59"/>
        <v>0</v>
      </c>
      <c r="Y134" s="384">
        <f t="shared" si="59"/>
        <v>0</v>
      </c>
      <c r="Z134" s="384">
        <f t="shared" si="59"/>
        <v>0</v>
      </c>
      <c r="AA134" s="384">
        <f t="shared" si="59"/>
        <v>0</v>
      </c>
      <c r="AB134" s="384">
        <f t="shared" si="59"/>
        <v>0</v>
      </c>
      <c r="AC134" s="384">
        <f t="shared" si="59"/>
        <v>0</v>
      </c>
      <c r="AD134" s="384">
        <f t="shared" si="59"/>
        <v>0</v>
      </c>
      <c r="AE134" s="384">
        <f t="shared" si="59"/>
        <v>0</v>
      </c>
      <c r="AF134" s="375"/>
    </row>
    <row r="135" spans="2:33" x14ac:dyDescent="0.25">
      <c r="B135" s="385"/>
      <c r="C135" s="385"/>
      <c r="E135" s="674" t="s">
        <v>252</v>
      </c>
      <c r="F135" s="674"/>
      <c r="G135" s="674"/>
      <c r="H135" s="674" t="s">
        <v>498</v>
      </c>
      <c r="I135" s="674"/>
      <c r="J135" s="674"/>
      <c r="O135" s="357"/>
      <c r="P135" s="384">
        <f>IFERROR(P134/$H$2,0)</f>
        <v>0</v>
      </c>
      <c r="Q135" s="384">
        <f t="shared" ref="Q135:AE135" si="60">IFERROR(Q134/$H$2,0)</f>
        <v>0</v>
      </c>
      <c r="R135" s="384">
        <f t="shared" si="60"/>
        <v>0</v>
      </c>
      <c r="S135" s="384">
        <f t="shared" si="60"/>
        <v>0</v>
      </c>
      <c r="T135" s="384">
        <f t="shared" si="60"/>
        <v>0</v>
      </c>
      <c r="U135" s="384">
        <f t="shared" si="60"/>
        <v>0</v>
      </c>
      <c r="V135" s="384">
        <f t="shared" si="60"/>
        <v>0</v>
      </c>
      <c r="W135" s="384">
        <f t="shared" si="60"/>
        <v>0</v>
      </c>
      <c r="X135" s="384">
        <f t="shared" si="60"/>
        <v>0</v>
      </c>
      <c r="Y135" s="384">
        <f t="shared" si="60"/>
        <v>0</v>
      </c>
      <c r="Z135" s="384">
        <f t="shared" si="60"/>
        <v>0</v>
      </c>
      <c r="AA135" s="384">
        <f t="shared" si="60"/>
        <v>0</v>
      </c>
      <c r="AB135" s="384">
        <f t="shared" si="60"/>
        <v>0</v>
      </c>
      <c r="AC135" s="384">
        <f t="shared" si="60"/>
        <v>0</v>
      </c>
      <c r="AD135" s="384">
        <f t="shared" si="60"/>
        <v>0</v>
      </c>
      <c r="AE135" s="384">
        <f t="shared" si="60"/>
        <v>0</v>
      </c>
      <c r="AF135" s="626" t="s">
        <v>270</v>
      </c>
      <c r="AG135" s="627"/>
    </row>
    <row r="136" spans="2:33" ht="30" outlineLevel="1" x14ac:dyDescent="0.25">
      <c r="B136" s="385"/>
      <c r="C136" s="385"/>
      <c r="E136" s="360" t="s">
        <v>267</v>
      </c>
      <c r="F136" s="361" t="s">
        <v>268</v>
      </c>
      <c r="G136" s="362" t="s">
        <v>269</v>
      </c>
      <c r="H136" s="363" t="s">
        <v>267</v>
      </c>
      <c r="I136" s="361" t="s">
        <v>268</v>
      </c>
      <c r="J136" s="362" t="s">
        <v>530</v>
      </c>
      <c r="O136" s="364" t="s">
        <v>266</v>
      </c>
      <c r="P136" s="365" t="s">
        <v>389</v>
      </c>
      <c r="Q136" s="365" t="s">
        <v>39</v>
      </c>
      <c r="R136" s="365" t="s">
        <v>40</v>
      </c>
      <c r="S136" s="365" t="s">
        <v>41</v>
      </c>
      <c r="T136" s="365" t="s">
        <v>42</v>
      </c>
      <c r="U136" s="365" t="s">
        <v>43</v>
      </c>
      <c r="V136" s="365" t="s">
        <v>44</v>
      </c>
      <c r="W136" s="365" t="s">
        <v>45</v>
      </c>
      <c r="X136" s="365" t="s">
        <v>46</v>
      </c>
      <c r="Y136" s="365" t="s">
        <v>47</v>
      </c>
      <c r="Z136" s="365" t="s">
        <v>48</v>
      </c>
      <c r="AA136" s="365" t="s">
        <v>49</v>
      </c>
      <c r="AB136" s="365" t="s">
        <v>50</v>
      </c>
      <c r="AC136" s="365" t="s">
        <v>51</v>
      </c>
      <c r="AD136" s="365" t="s">
        <v>52</v>
      </c>
      <c r="AE136" s="386"/>
      <c r="AF136" s="389"/>
    </row>
    <row r="137" spans="2:33" outlineLevel="1" x14ac:dyDescent="0.25">
      <c r="B137" s="367"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367">
        <f>IF(C133&gt;0,C133+1,IF(DATE(YEAR('Basic project data'!$C$5),MONTH('Basic project data'!$C$5),1)=D137,1,0))</f>
        <v>0</v>
      </c>
      <c r="D137" s="368">
        <f>DATE(YEAR(D133),MONTH(D133)+1,DAY(D133))</f>
        <v>2194</v>
      </c>
      <c r="E137" s="369"/>
      <c r="F137" s="299">
        <f t="shared" ref="F137:F148" si="61">215/12*E137</f>
        <v>0</v>
      </c>
      <c r="G137" s="370"/>
      <c r="H137" s="369"/>
      <c r="I137" s="299">
        <f t="shared" ref="I137:I148" si="62">215/12*H137</f>
        <v>0</v>
      </c>
      <c r="J137" s="371"/>
      <c r="O137" s="372">
        <f t="shared" ref="O137:O149" si="63">D137</f>
        <v>2194</v>
      </c>
      <c r="P137" s="373"/>
      <c r="Q137" s="373"/>
      <c r="R137" s="373"/>
      <c r="S137" s="373"/>
      <c r="T137" s="373"/>
      <c r="U137" s="373"/>
      <c r="V137" s="373"/>
      <c r="W137" s="373"/>
      <c r="X137" s="373"/>
      <c r="Y137" s="373"/>
      <c r="Z137" s="373"/>
      <c r="AA137" s="373"/>
      <c r="AB137" s="373"/>
      <c r="AC137" s="373"/>
      <c r="AD137" s="373"/>
      <c r="AE137" s="374">
        <f t="shared" ref="AE137:AE148" si="64">SUM(P137:AD137)</f>
        <v>0</v>
      </c>
      <c r="AF137" s="375"/>
    </row>
    <row r="138" spans="2:33" outlineLevel="1" x14ac:dyDescent="0.25">
      <c r="B138" s="367"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367">
        <f>IF(C137&gt;0,C137+1,IF(DATE(YEAR('Basic project data'!$C$5),MONTH('Basic project data'!$C$5),1)=D138,1,0))</f>
        <v>0</v>
      </c>
      <c r="D138" s="368">
        <f t="shared" ref="D138:D148" si="65">DATE(YEAR(D137),MONTH(D137)+1,DAY(D137))</f>
        <v>2225</v>
      </c>
      <c r="E138" s="369"/>
      <c r="F138" s="299">
        <f t="shared" si="61"/>
        <v>0</v>
      </c>
      <c r="G138" s="370"/>
      <c r="H138" s="369"/>
      <c r="I138" s="299">
        <f t="shared" si="62"/>
        <v>0</v>
      </c>
      <c r="J138" s="371"/>
      <c r="O138" s="372">
        <f t="shared" si="63"/>
        <v>2225</v>
      </c>
      <c r="P138" s="373"/>
      <c r="Q138" s="373"/>
      <c r="R138" s="373"/>
      <c r="S138" s="373"/>
      <c r="T138" s="373"/>
      <c r="U138" s="373"/>
      <c r="V138" s="373"/>
      <c r="W138" s="373"/>
      <c r="X138" s="373"/>
      <c r="Y138" s="373"/>
      <c r="Z138" s="373"/>
      <c r="AA138" s="373"/>
      <c r="AB138" s="373"/>
      <c r="AC138" s="373"/>
      <c r="AD138" s="373"/>
      <c r="AE138" s="374">
        <f t="shared" si="64"/>
        <v>0</v>
      </c>
      <c r="AF138" s="375"/>
    </row>
    <row r="139" spans="2:33" outlineLevel="1" x14ac:dyDescent="0.25">
      <c r="B139" s="367"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367">
        <f>IF(C138&gt;0,C138+1,IF(DATE(YEAR('Basic project data'!$C$5),MONTH('Basic project data'!$C$5),1)=D139,1,0))</f>
        <v>0</v>
      </c>
      <c r="D139" s="368">
        <f t="shared" si="65"/>
        <v>2253</v>
      </c>
      <c r="E139" s="369"/>
      <c r="F139" s="299">
        <f t="shared" si="61"/>
        <v>0</v>
      </c>
      <c r="G139" s="370"/>
      <c r="H139" s="369"/>
      <c r="I139" s="299">
        <f t="shared" si="62"/>
        <v>0</v>
      </c>
      <c r="J139" s="371"/>
      <c r="O139" s="372">
        <f t="shared" si="63"/>
        <v>2253</v>
      </c>
      <c r="P139" s="373"/>
      <c r="Q139" s="373"/>
      <c r="R139" s="373"/>
      <c r="S139" s="373"/>
      <c r="T139" s="373"/>
      <c r="U139" s="373"/>
      <c r="V139" s="373"/>
      <c r="W139" s="373"/>
      <c r="X139" s="373"/>
      <c r="Y139" s="373"/>
      <c r="Z139" s="373"/>
      <c r="AA139" s="373"/>
      <c r="AB139" s="373"/>
      <c r="AC139" s="373"/>
      <c r="AD139" s="373"/>
      <c r="AE139" s="374">
        <f t="shared" si="64"/>
        <v>0</v>
      </c>
      <c r="AF139" s="375"/>
    </row>
    <row r="140" spans="2:33" outlineLevel="1" x14ac:dyDescent="0.25">
      <c r="B140" s="367"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367">
        <f>IF(C139&gt;0,C139+1,IF(DATE(YEAR('Basic project data'!$C$5),MONTH('Basic project data'!$C$5),1)=D140,1,0))</f>
        <v>0</v>
      </c>
      <c r="D140" s="368">
        <f t="shared" si="65"/>
        <v>2284</v>
      </c>
      <c r="E140" s="369"/>
      <c r="F140" s="299">
        <f t="shared" si="61"/>
        <v>0</v>
      </c>
      <c r="G140" s="370"/>
      <c r="H140" s="369"/>
      <c r="I140" s="299">
        <f t="shared" si="62"/>
        <v>0</v>
      </c>
      <c r="J140" s="371"/>
      <c r="O140" s="372">
        <f t="shared" si="63"/>
        <v>2284</v>
      </c>
      <c r="P140" s="373"/>
      <c r="Q140" s="373"/>
      <c r="R140" s="373"/>
      <c r="S140" s="373"/>
      <c r="T140" s="373"/>
      <c r="U140" s="373"/>
      <c r="V140" s="373"/>
      <c r="W140" s="373"/>
      <c r="X140" s="373"/>
      <c r="Y140" s="373"/>
      <c r="Z140" s="373"/>
      <c r="AA140" s="373"/>
      <c r="AB140" s="373"/>
      <c r="AC140" s="373"/>
      <c r="AD140" s="373"/>
      <c r="AE140" s="374">
        <f t="shared" si="64"/>
        <v>0</v>
      </c>
      <c r="AF140" s="375"/>
    </row>
    <row r="141" spans="2:33" outlineLevel="1" x14ac:dyDescent="0.25">
      <c r="B141" s="367"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367">
        <f>IF(C140&gt;0,C140+1,IF(DATE(YEAR('Basic project data'!$C$5),MONTH('Basic project data'!$C$5),1)=D141,1,0))</f>
        <v>0</v>
      </c>
      <c r="D141" s="368">
        <f t="shared" si="65"/>
        <v>2314</v>
      </c>
      <c r="E141" s="369"/>
      <c r="F141" s="299">
        <f t="shared" si="61"/>
        <v>0</v>
      </c>
      <c r="G141" s="370"/>
      <c r="H141" s="369"/>
      <c r="I141" s="299">
        <f t="shared" si="62"/>
        <v>0</v>
      </c>
      <c r="J141" s="371"/>
      <c r="O141" s="372">
        <f t="shared" si="63"/>
        <v>2314</v>
      </c>
      <c r="P141" s="373"/>
      <c r="Q141" s="373"/>
      <c r="R141" s="373"/>
      <c r="S141" s="373"/>
      <c r="T141" s="373"/>
      <c r="U141" s="373"/>
      <c r="V141" s="373"/>
      <c r="W141" s="373"/>
      <c r="X141" s="373"/>
      <c r="Y141" s="373"/>
      <c r="Z141" s="373"/>
      <c r="AA141" s="373"/>
      <c r="AB141" s="373"/>
      <c r="AC141" s="373"/>
      <c r="AD141" s="373"/>
      <c r="AE141" s="374">
        <f t="shared" si="64"/>
        <v>0</v>
      </c>
      <c r="AF141" s="375"/>
    </row>
    <row r="142" spans="2:33" outlineLevel="1" x14ac:dyDescent="0.25">
      <c r="B142" s="367"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367">
        <f>IF(C141&gt;0,C141+1,IF(DATE(YEAR('Basic project data'!$C$5),MONTH('Basic project data'!$C$5),1)=D142,1,0))</f>
        <v>0</v>
      </c>
      <c r="D142" s="368">
        <f t="shared" si="65"/>
        <v>2345</v>
      </c>
      <c r="E142" s="369"/>
      <c r="F142" s="299">
        <f t="shared" si="61"/>
        <v>0</v>
      </c>
      <c r="G142" s="370"/>
      <c r="H142" s="369"/>
      <c r="I142" s="299">
        <f t="shared" si="62"/>
        <v>0</v>
      </c>
      <c r="J142" s="371"/>
      <c r="O142" s="372">
        <f t="shared" si="63"/>
        <v>2345</v>
      </c>
      <c r="P142" s="373"/>
      <c r="Q142" s="373"/>
      <c r="R142" s="373"/>
      <c r="S142" s="373"/>
      <c r="T142" s="373"/>
      <c r="U142" s="373"/>
      <c r="V142" s="373"/>
      <c r="W142" s="373"/>
      <c r="X142" s="373"/>
      <c r="Y142" s="373"/>
      <c r="Z142" s="373"/>
      <c r="AA142" s="373"/>
      <c r="AB142" s="373"/>
      <c r="AC142" s="373"/>
      <c r="AD142" s="373"/>
      <c r="AE142" s="374">
        <f t="shared" si="64"/>
        <v>0</v>
      </c>
      <c r="AF142" s="375"/>
    </row>
    <row r="143" spans="2:33" outlineLevel="1" x14ac:dyDescent="0.25">
      <c r="B143" s="367"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367">
        <f>IF(C142&gt;0,C142+1,IF(DATE(YEAR('Basic project data'!$C$5),MONTH('Basic project data'!$C$5),1)=D143,1,0))</f>
        <v>0</v>
      </c>
      <c r="D143" s="368">
        <f t="shared" si="65"/>
        <v>2375</v>
      </c>
      <c r="E143" s="369"/>
      <c r="F143" s="299">
        <f t="shared" si="61"/>
        <v>0</v>
      </c>
      <c r="G143" s="370"/>
      <c r="H143" s="369"/>
      <c r="I143" s="299">
        <f t="shared" si="62"/>
        <v>0</v>
      </c>
      <c r="J143" s="371"/>
      <c r="O143" s="372">
        <f t="shared" si="63"/>
        <v>2375</v>
      </c>
      <c r="P143" s="373"/>
      <c r="Q143" s="373"/>
      <c r="R143" s="373"/>
      <c r="S143" s="373"/>
      <c r="T143" s="373"/>
      <c r="U143" s="373"/>
      <c r="V143" s="373"/>
      <c r="W143" s="373"/>
      <c r="X143" s="373"/>
      <c r="Y143" s="373"/>
      <c r="Z143" s="373"/>
      <c r="AA143" s="373"/>
      <c r="AB143" s="373"/>
      <c r="AC143" s="373"/>
      <c r="AD143" s="373"/>
      <c r="AE143" s="374">
        <f t="shared" si="64"/>
        <v>0</v>
      </c>
      <c r="AF143" s="375"/>
    </row>
    <row r="144" spans="2:33" outlineLevel="1" x14ac:dyDescent="0.25">
      <c r="B144" s="367"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367">
        <f>IF(C143&gt;0,C143+1,IF(DATE(YEAR('Basic project data'!$C$5),MONTH('Basic project data'!$C$5),1)=D144,1,0))</f>
        <v>0</v>
      </c>
      <c r="D144" s="368">
        <f t="shared" si="65"/>
        <v>2406</v>
      </c>
      <c r="E144" s="369"/>
      <c r="F144" s="299">
        <f t="shared" si="61"/>
        <v>0</v>
      </c>
      <c r="G144" s="370"/>
      <c r="H144" s="369"/>
      <c r="I144" s="299">
        <f t="shared" si="62"/>
        <v>0</v>
      </c>
      <c r="J144" s="371"/>
      <c r="O144" s="372">
        <f t="shared" si="63"/>
        <v>2406</v>
      </c>
      <c r="P144" s="373"/>
      <c r="Q144" s="373"/>
      <c r="R144" s="373"/>
      <c r="S144" s="373"/>
      <c r="T144" s="373"/>
      <c r="U144" s="373"/>
      <c r="V144" s="373"/>
      <c r="W144" s="373"/>
      <c r="X144" s="373"/>
      <c r="Y144" s="373"/>
      <c r="Z144" s="373"/>
      <c r="AA144" s="373"/>
      <c r="AB144" s="373"/>
      <c r="AC144" s="373"/>
      <c r="AD144" s="373"/>
      <c r="AE144" s="374">
        <f t="shared" si="64"/>
        <v>0</v>
      </c>
      <c r="AF144" s="375"/>
    </row>
    <row r="145" spans="1:33" outlineLevel="1" x14ac:dyDescent="0.25">
      <c r="B145" s="367"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367">
        <f>IF(C144&gt;0,C144+1,IF(DATE(YEAR('Basic project data'!$C$5),MONTH('Basic project data'!$C$5),1)=D145,1,0))</f>
        <v>0</v>
      </c>
      <c r="D145" s="368">
        <f t="shared" si="65"/>
        <v>2437</v>
      </c>
      <c r="E145" s="369"/>
      <c r="F145" s="299">
        <f t="shared" si="61"/>
        <v>0</v>
      </c>
      <c r="G145" s="370"/>
      <c r="H145" s="369"/>
      <c r="I145" s="299">
        <f t="shared" si="62"/>
        <v>0</v>
      </c>
      <c r="J145" s="371"/>
      <c r="O145" s="372">
        <f t="shared" si="63"/>
        <v>2437</v>
      </c>
      <c r="P145" s="373"/>
      <c r="Q145" s="373"/>
      <c r="R145" s="373"/>
      <c r="S145" s="373"/>
      <c r="T145" s="373"/>
      <c r="U145" s="373"/>
      <c r="V145" s="373"/>
      <c r="W145" s="373"/>
      <c r="X145" s="373"/>
      <c r="Y145" s="373"/>
      <c r="Z145" s="373"/>
      <c r="AA145" s="373"/>
      <c r="AB145" s="373"/>
      <c r="AC145" s="373"/>
      <c r="AD145" s="373"/>
      <c r="AE145" s="374">
        <f t="shared" si="64"/>
        <v>0</v>
      </c>
      <c r="AF145" s="375"/>
    </row>
    <row r="146" spans="1:33" outlineLevel="1" x14ac:dyDescent="0.25">
      <c r="B146" s="367"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367">
        <f>IF(C145&gt;0,C145+1,IF(DATE(YEAR('Basic project data'!$C$5),MONTH('Basic project data'!$C$5),1)=D146,1,0))</f>
        <v>0</v>
      </c>
      <c r="D146" s="368">
        <f t="shared" si="65"/>
        <v>2467</v>
      </c>
      <c r="E146" s="369"/>
      <c r="F146" s="299">
        <f t="shared" si="61"/>
        <v>0</v>
      </c>
      <c r="G146" s="370"/>
      <c r="H146" s="369"/>
      <c r="I146" s="299">
        <f t="shared" si="62"/>
        <v>0</v>
      </c>
      <c r="J146" s="371"/>
      <c r="O146" s="372">
        <f t="shared" si="63"/>
        <v>2467</v>
      </c>
      <c r="P146" s="373"/>
      <c r="Q146" s="373"/>
      <c r="R146" s="373"/>
      <c r="S146" s="373"/>
      <c r="T146" s="373"/>
      <c r="U146" s="373"/>
      <c r="V146" s="373"/>
      <c r="W146" s="373"/>
      <c r="X146" s="373"/>
      <c r="Y146" s="373"/>
      <c r="Z146" s="373"/>
      <c r="AA146" s="373"/>
      <c r="AB146" s="373"/>
      <c r="AC146" s="373"/>
      <c r="AD146" s="373"/>
      <c r="AE146" s="374">
        <f t="shared" si="64"/>
        <v>0</v>
      </c>
      <c r="AF146" s="375"/>
    </row>
    <row r="147" spans="1:33" outlineLevel="1" x14ac:dyDescent="0.25">
      <c r="B147" s="367"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367">
        <f>IF(C146&gt;0,C146+1,IF(DATE(YEAR('Basic project data'!$C$5),MONTH('Basic project data'!$C$5),1)=D147,1,0))</f>
        <v>0</v>
      </c>
      <c r="D147" s="368">
        <f t="shared" si="65"/>
        <v>2498</v>
      </c>
      <c r="E147" s="369"/>
      <c r="F147" s="299">
        <f t="shared" si="61"/>
        <v>0</v>
      </c>
      <c r="G147" s="370"/>
      <c r="H147" s="369"/>
      <c r="I147" s="299">
        <f t="shared" si="62"/>
        <v>0</v>
      </c>
      <c r="J147" s="371"/>
      <c r="O147" s="372">
        <f t="shared" si="63"/>
        <v>2498</v>
      </c>
      <c r="P147" s="373"/>
      <c r="Q147" s="373"/>
      <c r="R147" s="373"/>
      <c r="S147" s="373"/>
      <c r="T147" s="373"/>
      <c r="U147" s="373"/>
      <c r="V147" s="373"/>
      <c r="W147" s="373"/>
      <c r="X147" s="373"/>
      <c r="Y147" s="373"/>
      <c r="Z147" s="373"/>
      <c r="AA147" s="373"/>
      <c r="AB147" s="373"/>
      <c r="AC147" s="373"/>
      <c r="AD147" s="373"/>
      <c r="AE147" s="374">
        <f t="shared" si="64"/>
        <v>0</v>
      </c>
      <c r="AF147" s="375"/>
    </row>
    <row r="148" spans="1:33" outlineLevel="1" x14ac:dyDescent="0.25">
      <c r="B148" s="367"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367">
        <f>IF(C147&gt;0,C147+1,IF(DATE(YEAR('Basic project data'!$C$5),MONTH('Basic project data'!$C$5),1)=D148,1,0))</f>
        <v>0</v>
      </c>
      <c r="D148" s="368">
        <f t="shared" si="65"/>
        <v>2528</v>
      </c>
      <c r="E148" s="369"/>
      <c r="F148" s="299">
        <f t="shared" si="61"/>
        <v>0</v>
      </c>
      <c r="G148" s="370"/>
      <c r="H148" s="369"/>
      <c r="I148" s="299">
        <f t="shared" si="62"/>
        <v>0</v>
      </c>
      <c r="J148" s="371"/>
      <c r="O148" s="372">
        <f t="shared" si="63"/>
        <v>2528</v>
      </c>
      <c r="P148" s="373"/>
      <c r="Q148" s="373"/>
      <c r="R148" s="373"/>
      <c r="S148" s="373"/>
      <c r="T148" s="373"/>
      <c r="U148" s="373"/>
      <c r="V148" s="373"/>
      <c r="W148" s="373"/>
      <c r="X148" s="373"/>
      <c r="Y148" s="373"/>
      <c r="Z148" s="373"/>
      <c r="AA148" s="373"/>
      <c r="AB148" s="373"/>
      <c r="AC148" s="373"/>
      <c r="AD148" s="373"/>
      <c r="AE148" s="374">
        <f t="shared" si="64"/>
        <v>0</v>
      </c>
      <c r="AF148" s="375"/>
    </row>
    <row r="149" spans="1:33" ht="15.75" outlineLevel="1" thickBot="1" x14ac:dyDescent="0.3">
      <c r="B149" s="377"/>
      <c r="C149" s="378"/>
      <c r="D149" s="379">
        <f>D148</f>
        <v>2528</v>
      </c>
      <c r="E149" s="380"/>
      <c r="F149" s="381">
        <f>SUM(F137:F148)</f>
        <v>0</v>
      </c>
      <c r="G149" s="382">
        <f>SUM(G137:G148)</f>
        <v>0</v>
      </c>
      <c r="H149" s="383"/>
      <c r="I149" s="381">
        <f>SUM(I137:I148)</f>
        <v>0</v>
      </c>
      <c r="J149" s="382">
        <f>SUM(J137:J148)</f>
        <v>0</v>
      </c>
      <c r="O149" s="388">
        <f t="shared" si="63"/>
        <v>2528</v>
      </c>
      <c r="P149" s="384">
        <f t="shared" ref="P149:S149" si="66">SUM(P137:P148)</f>
        <v>0</v>
      </c>
      <c r="Q149" s="384">
        <f t="shared" si="66"/>
        <v>0</v>
      </c>
      <c r="R149" s="384">
        <f t="shared" si="66"/>
        <v>0</v>
      </c>
      <c r="S149" s="384">
        <f t="shared" si="66"/>
        <v>0</v>
      </c>
      <c r="T149" s="384">
        <f>SUM(T137:T148)</f>
        <v>0</v>
      </c>
      <c r="U149" s="384">
        <f t="shared" ref="U149:AE149" si="67">SUM(U137:U148)</f>
        <v>0</v>
      </c>
      <c r="V149" s="384">
        <f t="shared" si="67"/>
        <v>0</v>
      </c>
      <c r="W149" s="384">
        <f t="shared" si="67"/>
        <v>0</v>
      </c>
      <c r="X149" s="384">
        <f t="shared" si="67"/>
        <v>0</v>
      </c>
      <c r="Y149" s="384">
        <f t="shared" si="67"/>
        <v>0</v>
      </c>
      <c r="Z149" s="384">
        <f t="shared" si="67"/>
        <v>0</v>
      </c>
      <c r="AA149" s="384">
        <f t="shared" si="67"/>
        <v>0</v>
      </c>
      <c r="AB149" s="384">
        <f t="shared" si="67"/>
        <v>0</v>
      </c>
      <c r="AC149" s="384">
        <f t="shared" si="67"/>
        <v>0</v>
      </c>
      <c r="AD149" s="384">
        <f t="shared" si="67"/>
        <v>0</v>
      </c>
      <c r="AE149" s="384">
        <f t="shared" si="67"/>
        <v>0</v>
      </c>
      <c r="AF149" s="375"/>
    </row>
    <row r="150" spans="1:33" x14ac:dyDescent="0.25">
      <c r="A150" s="385"/>
      <c r="B150" s="385"/>
      <c r="C150" s="385"/>
      <c r="D150" s="385"/>
      <c r="F150" s="376"/>
      <c r="I150" s="376"/>
      <c r="O150" s="357"/>
      <c r="P150" s="384">
        <f>IFERROR(P149/$H$2,0)</f>
        <v>0</v>
      </c>
      <c r="Q150" s="384">
        <f t="shared" ref="Q150:AE150" si="68">IFERROR(Q149/$H$2,0)</f>
        <v>0</v>
      </c>
      <c r="R150" s="384">
        <f t="shared" si="68"/>
        <v>0</v>
      </c>
      <c r="S150" s="384">
        <f t="shared" si="68"/>
        <v>0</v>
      </c>
      <c r="T150" s="384">
        <f t="shared" si="68"/>
        <v>0</v>
      </c>
      <c r="U150" s="384">
        <f t="shared" si="68"/>
        <v>0</v>
      </c>
      <c r="V150" s="384">
        <f t="shared" si="68"/>
        <v>0</v>
      </c>
      <c r="W150" s="384">
        <f t="shared" si="68"/>
        <v>0</v>
      </c>
      <c r="X150" s="384">
        <f t="shared" si="68"/>
        <v>0</v>
      </c>
      <c r="Y150" s="384">
        <f t="shared" si="68"/>
        <v>0</v>
      </c>
      <c r="Z150" s="384">
        <f t="shared" si="68"/>
        <v>0</v>
      </c>
      <c r="AA150" s="384">
        <f t="shared" si="68"/>
        <v>0</v>
      </c>
      <c r="AB150" s="384">
        <f t="shared" si="68"/>
        <v>0</v>
      </c>
      <c r="AC150" s="384">
        <f t="shared" si="68"/>
        <v>0</v>
      </c>
      <c r="AD150" s="384">
        <f t="shared" si="68"/>
        <v>0</v>
      </c>
      <c r="AE150" s="384">
        <f t="shared" si="68"/>
        <v>0</v>
      </c>
      <c r="AF150" s="627" t="s">
        <v>270</v>
      </c>
      <c r="AG150" s="627"/>
    </row>
    <row r="151" spans="1:33" x14ac:dyDescent="0.25">
      <c r="A151" s="385"/>
      <c r="B151" s="385"/>
      <c r="C151" s="385"/>
      <c r="D151" s="385"/>
      <c r="F151" s="376"/>
      <c r="P151" s="390"/>
      <c r="Q151" s="390"/>
      <c r="R151" s="390"/>
      <c r="S151" s="390"/>
      <c r="T151" s="390"/>
      <c r="U151" s="390"/>
      <c r="V151" s="391"/>
      <c r="W151" s="390"/>
      <c r="X151" s="390"/>
      <c r="Y151" s="390"/>
      <c r="Z151" s="390"/>
      <c r="AA151" s="390"/>
      <c r="AB151" s="390"/>
      <c r="AC151" s="390"/>
      <c r="AD151" s="390"/>
      <c r="AE151" s="390"/>
      <c r="AF151" s="506"/>
    </row>
    <row r="152" spans="1:33" x14ac:dyDescent="0.25">
      <c r="F152" s="376"/>
      <c r="L152" s="376"/>
      <c r="M152" s="376"/>
      <c r="N152" s="376"/>
      <c r="P152" s="376"/>
      <c r="Q152" s="376"/>
      <c r="R152" s="376"/>
      <c r="S152" s="376"/>
      <c r="T152" s="376"/>
      <c r="U152" s="376"/>
      <c r="V152" s="376"/>
      <c r="W152" s="376"/>
      <c r="X152" s="376"/>
      <c r="Y152" s="376"/>
      <c r="Z152" s="376"/>
      <c r="AA152" s="376"/>
      <c r="AB152" s="376"/>
      <c r="AC152" s="376"/>
      <c r="AD152" s="376"/>
      <c r="AE152" s="376"/>
    </row>
    <row r="153" spans="1:33" x14ac:dyDescent="0.25">
      <c r="F153" s="376"/>
      <c r="L153" s="376"/>
      <c r="M153" s="376"/>
      <c r="N153" s="376"/>
      <c r="P153" s="376"/>
      <c r="Q153" s="376"/>
      <c r="R153" s="376"/>
      <c r="S153" s="376"/>
      <c r="T153" s="376"/>
      <c r="U153" s="376"/>
      <c r="V153" s="376"/>
      <c r="W153" s="376"/>
      <c r="X153" s="376"/>
      <c r="Y153" s="376"/>
      <c r="Z153" s="376"/>
      <c r="AA153" s="376"/>
      <c r="AB153" s="376"/>
      <c r="AC153" s="376"/>
      <c r="AD153" s="376"/>
      <c r="AE153" s="376"/>
    </row>
    <row r="154" spans="1:33" x14ac:dyDescent="0.25">
      <c r="F154" s="376"/>
      <c r="P154" s="376"/>
      <c r="Q154" s="376"/>
      <c r="R154" s="376"/>
      <c r="S154" s="376"/>
      <c r="T154" s="376"/>
      <c r="U154" s="376"/>
      <c r="V154" s="376"/>
      <c r="W154" s="376"/>
      <c r="X154" s="376"/>
      <c r="Y154" s="376"/>
      <c r="Z154" s="376"/>
      <c r="AA154" s="376"/>
      <c r="AB154" s="376"/>
      <c r="AC154" s="376"/>
      <c r="AD154" s="376"/>
      <c r="AE154" s="376"/>
    </row>
    <row r="155" spans="1:33" x14ac:dyDescent="0.25">
      <c r="F155" s="376"/>
      <c r="P155" s="376"/>
      <c r="Q155" s="376"/>
      <c r="R155" s="376"/>
      <c r="S155" s="376"/>
      <c r="T155" s="376"/>
      <c r="U155" s="376"/>
      <c r="V155" s="376"/>
      <c r="W155" s="376"/>
      <c r="X155" s="376"/>
      <c r="Y155" s="376"/>
      <c r="Z155" s="376"/>
      <c r="AA155" s="376"/>
      <c r="AB155" s="376"/>
      <c r="AC155" s="376"/>
      <c r="AD155" s="376"/>
      <c r="AE155" s="376"/>
    </row>
    <row r="156" spans="1:33" x14ac:dyDescent="0.25">
      <c r="F156" s="376"/>
      <c r="P156" s="376"/>
      <c r="Q156" s="376"/>
      <c r="R156" s="376"/>
      <c r="S156" s="376"/>
      <c r="T156" s="376"/>
      <c r="U156" s="376"/>
      <c r="V156" s="376"/>
      <c r="W156" s="376"/>
      <c r="X156" s="376"/>
      <c r="Y156" s="376"/>
      <c r="Z156" s="376"/>
      <c r="AA156" s="376"/>
      <c r="AB156" s="376"/>
      <c r="AC156" s="376"/>
      <c r="AD156" s="376"/>
      <c r="AE156" s="376"/>
    </row>
    <row r="157" spans="1:33" x14ac:dyDescent="0.25">
      <c r="F157" s="376"/>
      <c r="P157" s="376"/>
      <c r="Q157" s="376"/>
      <c r="R157" s="376"/>
      <c r="S157" s="376"/>
      <c r="T157" s="376"/>
      <c r="U157" s="376"/>
      <c r="V157" s="376"/>
      <c r="W157" s="376"/>
      <c r="X157" s="376"/>
      <c r="Y157" s="376"/>
      <c r="Z157" s="376"/>
      <c r="AA157" s="376"/>
      <c r="AB157" s="376"/>
      <c r="AC157" s="376"/>
      <c r="AD157" s="376"/>
      <c r="AE157" s="376"/>
    </row>
    <row r="158" spans="1:33" x14ac:dyDescent="0.25">
      <c r="F158" s="376"/>
      <c r="P158" s="376"/>
      <c r="Q158" s="376"/>
      <c r="R158" s="376"/>
      <c r="S158" s="376"/>
      <c r="T158" s="376"/>
      <c r="U158" s="376"/>
      <c r="V158" s="376"/>
      <c r="W158" s="376"/>
      <c r="X158" s="376"/>
      <c r="Y158" s="376"/>
      <c r="Z158" s="376"/>
      <c r="AA158" s="376"/>
      <c r="AB158" s="376"/>
      <c r="AC158" s="376"/>
      <c r="AD158" s="376"/>
      <c r="AE158" s="376"/>
    </row>
    <row r="159" spans="1:33" x14ac:dyDescent="0.25">
      <c r="F159" s="376"/>
      <c r="P159" s="376"/>
      <c r="Q159" s="376"/>
      <c r="R159" s="376"/>
      <c r="S159" s="376"/>
      <c r="T159" s="376"/>
      <c r="U159" s="376"/>
      <c r="V159" s="376"/>
      <c r="W159" s="376"/>
      <c r="X159" s="376"/>
      <c r="Y159" s="376"/>
      <c r="Z159" s="376"/>
      <c r="AA159" s="376"/>
      <c r="AB159" s="376"/>
      <c r="AC159" s="376"/>
      <c r="AD159" s="376"/>
      <c r="AE159" s="376"/>
    </row>
    <row r="160" spans="1:33" x14ac:dyDescent="0.25">
      <c r="F160" s="376"/>
      <c r="P160" s="376"/>
      <c r="Q160" s="376"/>
      <c r="R160" s="376"/>
      <c r="S160" s="376"/>
      <c r="T160" s="376"/>
      <c r="U160" s="376"/>
      <c r="V160" s="376"/>
      <c r="W160" s="376"/>
      <c r="X160" s="376"/>
      <c r="Y160" s="376"/>
      <c r="Z160" s="376"/>
      <c r="AA160" s="376"/>
      <c r="AB160" s="376"/>
      <c r="AC160" s="376"/>
      <c r="AD160" s="376"/>
      <c r="AE160" s="376"/>
    </row>
    <row r="161" spans="6:31" x14ac:dyDescent="0.25">
      <c r="F161" s="376"/>
      <c r="P161" s="376"/>
      <c r="Q161" s="376"/>
      <c r="R161" s="376"/>
      <c r="S161" s="376"/>
      <c r="T161" s="376"/>
      <c r="U161" s="376"/>
      <c r="V161" s="376"/>
      <c r="W161" s="376"/>
      <c r="X161" s="376"/>
      <c r="Y161" s="376"/>
      <c r="Z161" s="376"/>
      <c r="AA161" s="376"/>
      <c r="AB161" s="376"/>
      <c r="AC161" s="376"/>
      <c r="AD161" s="376"/>
      <c r="AE161" s="376"/>
    </row>
    <row r="162" spans="6:31" x14ac:dyDescent="0.25">
      <c r="F162" s="376"/>
      <c r="P162" s="376"/>
      <c r="Q162" s="376"/>
      <c r="R162" s="376"/>
      <c r="S162" s="376"/>
      <c r="T162" s="376"/>
      <c r="U162" s="376"/>
      <c r="V162" s="376"/>
      <c r="W162" s="376"/>
      <c r="X162" s="376"/>
      <c r="Y162" s="376"/>
      <c r="Z162" s="376"/>
      <c r="AA162" s="376"/>
      <c r="AB162" s="376"/>
      <c r="AC162" s="376"/>
      <c r="AD162" s="376"/>
      <c r="AE162" s="376"/>
    </row>
    <row r="163" spans="6:31" x14ac:dyDescent="0.25">
      <c r="F163" s="376"/>
      <c r="P163" s="376"/>
      <c r="Q163" s="376"/>
      <c r="R163" s="376"/>
      <c r="S163" s="376"/>
      <c r="T163" s="376"/>
      <c r="U163" s="376"/>
      <c r="V163" s="376"/>
      <c r="W163" s="376"/>
      <c r="X163" s="376"/>
      <c r="Y163" s="376"/>
      <c r="Z163" s="376"/>
      <c r="AA163" s="376"/>
      <c r="AB163" s="376"/>
      <c r="AC163" s="376"/>
      <c r="AD163" s="376"/>
      <c r="AE163" s="376"/>
    </row>
    <row r="164" spans="6:31" x14ac:dyDescent="0.25">
      <c r="F164" s="376"/>
      <c r="P164" s="376"/>
      <c r="Q164" s="376"/>
      <c r="R164" s="376"/>
      <c r="S164" s="376"/>
      <c r="T164" s="376"/>
      <c r="U164" s="376"/>
      <c r="V164" s="376"/>
      <c r="W164" s="376"/>
      <c r="X164" s="376"/>
      <c r="Y164" s="376"/>
      <c r="Z164" s="376"/>
      <c r="AA164" s="376"/>
      <c r="AB164" s="376"/>
      <c r="AC164" s="376"/>
      <c r="AD164" s="376"/>
      <c r="AE164" s="376"/>
    </row>
    <row r="165" spans="6:31" x14ac:dyDescent="0.25">
      <c r="F165" s="376"/>
      <c r="P165" s="376"/>
      <c r="Q165" s="376"/>
      <c r="R165" s="376"/>
      <c r="S165" s="376"/>
      <c r="T165" s="376"/>
      <c r="U165" s="376"/>
      <c r="V165" s="376"/>
      <c r="W165" s="376"/>
      <c r="X165" s="376"/>
      <c r="Y165" s="376"/>
      <c r="Z165" s="376"/>
      <c r="AA165" s="376"/>
      <c r="AB165" s="376"/>
      <c r="AC165" s="376"/>
      <c r="AD165" s="376"/>
      <c r="AE165" s="376"/>
    </row>
    <row r="166" spans="6:31" x14ac:dyDescent="0.25">
      <c r="F166" s="376"/>
      <c r="P166" s="376"/>
      <c r="Q166" s="376"/>
      <c r="R166" s="376"/>
      <c r="S166" s="376"/>
      <c r="T166" s="376"/>
      <c r="U166" s="376"/>
      <c r="V166" s="376"/>
      <c r="W166" s="376"/>
      <c r="X166" s="376"/>
      <c r="Y166" s="376"/>
      <c r="Z166" s="376"/>
      <c r="AA166" s="376"/>
      <c r="AB166" s="376"/>
      <c r="AC166" s="376"/>
      <c r="AD166" s="376"/>
      <c r="AE166" s="376"/>
    </row>
    <row r="167" spans="6:31" x14ac:dyDescent="0.25">
      <c r="F167" s="376"/>
      <c r="P167" s="376"/>
      <c r="Q167" s="376"/>
      <c r="R167" s="376"/>
      <c r="S167" s="376"/>
      <c r="T167" s="376"/>
      <c r="U167" s="376"/>
      <c r="V167" s="376"/>
      <c r="W167" s="376"/>
      <c r="X167" s="376"/>
      <c r="Y167" s="376"/>
      <c r="Z167" s="376"/>
      <c r="AA167" s="376"/>
      <c r="AB167" s="376"/>
      <c r="AC167" s="376"/>
      <c r="AD167" s="376"/>
      <c r="AE167" s="376"/>
    </row>
    <row r="168" spans="6:31" x14ac:dyDescent="0.25">
      <c r="F168" s="376"/>
      <c r="P168" s="376"/>
      <c r="Q168" s="376"/>
      <c r="R168" s="376"/>
      <c r="S168" s="376"/>
      <c r="T168" s="376"/>
      <c r="U168" s="376"/>
      <c r="V168" s="376"/>
      <c r="W168" s="376"/>
      <c r="X168" s="376"/>
      <c r="Y168" s="376"/>
      <c r="Z168" s="376"/>
      <c r="AA168" s="376"/>
      <c r="AB168" s="376"/>
      <c r="AC168" s="376"/>
      <c r="AD168" s="376"/>
      <c r="AE168" s="376"/>
    </row>
    <row r="169" spans="6:31" x14ac:dyDescent="0.25">
      <c r="F169" s="376"/>
      <c r="P169" s="376"/>
      <c r="Q169" s="376"/>
      <c r="R169" s="376"/>
      <c r="S169" s="376"/>
      <c r="T169" s="376"/>
      <c r="U169" s="376"/>
      <c r="V169" s="376"/>
      <c r="W169" s="376"/>
      <c r="X169" s="376"/>
      <c r="Y169" s="376"/>
      <c r="Z169" s="376"/>
      <c r="AA169" s="376"/>
      <c r="AB169" s="376"/>
      <c r="AC169" s="376"/>
      <c r="AD169" s="376"/>
      <c r="AE169" s="376"/>
    </row>
    <row r="170" spans="6:31" x14ac:dyDescent="0.25">
      <c r="F170" s="376"/>
      <c r="P170" s="376"/>
      <c r="Q170" s="376"/>
      <c r="R170" s="376"/>
      <c r="S170" s="376"/>
      <c r="T170" s="376"/>
      <c r="U170" s="376"/>
      <c r="V170" s="376"/>
      <c r="W170" s="376"/>
      <c r="X170" s="376"/>
      <c r="Y170" s="376"/>
      <c r="Z170" s="376"/>
      <c r="AA170" s="376"/>
      <c r="AB170" s="376"/>
      <c r="AC170" s="376"/>
      <c r="AD170" s="376"/>
      <c r="AE170" s="376"/>
    </row>
    <row r="171" spans="6:31" x14ac:dyDescent="0.25">
      <c r="F171" s="376"/>
      <c r="P171" s="376"/>
      <c r="Q171" s="376"/>
      <c r="R171" s="376"/>
      <c r="S171" s="376"/>
      <c r="T171" s="376"/>
      <c r="U171" s="376"/>
      <c r="V171" s="376"/>
      <c r="W171" s="376"/>
      <c r="X171" s="376"/>
      <c r="Y171" s="376"/>
      <c r="Z171" s="376"/>
      <c r="AA171" s="376"/>
      <c r="AB171" s="376"/>
      <c r="AC171" s="376"/>
      <c r="AD171" s="376"/>
      <c r="AE171" s="376"/>
    </row>
    <row r="172" spans="6:31" x14ac:dyDescent="0.25">
      <c r="F172" s="376"/>
      <c r="P172" s="376"/>
      <c r="Q172" s="376"/>
      <c r="R172" s="376"/>
      <c r="S172" s="376"/>
      <c r="T172" s="376"/>
      <c r="U172" s="376"/>
      <c r="V172" s="376"/>
      <c r="W172" s="376"/>
      <c r="X172" s="376"/>
      <c r="Y172" s="376"/>
      <c r="Z172" s="376"/>
      <c r="AA172" s="376"/>
      <c r="AB172" s="376"/>
      <c r="AC172" s="376"/>
      <c r="AD172" s="376"/>
      <c r="AE172" s="376"/>
    </row>
    <row r="173" spans="6:31" x14ac:dyDescent="0.25">
      <c r="F173" s="376"/>
      <c r="P173" s="376"/>
      <c r="Q173" s="376"/>
      <c r="R173" s="376"/>
      <c r="S173" s="376"/>
      <c r="T173" s="376"/>
      <c r="U173" s="376"/>
      <c r="V173" s="376"/>
      <c r="W173" s="376"/>
      <c r="X173" s="376"/>
      <c r="Y173" s="376"/>
      <c r="Z173" s="376"/>
      <c r="AA173" s="376"/>
      <c r="AB173" s="376"/>
      <c r="AC173" s="376"/>
      <c r="AD173" s="376"/>
      <c r="AE173" s="376"/>
    </row>
    <row r="174" spans="6:31" x14ac:dyDescent="0.25">
      <c r="F174" s="376"/>
      <c r="P174" s="277"/>
      <c r="Q174" s="277"/>
      <c r="R174" s="277"/>
      <c r="S174" s="277"/>
      <c r="T174" s="277"/>
      <c r="AE174" s="277"/>
    </row>
    <row r="175" spans="6:31" x14ac:dyDescent="0.25">
      <c r="F175" s="376"/>
      <c r="P175" s="277"/>
      <c r="Q175" s="277"/>
      <c r="R175" s="277"/>
      <c r="S175" s="277"/>
      <c r="T175" s="277"/>
      <c r="AE175" s="277"/>
    </row>
    <row r="176" spans="6:31" x14ac:dyDescent="0.25">
      <c r="P176" s="277"/>
      <c r="Q176" s="277"/>
      <c r="R176" s="277"/>
      <c r="S176" s="277"/>
      <c r="T176" s="277"/>
    </row>
    <row r="177" spans="16:20" x14ac:dyDescent="0.25">
      <c r="P177" s="277"/>
      <c r="Q177" s="277"/>
      <c r="R177" s="277"/>
      <c r="S177" s="277"/>
      <c r="T177" s="277"/>
    </row>
    <row r="178" spans="16:20" x14ac:dyDescent="0.25">
      <c r="P178" s="277"/>
      <c r="Q178" s="277"/>
      <c r="R178" s="277"/>
      <c r="S178" s="277"/>
      <c r="T178" s="277"/>
    </row>
    <row r="179" spans="16:20" x14ac:dyDescent="0.25">
      <c r="P179" s="277"/>
      <c r="Q179" s="277"/>
      <c r="R179" s="277"/>
      <c r="S179" s="277"/>
      <c r="T179" s="277"/>
    </row>
  </sheetData>
  <mergeCells count="112">
    <mergeCell ref="C11:C12"/>
    <mergeCell ref="D11:D12"/>
    <mergeCell ref="C13:C14"/>
    <mergeCell ref="D13:D14"/>
    <mergeCell ref="E13:E14"/>
    <mergeCell ref="O16:AG16"/>
    <mergeCell ref="D2:E2"/>
    <mergeCell ref="C4:C10"/>
    <mergeCell ref="J5:J6"/>
    <mergeCell ref="K5:K6"/>
    <mergeCell ref="J7:J8"/>
    <mergeCell ref="K7:K8"/>
    <mergeCell ref="J9:J10"/>
    <mergeCell ref="K9:K10"/>
    <mergeCell ref="A19:B19"/>
    <mergeCell ref="A20:A21"/>
    <mergeCell ref="B20:B21"/>
    <mergeCell ref="C20:C21"/>
    <mergeCell ref="D20:D21"/>
    <mergeCell ref="E20:E21"/>
    <mergeCell ref="L20:L21"/>
    <mergeCell ref="M20:M21"/>
    <mergeCell ref="I20:I21"/>
    <mergeCell ref="J20:J21"/>
    <mergeCell ref="K20:K21"/>
    <mergeCell ref="G22:G23"/>
    <mergeCell ref="H22:H23"/>
    <mergeCell ref="F20:F21"/>
    <mergeCell ref="G20:G21"/>
    <mergeCell ref="H20:H21"/>
    <mergeCell ref="C18:E18"/>
    <mergeCell ref="F18:G18"/>
    <mergeCell ref="H18:K18"/>
    <mergeCell ref="L18:M18"/>
    <mergeCell ref="F24:F25"/>
    <mergeCell ref="G24:G25"/>
    <mergeCell ref="H24:H25"/>
    <mergeCell ref="I22:I23"/>
    <mergeCell ref="J22:J23"/>
    <mergeCell ref="K22:K23"/>
    <mergeCell ref="L22:L23"/>
    <mergeCell ref="M22:M23"/>
    <mergeCell ref="A24:A25"/>
    <mergeCell ref="B24:B25"/>
    <mergeCell ref="C24:C25"/>
    <mergeCell ref="D24:D25"/>
    <mergeCell ref="E24:E25"/>
    <mergeCell ref="L24:L25"/>
    <mergeCell ref="M24:M25"/>
    <mergeCell ref="I24:I25"/>
    <mergeCell ref="J24:J25"/>
    <mergeCell ref="K24:K25"/>
    <mergeCell ref="A22:A23"/>
    <mergeCell ref="B22:B23"/>
    <mergeCell ref="C22:C23"/>
    <mergeCell ref="D22:D23"/>
    <mergeCell ref="E22:E23"/>
    <mergeCell ref="F22:F23"/>
    <mergeCell ref="I26:I27"/>
    <mergeCell ref="J26:J27"/>
    <mergeCell ref="K26:K27"/>
    <mergeCell ref="L26:L27"/>
    <mergeCell ref="M26:M27"/>
    <mergeCell ref="A28:A29"/>
    <mergeCell ref="B28:B29"/>
    <mergeCell ref="C28:C29"/>
    <mergeCell ref="D28:D29"/>
    <mergeCell ref="E28:E29"/>
    <mergeCell ref="L28:L29"/>
    <mergeCell ref="M28:M29"/>
    <mergeCell ref="A26:A27"/>
    <mergeCell ref="B26:B27"/>
    <mergeCell ref="C26:C27"/>
    <mergeCell ref="D26:D27"/>
    <mergeCell ref="E26:E27"/>
    <mergeCell ref="F26:F27"/>
    <mergeCell ref="G26:G27"/>
    <mergeCell ref="H26:H27"/>
    <mergeCell ref="A30:B30"/>
    <mergeCell ref="B32:I32"/>
    <mergeCell ref="P32:AF32"/>
    <mergeCell ref="P34:AF34"/>
    <mergeCell ref="F28:F29"/>
    <mergeCell ref="G28:G29"/>
    <mergeCell ref="H28:H29"/>
    <mergeCell ref="I28:I29"/>
    <mergeCell ref="J28:J29"/>
    <mergeCell ref="K28:K29"/>
    <mergeCell ref="E75:G75"/>
    <mergeCell ref="H75:J75"/>
    <mergeCell ref="AF75:AG75"/>
    <mergeCell ref="E90:G90"/>
    <mergeCell ref="H90:J90"/>
    <mergeCell ref="AF90:AG90"/>
    <mergeCell ref="B43:J43"/>
    <mergeCell ref="O43:AG43"/>
    <mergeCell ref="E45:G45"/>
    <mergeCell ref="H45:J45"/>
    <mergeCell ref="P45:AE45"/>
    <mergeCell ref="E60:G60"/>
    <mergeCell ref="H60:J60"/>
    <mergeCell ref="AF60:AG60"/>
    <mergeCell ref="E135:G135"/>
    <mergeCell ref="H135:J135"/>
    <mergeCell ref="AF135:AG135"/>
    <mergeCell ref="AF150:AG150"/>
    <mergeCell ref="E105:G105"/>
    <mergeCell ref="H105:J105"/>
    <mergeCell ref="AF105:AG105"/>
    <mergeCell ref="E120:G120"/>
    <mergeCell ref="H120:J120"/>
    <mergeCell ref="AF120:AG120"/>
  </mergeCells>
  <conditionalFormatting sqref="B35">
    <cfRule type="expression" dxfId="722" priority="205">
      <formula>$C35&lt;&gt;0</formula>
    </cfRule>
  </conditionalFormatting>
  <conditionalFormatting sqref="B36:B41">
    <cfRule type="expression" dxfId="721" priority="204">
      <formula>$C36&lt;&gt;""</formula>
    </cfRule>
  </conditionalFormatting>
  <conditionalFormatting sqref="B47:B58 B92:B103 B107:B118 B121:B133 B137:B148">
    <cfRule type="cellIs" dxfId="720" priority="242" operator="equal">
      <formula>"P2"</formula>
    </cfRule>
    <cfRule type="cellIs" dxfId="719" priority="241" operator="equal">
      <formula>"P3"</formula>
    </cfRule>
    <cfRule type="cellIs" dxfId="718" priority="240" operator="equal">
      <formula>"P4"</formula>
    </cfRule>
    <cfRule type="cellIs" dxfId="717" priority="243" operator="equal">
      <formula>"P1"</formula>
    </cfRule>
  </conditionalFormatting>
  <conditionalFormatting sqref="B47:B58 B92:B103 B107:B118 B122:B133 B137:B148">
    <cfRule type="cellIs" dxfId="716" priority="239" operator="equal">
      <formula>"P5"</formula>
    </cfRule>
  </conditionalFormatting>
  <conditionalFormatting sqref="B62:B73">
    <cfRule type="cellIs" dxfId="715" priority="225" operator="equal">
      <formula>"P4"</formula>
    </cfRule>
    <cfRule type="cellIs" dxfId="714" priority="224" operator="equal">
      <formula>"P5"</formula>
    </cfRule>
    <cfRule type="cellIs" dxfId="713" priority="227" operator="equal">
      <formula>"P2"</formula>
    </cfRule>
    <cfRule type="cellIs" dxfId="712" priority="228" operator="equal">
      <formula>"P1"</formula>
    </cfRule>
    <cfRule type="cellIs" dxfId="711" priority="226" operator="equal">
      <formula>"P3"</formula>
    </cfRule>
  </conditionalFormatting>
  <conditionalFormatting sqref="B77:B88">
    <cfRule type="cellIs" dxfId="710" priority="229" operator="equal">
      <formula>"P5"</formula>
    </cfRule>
    <cfRule type="cellIs" dxfId="709" priority="230" operator="equal">
      <formula>"P4"</formula>
    </cfRule>
    <cfRule type="cellIs" dxfId="708" priority="231" operator="equal">
      <formula>"P3"</formula>
    </cfRule>
    <cfRule type="cellIs" dxfId="707" priority="232" operator="equal">
      <formula>"P2"</formula>
    </cfRule>
    <cfRule type="cellIs" dxfId="706" priority="233" operator="equal">
      <formula>"P1"</formula>
    </cfRule>
  </conditionalFormatting>
  <conditionalFormatting sqref="C62:C73">
    <cfRule type="cellIs" dxfId="705" priority="235" operator="equal">
      <formula>0</formula>
    </cfRule>
  </conditionalFormatting>
  <conditionalFormatting sqref="C77:C88">
    <cfRule type="cellIs" dxfId="704" priority="234" operator="equal">
      <formula>0</formula>
    </cfRule>
  </conditionalFormatting>
  <conditionalFormatting sqref="C35:D41">
    <cfRule type="cellIs" dxfId="703" priority="200" operator="equal">
      <formula>0</formula>
    </cfRule>
  </conditionalFormatting>
  <conditionalFormatting sqref="D34:D41">
    <cfRule type="cellIs" dxfId="702" priority="199" operator="equal">
      <formula>"P5"</formula>
    </cfRule>
  </conditionalFormatting>
  <conditionalFormatting sqref="D35:D41">
    <cfRule type="cellIs" dxfId="701" priority="194" operator="equal">
      <formula>"P2"</formula>
    </cfRule>
    <cfRule type="cellIs" dxfId="700" priority="195" operator="equal">
      <formula>"P1"</formula>
    </cfRule>
    <cfRule type="cellIs" dxfId="699" priority="196" operator="equal">
      <formula>0</formula>
    </cfRule>
    <cfRule type="cellIs" dxfId="698" priority="192" operator="equal">
      <formula>"P4"</formula>
    </cfRule>
    <cfRule type="cellIs" dxfId="697" priority="193" operator="equal">
      <formula>"P3"</formula>
    </cfRule>
    <cfRule type="cellIs" dxfId="696" priority="197" operator="equal">
      <formula>"P1"</formula>
    </cfRule>
  </conditionalFormatting>
  <conditionalFormatting sqref="D40">
    <cfRule type="cellIs" dxfId="695" priority="198" operator="equal">
      <formula>0</formula>
    </cfRule>
  </conditionalFormatting>
  <conditionalFormatting sqref="D47:D59">
    <cfRule type="expression" dxfId="694" priority="223">
      <formula>$D$47=0</formula>
    </cfRule>
  </conditionalFormatting>
  <conditionalFormatting sqref="D48:D58">
    <cfRule type="cellIs" dxfId="693" priority="222" operator="equal">
      <formula>0</formula>
    </cfRule>
  </conditionalFormatting>
  <conditionalFormatting sqref="D62:D74">
    <cfRule type="expression" dxfId="692" priority="221">
      <formula>$D$47=0</formula>
    </cfRule>
  </conditionalFormatting>
  <conditionalFormatting sqref="D63:D73">
    <cfRule type="cellIs" dxfId="691" priority="220" operator="equal">
      <formula>0</formula>
    </cfRule>
  </conditionalFormatting>
  <conditionalFormatting sqref="D77:D89">
    <cfRule type="expression" dxfId="690" priority="219">
      <formula>$D$47=0</formula>
    </cfRule>
  </conditionalFormatting>
  <conditionalFormatting sqref="D78:D88">
    <cfRule type="cellIs" dxfId="689" priority="218" operator="equal">
      <formula>0</formula>
    </cfRule>
  </conditionalFormatting>
  <conditionalFormatting sqref="D92:D104">
    <cfRule type="expression" dxfId="688" priority="217">
      <formula>$D$47=0</formula>
    </cfRule>
  </conditionalFormatting>
  <conditionalFormatting sqref="D93:D103">
    <cfRule type="cellIs" dxfId="687" priority="216" operator="equal">
      <formula>0</formula>
    </cfRule>
  </conditionalFormatting>
  <conditionalFormatting sqref="D107:D119">
    <cfRule type="expression" dxfId="686" priority="215">
      <formula>$D$47=0</formula>
    </cfRule>
  </conditionalFormatting>
  <conditionalFormatting sqref="D108:D118">
    <cfRule type="cellIs" dxfId="685" priority="214" operator="equal">
      <formula>0</formula>
    </cfRule>
  </conditionalFormatting>
  <conditionalFormatting sqref="D122:D134">
    <cfRule type="expression" dxfId="684" priority="213">
      <formula>$D$47=0</formula>
    </cfRule>
  </conditionalFormatting>
  <conditionalFormatting sqref="D123:D133">
    <cfRule type="cellIs" dxfId="683" priority="212" operator="equal">
      <formula>0</formula>
    </cfRule>
  </conditionalFormatting>
  <conditionalFormatting sqref="D137:D149">
    <cfRule type="expression" dxfId="682" priority="211">
      <formula>$D$47=0</formula>
    </cfRule>
  </conditionalFormatting>
  <conditionalFormatting sqref="D138:D148">
    <cfRule type="cellIs" dxfId="681" priority="210" operator="equal">
      <formula>0</formula>
    </cfRule>
  </conditionalFormatting>
  <conditionalFormatting sqref="E31 H31 E33 H33">
    <cfRule type="cellIs" dxfId="680" priority="208" operator="equal">
      <formula>"P5"</formula>
    </cfRule>
  </conditionalFormatting>
  <conditionalFormatting sqref="E47:E58">
    <cfRule type="expression" dxfId="679" priority="114">
      <formula>$B47=""</formula>
    </cfRule>
  </conditionalFormatting>
  <conditionalFormatting sqref="E62:E73">
    <cfRule type="expression" dxfId="678" priority="119">
      <formula>$B62=""</formula>
    </cfRule>
  </conditionalFormatting>
  <conditionalFormatting sqref="E77:E88">
    <cfRule type="expression" dxfId="677" priority="124">
      <formula>$B77=""</formula>
    </cfRule>
  </conditionalFormatting>
  <conditionalFormatting sqref="E92:E103">
    <cfRule type="expression" dxfId="676" priority="129">
      <formula>$B92=""</formula>
    </cfRule>
  </conditionalFormatting>
  <conditionalFormatting sqref="E107:E118">
    <cfRule type="expression" dxfId="675" priority="134">
      <formula>$B107=""</formula>
    </cfRule>
  </conditionalFormatting>
  <conditionalFormatting sqref="E122:E133">
    <cfRule type="expression" dxfId="674" priority="139">
      <formula>$B122=""</formula>
    </cfRule>
  </conditionalFormatting>
  <conditionalFormatting sqref="E137:E148">
    <cfRule type="expression" dxfId="673" priority="144">
      <formula>$B137=""</formula>
    </cfRule>
  </conditionalFormatting>
  <conditionalFormatting sqref="E35:H42">
    <cfRule type="cellIs" dxfId="672" priority="181" operator="equal">
      <formula>0</formula>
    </cfRule>
  </conditionalFormatting>
  <conditionalFormatting sqref="F47:F59">
    <cfRule type="cellIs" dxfId="671" priority="115" operator="equal">
      <formula>0</formula>
    </cfRule>
  </conditionalFormatting>
  <conditionalFormatting sqref="F62:F74">
    <cfRule type="cellIs" dxfId="670" priority="120" operator="equal">
      <formula>0</formula>
    </cfRule>
  </conditionalFormatting>
  <conditionalFormatting sqref="F77:F89">
    <cfRule type="cellIs" dxfId="669" priority="125" operator="equal">
      <formula>0</formula>
    </cfRule>
  </conditionalFormatting>
  <conditionalFormatting sqref="F92:F104">
    <cfRule type="cellIs" dxfId="668" priority="130" operator="equal">
      <formula>0</formula>
    </cfRule>
  </conditionalFormatting>
  <conditionalFormatting sqref="F107:F119">
    <cfRule type="cellIs" dxfId="667" priority="135" operator="equal">
      <formula>0</formula>
    </cfRule>
  </conditionalFormatting>
  <conditionalFormatting sqref="F122:F134">
    <cfRule type="cellIs" dxfId="666" priority="140" operator="equal">
      <formula>0</formula>
    </cfRule>
  </conditionalFormatting>
  <conditionalFormatting sqref="F137:F149">
    <cfRule type="cellIs" dxfId="665" priority="145" operator="equal">
      <formula>0</formula>
    </cfRule>
  </conditionalFormatting>
  <conditionalFormatting sqref="G47:H58">
    <cfRule type="expression" dxfId="664" priority="113">
      <formula>$B47=""</formula>
    </cfRule>
  </conditionalFormatting>
  <conditionalFormatting sqref="G62:H73">
    <cfRule type="expression" dxfId="663" priority="118">
      <formula>$B62=""</formula>
    </cfRule>
  </conditionalFormatting>
  <conditionalFormatting sqref="G77:H88">
    <cfRule type="expression" dxfId="662" priority="123">
      <formula>$B77=""</formula>
    </cfRule>
  </conditionalFormatting>
  <conditionalFormatting sqref="G92:H103">
    <cfRule type="expression" dxfId="661" priority="128">
      <formula>$B92=""</formula>
    </cfRule>
  </conditionalFormatting>
  <conditionalFormatting sqref="G107:H118">
    <cfRule type="expression" dxfId="660" priority="133">
      <formula>$B107=""</formula>
    </cfRule>
  </conditionalFormatting>
  <conditionalFormatting sqref="G122:H133">
    <cfRule type="expression" dxfId="659" priority="138">
      <formula>$B122=""</formula>
    </cfRule>
  </conditionalFormatting>
  <conditionalFormatting sqref="G137:H148">
    <cfRule type="expression" dxfId="658" priority="143">
      <formula>$B137=""</formula>
    </cfRule>
  </conditionalFormatting>
  <conditionalFormatting sqref="H35:H41">
    <cfRule type="cellIs" dxfId="657" priority="184" operator="greaterThan">
      <formula>0</formula>
    </cfRule>
    <cfRule type="cellIs" dxfId="656" priority="185" operator="lessThan">
      <formula>0</formula>
    </cfRule>
  </conditionalFormatting>
  <conditionalFormatting sqref="I34:I41">
    <cfRule type="cellIs" dxfId="655" priority="186" operator="equal">
      <formula>"P5"</formula>
    </cfRule>
  </conditionalFormatting>
  <conditionalFormatting sqref="I35:I41">
    <cfRule type="cellIs" dxfId="654" priority="189" operator="equal">
      <formula>"P2"</formula>
    </cfRule>
    <cfRule type="cellIs" dxfId="653" priority="190" operator="equal">
      <formula>"P1"</formula>
    </cfRule>
    <cfRule type="cellIs" dxfId="652" priority="191" operator="equal">
      <formula>0</formula>
    </cfRule>
    <cfRule type="cellIs" dxfId="651" priority="187" operator="equal">
      <formula>"P4"</formula>
    </cfRule>
    <cfRule type="cellIs" dxfId="650" priority="188" operator="equal">
      <formula>"P3"</formula>
    </cfRule>
  </conditionalFormatting>
  <conditionalFormatting sqref="I47:I59">
    <cfRule type="cellIs" dxfId="649" priority="116" operator="equal">
      <formula>0</formula>
    </cfRule>
  </conditionalFormatting>
  <conditionalFormatting sqref="I62:I74">
    <cfRule type="cellIs" dxfId="648" priority="121" operator="equal">
      <formula>0</formula>
    </cfRule>
  </conditionalFormatting>
  <conditionalFormatting sqref="I77:I89">
    <cfRule type="cellIs" dxfId="647" priority="126" operator="equal">
      <formula>0</formula>
    </cfRule>
  </conditionalFormatting>
  <conditionalFormatting sqref="I92:I104">
    <cfRule type="cellIs" dxfId="646" priority="131" operator="equal">
      <formula>0</formula>
    </cfRule>
  </conditionalFormatting>
  <conditionalFormatting sqref="I107:I119">
    <cfRule type="cellIs" dxfId="645" priority="136" operator="equal">
      <formula>0</formula>
    </cfRule>
  </conditionalFormatting>
  <conditionalFormatting sqref="I122:I134">
    <cfRule type="cellIs" dxfId="644" priority="141" operator="equal">
      <formula>0</formula>
    </cfRule>
  </conditionalFormatting>
  <conditionalFormatting sqref="I137:I149">
    <cfRule type="cellIs" dxfId="643" priority="146" operator="equal">
      <formula>0</formula>
    </cfRule>
  </conditionalFormatting>
  <conditionalFormatting sqref="I42:J42">
    <cfRule type="cellIs" dxfId="642" priority="245" operator="notEqual">
      <formula>0</formula>
    </cfRule>
  </conditionalFormatting>
  <conditionalFormatting sqref="J47:J58">
    <cfRule type="expression" dxfId="641" priority="112">
      <formula>$B47=""</formula>
    </cfRule>
  </conditionalFormatting>
  <conditionalFormatting sqref="J62:J73">
    <cfRule type="expression" dxfId="640" priority="117">
      <formula>$B62=""</formula>
    </cfRule>
  </conditionalFormatting>
  <conditionalFormatting sqref="J77:J88">
    <cfRule type="expression" dxfId="639" priority="122">
      <formula>$B77=""</formula>
    </cfRule>
  </conditionalFormatting>
  <conditionalFormatting sqref="J92:J103">
    <cfRule type="expression" dxfId="638" priority="127">
      <formula>$B92=""</formula>
    </cfRule>
  </conditionalFormatting>
  <conditionalFormatting sqref="J107:J118">
    <cfRule type="expression" dxfId="637" priority="132">
      <formula>$B107=""</formula>
    </cfRule>
  </conditionalFormatting>
  <conditionalFormatting sqref="J122:J133">
    <cfRule type="expression" dxfId="636" priority="137">
      <formula>$B122=""</formula>
    </cfRule>
  </conditionalFormatting>
  <conditionalFormatting sqref="J137:J148">
    <cfRule type="expression" dxfId="635" priority="142">
      <formula>$B137=""</formula>
    </cfRule>
  </conditionalFormatting>
  <conditionalFormatting sqref="J35:M41">
    <cfRule type="cellIs" dxfId="634" priority="180" operator="equal">
      <formula>0</formula>
    </cfRule>
  </conditionalFormatting>
  <conditionalFormatting sqref="K20:K29">
    <cfRule type="cellIs" dxfId="633" priority="203" operator="lessThan">
      <formula>0</formula>
    </cfRule>
  </conditionalFormatting>
  <conditionalFormatting sqref="K30:K31">
    <cfRule type="cellIs" dxfId="632" priority="244" operator="notEqual">
      <formula>0</formula>
    </cfRule>
  </conditionalFormatting>
  <conditionalFormatting sqref="M20:M29">
    <cfRule type="cellIs" dxfId="631" priority="202" operator="notEqual">
      <formula>0</formula>
    </cfRule>
    <cfRule type="expression" dxfId="630" priority="201">
      <formula>$K20&lt;0</formula>
    </cfRule>
  </conditionalFormatting>
  <conditionalFormatting sqref="M35:M41">
    <cfRule type="cellIs" dxfId="629" priority="182" operator="greaterThan">
      <formula>0</formula>
    </cfRule>
    <cfRule type="cellIs" dxfId="628" priority="183" operator="lessThan">
      <formula>0</formula>
    </cfRule>
  </conditionalFormatting>
  <conditionalFormatting sqref="O47:O58">
    <cfRule type="expression" dxfId="627" priority="159">
      <formula>$D$47=0</formula>
    </cfRule>
  </conditionalFormatting>
  <conditionalFormatting sqref="O48:O58">
    <cfRule type="cellIs" dxfId="626" priority="160" operator="equal">
      <formula>0</formula>
    </cfRule>
  </conditionalFormatting>
  <conditionalFormatting sqref="O59">
    <cfRule type="expression" dxfId="625" priority="174">
      <formula>$D$47=0</formula>
    </cfRule>
  </conditionalFormatting>
  <conditionalFormatting sqref="O62:O74">
    <cfRule type="expression" dxfId="624" priority="176">
      <formula>$D$47=0</formula>
    </cfRule>
  </conditionalFormatting>
  <conditionalFormatting sqref="O63:O73">
    <cfRule type="cellIs" dxfId="623" priority="177" operator="equal">
      <formula>0</formula>
    </cfRule>
  </conditionalFormatting>
  <conditionalFormatting sqref="O77:O89">
    <cfRule type="expression" dxfId="622" priority="178">
      <formula>$D$47=0</formula>
    </cfRule>
  </conditionalFormatting>
  <conditionalFormatting sqref="O78:O88">
    <cfRule type="cellIs" dxfId="621" priority="179" operator="equal">
      <formula>0</formula>
    </cfRule>
  </conditionalFormatting>
  <conditionalFormatting sqref="O92:O104">
    <cfRule type="expression" dxfId="620" priority="157">
      <formula>$D$47=0</formula>
    </cfRule>
  </conditionalFormatting>
  <conditionalFormatting sqref="O93:O103">
    <cfRule type="cellIs" dxfId="619" priority="158" operator="equal">
      <formula>0</formula>
    </cfRule>
  </conditionalFormatting>
  <conditionalFormatting sqref="O107:O119">
    <cfRule type="expression" dxfId="618" priority="155">
      <formula>$D$47=0</formula>
    </cfRule>
  </conditionalFormatting>
  <conditionalFormatting sqref="O108:O118">
    <cfRule type="cellIs" dxfId="617" priority="156" operator="equal">
      <formula>0</formula>
    </cfRule>
  </conditionalFormatting>
  <conditionalFormatting sqref="O122:O134">
    <cfRule type="expression" dxfId="616" priority="153">
      <formula>$D$47=0</formula>
    </cfRule>
  </conditionalFormatting>
  <conditionalFormatting sqref="O123:O133">
    <cfRule type="cellIs" dxfId="615" priority="154" operator="equal">
      <formula>0</formula>
    </cfRule>
  </conditionalFormatting>
  <conditionalFormatting sqref="O137:O149">
    <cfRule type="expression" dxfId="614" priority="151">
      <formula>$D$47=0</formula>
    </cfRule>
  </conditionalFormatting>
  <conditionalFormatting sqref="O138:O148">
    <cfRule type="cellIs" dxfId="613" priority="152" operator="equal">
      <formula>0</formula>
    </cfRule>
  </conditionalFormatting>
  <conditionalFormatting sqref="P5">
    <cfRule type="cellIs" dxfId="612" priority="237" operator="equal">
      <formula>0</formula>
    </cfRule>
  </conditionalFormatting>
  <conditionalFormatting sqref="P10:T13">
    <cfRule type="cellIs" dxfId="604" priority="238" operator="equal">
      <formula>0</formula>
    </cfRule>
  </conditionalFormatting>
  <conditionalFormatting sqref="P5:AD13">
    <cfRule type="cellIs" dxfId="603" priority="236" operator="equal">
      <formula>0</formula>
    </cfRule>
  </conditionalFormatting>
  <conditionalFormatting sqref="P20:AE28">
    <cfRule type="cellIs" dxfId="602" priority="209" operator="equal">
      <formula>0</formula>
    </cfRule>
  </conditionalFormatting>
  <conditionalFormatting sqref="P59:AE60">
    <cfRule type="cellIs" dxfId="601" priority="111" operator="equal">
      <formula>0</formula>
    </cfRule>
  </conditionalFormatting>
  <conditionalFormatting sqref="P74:AE75">
    <cfRule type="cellIs" dxfId="600" priority="110" operator="equal">
      <formula>0</formula>
    </cfRule>
  </conditionalFormatting>
  <conditionalFormatting sqref="P89:AE90">
    <cfRule type="cellIs" dxfId="599" priority="109" operator="equal">
      <formula>0</formula>
    </cfRule>
  </conditionalFormatting>
  <conditionalFormatting sqref="P104:AE105">
    <cfRule type="cellIs" dxfId="598" priority="108" operator="equal">
      <formula>0</formula>
    </cfRule>
  </conditionalFormatting>
  <conditionalFormatting sqref="P119:AE120">
    <cfRule type="cellIs" dxfId="597" priority="107" operator="equal">
      <formula>0</formula>
    </cfRule>
  </conditionalFormatting>
  <conditionalFormatting sqref="P134:AE135">
    <cfRule type="cellIs" dxfId="596" priority="106" operator="equal">
      <formula>0</formula>
    </cfRule>
  </conditionalFormatting>
  <conditionalFormatting sqref="P149:AE150">
    <cfRule type="cellIs" dxfId="595" priority="168" operator="equal">
      <formula>0</formula>
    </cfRule>
  </conditionalFormatting>
  <conditionalFormatting sqref="AE5:AE13">
    <cfRule type="cellIs" dxfId="496" priority="246" operator="equal">
      <formula>0</formula>
    </cfRule>
  </conditionalFormatting>
  <conditionalFormatting sqref="AE15 C47:C58 C92:C103 C107:C118 C122:C133 C137:C148 G150:G185">
    <cfRule type="cellIs" dxfId="495" priority="247" operator="equal">
      <formula>0</formula>
    </cfRule>
  </conditionalFormatting>
  <conditionalFormatting sqref="AE47:AE58">
    <cfRule type="cellIs" dxfId="494" priority="167" operator="equal">
      <formula>0</formula>
    </cfRule>
  </conditionalFormatting>
  <conditionalFormatting sqref="AE62:AE73">
    <cfRule type="cellIs" dxfId="493" priority="166" operator="equal">
      <formula>0</formula>
    </cfRule>
  </conditionalFormatting>
  <conditionalFormatting sqref="AE77:AE88">
    <cfRule type="cellIs" dxfId="492" priority="165" operator="equal">
      <formula>0</formula>
    </cfRule>
  </conditionalFormatting>
  <conditionalFormatting sqref="AE92:AE103">
    <cfRule type="cellIs" dxfId="491" priority="164" operator="equal">
      <formula>0</formula>
    </cfRule>
  </conditionalFormatting>
  <conditionalFormatting sqref="AE107:AE118">
    <cfRule type="cellIs" dxfId="490" priority="163" operator="equal">
      <formula>0</formula>
    </cfRule>
  </conditionalFormatting>
  <conditionalFormatting sqref="AE122:AE133">
    <cfRule type="cellIs" dxfId="489" priority="162" operator="equal">
      <formula>0</formula>
    </cfRule>
  </conditionalFormatting>
  <conditionalFormatting sqref="AE137:AE148">
    <cfRule type="cellIs" dxfId="488" priority="161" operator="equal">
      <formula>0</formula>
    </cfRule>
  </conditionalFormatting>
  <conditionalFormatting sqref="AF20:AF21 AF23 AF25 AF27">
    <cfRule type="cellIs" dxfId="487" priority="150" operator="equal">
      <formula>0</formula>
    </cfRule>
  </conditionalFormatting>
  <conditionalFormatting sqref="AF20:AF28">
    <cfRule type="cellIs" dxfId="486" priority="149" operator="equal">
      <formula>0</formula>
    </cfRule>
  </conditionalFormatting>
  <conditionalFormatting sqref="AG5:AG13">
    <cfRule type="cellIs" dxfId="485" priority="206" operator="equal">
      <formula>0</formula>
    </cfRule>
    <cfRule type="cellIs" dxfId="484" priority="207" operator="equal">
      <formula>0</formula>
    </cfRule>
  </conditionalFormatting>
  <conditionalFormatting sqref="AG20:AG27">
    <cfRule type="cellIs" dxfId="483" priority="148" operator="equal">
      <formula>"""adjustment needed"""</formula>
    </cfRule>
    <cfRule type="cellIs" dxfId="482" priority="147" operator="equal">
      <formula>"adjustment needed"</formula>
    </cfRule>
  </conditionalFormatting>
  <dataValidations count="1">
    <dataValidation type="list" allowBlank="1" showInputMessage="1" showErrorMessage="1" sqref="B35:B41" xr:uid="{2EF7158A-0ABC-4F4E-B852-B9C139C710BC}">
      <formula1>"Yes,No"</formula1>
      <formula2>0</formula2>
    </dataValidation>
  </dataValidations>
  <pageMargins left="0.7" right="0.7" top="0.78740157500000008" bottom="0.78740157500000008" header="0.3" footer="0.3"/>
  <pageSetup paperSize="8" scale="30" orientation="portrait"/>
  <extLst>
    <ext xmlns:x14="http://schemas.microsoft.com/office/spreadsheetml/2009/9/main" uri="{78C0D931-6437-407d-A8EE-F0AAD7539E65}">
      <x14:conditionalFormattings>
        <x14:conditionalFormatting xmlns:xm="http://schemas.microsoft.com/office/excel/2006/main">
          <x14:cfRule type="expression" priority="105" id="{49583E99-8943-4394-A6EE-3100B9029A28}">
            <xm:f>AND($O47&gt;='Basic project data'!$D$20,$O47&lt;='Basic project data'!$E$20,'Basic project data'!$F$20="x")</xm:f>
            <x14:dxf>
              <fill>
                <patternFill>
                  <bgColor rgb="FFFFFFCC"/>
                </patternFill>
              </fill>
            </x14:dxf>
          </x14:cfRule>
          <xm:sqref>P47:P58</xm:sqref>
        </x14:conditionalFormatting>
        <x14:conditionalFormatting xmlns:xm="http://schemas.microsoft.com/office/excel/2006/main">
          <x14:cfRule type="expression" priority="101" id="{DC921B1C-8B0D-4DBA-999D-1D2F7F53D23F}">
            <xm:f>AND($O62&gt;='Basic project data'!$D$20,$O62&lt;='Basic project data'!$E$20,'Basic project data'!$F$20="x")</xm:f>
            <x14:dxf>
              <fill>
                <patternFill>
                  <bgColor rgb="FFFFFFCC"/>
                </patternFill>
              </fill>
            </x14:dxf>
          </x14:cfRule>
          <xm:sqref>P62:P73</xm:sqref>
        </x14:conditionalFormatting>
        <x14:conditionalFormatting xmlns:xm="http://schemas.microsoft.com/office/excel/2006/main">
          <x14:cfRule type="expression" priority="100" id="{F1CBE1F6-80D5-4787-BE34-7756C6269C12}">
            <xm:f>AND($O77&gt;='Basic project data'!$D$20,$O77&lt;='Basic project data'!$E$20,'Basic project data'!$F$20="x")</xm:f>
            <x14:dxf>
              <fill>
                <patternFill>
                  <bgColor rgb="FFFFFFCC"/>
                </patternFill>
              </fill>
            </x14:dxf>
          </x14:cfRule>
          <xm:sqref>P77:P88</xm:sqref>
        </x14:conditionalFormatting>
        <x14:conditionalFormatting xmlns:xm="http://schemas.microsoft.com/office/excel/2006/main">
          <x14:cfRule type="expression" priority="99" id="{C43CF80E-DF43-4B7F-B352-1CD9AB3E12EE}">
            <xm:f>AND($O92&gt;='Basic project data'!$D$20,$O92&lt;='Basic project data'!$E$20,'Basic project data'!$F$20="x")</xm:f>
            <x14:dxf>
              <fill>
                <patternFill>
                  <bgColor rgb="FFFFFFCC"/>
                </patternFill>
              </fill>
            </x14:dxf>
          </x14:cfRule>
          <xm:sqref>P92:P103</xm:sqref>
        </x14:conditionalFormatting>
        <x14:conditionalFormatting xmlns:xm="http://schemas.microsoft.com/office/excel/2006/main">
          <x14:cfRule type="expression" priority="98" id="{E38299CF-52E8-49B9-AAAA-7666B9EE8C28}">
            <xm:f>AND($O107&gt;='Basic project data'!$D$20,$O107&lt;='Basic project data'!$E$20,'Basic project data'!$F$20="x")</xm:f>
            <x14:dxf>
              <fill>
                <patternFill>
                  <bgColor rgb="FFFFFFCC"/>
                </patternFill>
              </fill>
            </x14:dxf>
          </x14:cfRule>
          <xm:sqref>P107:P118</xm:sqref>
        </x14:conditionalFormatting>
        <x14:conditionalFormatting xmlns:xm="http://schemas.microsoft.com/office/excel/2006/main">
          <x14:cfRule type="expression" priority="97" id="{B6F8B322-E04E-46D1-AFDA-7C72E78E71F5}">
            <xm:f>AND($O122&gt;='Basic project data'!$D$20,$O122&lt;='Basic project data'!$E$20,'Basic project data'!$F$20="x")</xm:f>
            <x14:dxf>
              <fill>
                <patternFill>
                  <bgColor rgb="FFFFFFCC"/>
                </patternFill>
              </fill>
            </x14:dxf>
          </x14:cfRule>
          <xm:sqref>P122:P133</xm:sqref>
        </x14:conditionalFormatting>
        <x14:conditionalFormatting xmlns:xm="http://schemas.microsoft.com/office/excel/2006/main">
          <x14:cfRule type="expression" priority="96" id="{A64E7003-87B5-4207-9914-2D3460B49889}">
            <xm:f>AND($O137&gt;='Basic project data'!$D$20,$O137&lt;='Basic project data'!$E$20,'Basic project data'!$F$20="x")</xm:f>
            <x14:dxf>
              <fill>
                <patternFill>
                  <bgColor rgb="FFFFFFCC"/>
                </patternFill>
              </fill>
            </x14:dxf>
          </x14:cfRule>
          <xm:sqref>P137:P148</xm:sqref>
        </x14:conditionalFormatting>
        <x14:conditionalFormatting xmlns:xm="http://schemas.microsoft.com/office/excel/2006/main">
          <x14:cfRule type="expression" priority="104" id="{3A885B98-AA3E-4C41-B842-2D42701780E3}">
            <xm:f>AND($O47&gt;='Basic project data'!$D$21,$O47&lt;='Basic project data'!$E$21,'Basic project data'!$F$21="x")</xm:f>
            <x14:dxf>
              <fill>
                <patternFill>
                  <bgColor rgb="FFFFFFCC"/>
                </patternFill>
              </fill>
            </x14:dxf>
          </x14:cfRule>
          <xm:sqref>Q47:Q58</xm:sqref>
        </x14:conditionalFormatting>
        <x14:conditionalFormatting xmlns:xm="http://schemas.microsoft.com/office/excel/2006/main">
          <x14:cfRule type="expression" priority="84" id="{C65D950D-079B-4CC1-8342-08863FB61F19}">
            <xm:f>AND($O62&gt;='Basic project data'!$D$21,$O62&lt;='Basic project data'!$E$21,'Basic project data'!$F$21="x")</xm:f>
            <x14:dxf>
              <fill>
                <patternFill>
                  <bgColor rgb="FFFFFFCC"/>
                </patternFill>
              </fill>
            </x14:dxf>
          </x14:cfRule>
          <xm:sqref>Q62:Q73</xm:sqref>
        </x14:conditionalFormatting>
        <x14:conditionalFormatting xmlns:xm="http://schemas.microsoft.com/office/excel/2006/main">
          <x14:cfRule type="expression" priority="70" id="{B019FE43-BBA1-4E5A-B96F-8D5D58513596}">
            <xm:f>AND($O77&gt;='Basic project data'!$D$21,$O77&lt;='Basic project data'!$E$21,'Basic project data'!$F$21="x")</xm:f>
            <x14:dxf>
              <fill>
                <patternFill>
                  <bgColor rgb="FFFFFFCC"/>
                </patternFill>
              </fill>
            </x14:dxf>
          </x14:cfRule>
          <xm:sqref>Q77:Q88</xm:sqref>
        </x14:conditionalFormatting>
        <x14:conditionalFormatting xmlns:xm="http://schemas.microsoft.com/office/excel/2006/main">
          <x14:cfRule type="expression" priority="56" id="{453AA72B-37E3-47F2-8D0F-AF9B19131A03}">
            <xm:f>AND($O92&gt;='Basic project data'!$D$21,$O92&lt;='Basic project data'!$E$21,'Basic project data'!$F$21="x")</xm:f>
            <x14:dxf>
              <fill>
                <patternFill>
                  <bgColor rgb="FFFFFFCC"/>
                </patternFill>
              </fill>
            </x14:dxf>
          </x14:cfRule>
          <xm:sqref>Q92:Q103</xm:sqref>
        </x14:conditionalFormatting>
        <x14:conditionalFormatting xmlns:xm="http://schemas.microsoft.com/office/excel/2006/main">
          <x14:cfRule type="expression" priority="42" id="{F73E24D1-4ADF-4E5B-8FC3-F970252FF61C}">
            <xm:f>AND($O107&gt;='Basic project data'!$D$21,$O107&lt;='Basic project data'!$E$21,'Basic project data'!$F$21="x")</xm:f>
            <x14:dxf>
              <fill>
                <patternFill>
                  <bgColor rgb="FFFFFFCC"/>
                </patternFill>
              </fill>
            </x14:dxf>
          </x14:cfRule>
          <xm:sqref>Q107:Q118</xm:sqref>
        </x14:conditionalFormatting>
        <x14:conditionalFormatting xmlns:xm="http://schemas.microsoft.com/office/excel/2006/main">
          <x14:cfRule type="expression" priority="28" id="{02BCB14A-4199-4777-83A8-56436B42EFB9}">
            <xm:f>AND($O122&gt;='Basic project data'!$D$21,$O122&lt;='Basic project data'!$E$21,'Basic project data'!$F$21="x")</xm:f>
            <x14:dxf>
              <fill>
                <patternFill>
                  <bgColor rgb="FFFFFFCC"/>
                </patternFill>
              </fill>
            </x14:dxf>
          </x14:cfRule>
          <xm:sqref>Q122:Q133</xm:sqref>
        </x14:conditionalFormatting>
        <x14:conditionalFormatting xmlns:xm="http://schemas.microsoft.com/office/excel/2006/main">
          <x14:cfRule type="expression" priority="14" id="{6D303AC0-7418-4A29-8F0B-B639410F1503}">
            <xm:f>AND($O137&gt;='Basic project data'!$D$21,$O137&lt;='Basic project data'!$E$21,'Basic project data'!$F$21="x")</xm:f>
            <x14:dxf>
              <fill>
                <patternFill>
                  <bgColor rgb="FFFFFFCC"/>
                </patternFill>
              </fill>
            </x14:dxf>
          </x14:cfRule>
          <xm:sqref>Q137:Q148</xm:sqref>
        </x14:conditionalFormatting>
        <x14:conditionalFormatting xmlns:xm="http://schemas.microsoft.com/office/excel/2006/main">
          <x14:cfRule type="expression" priority="103" id="{D61BD84F-20FA-4827-88CA-B199CA10844F}">
            <xm:f>AND($O47&gt;='Basic project data'!$D$22,$O47&lt;='Basic project data'!$E$22,'Basic project data'!$F$22="x")</xm:f>
            <x14:dxf>
              <fill>
                <patternFill>
                  <bgColor rgb="FFFFFFCC"/>
                </patternFill>
              </fill>
            </x14:dxf>
          </x14:cfRule>
          <xm:sqref>R47:R58</xm:sqref>
        </x14:conditionalFormatting>
        <x14:conditionalFormatting xmlns:xm="http://schemas.microsoft.com/office/excel/2006/main">
          <x14:cfRule type="expression" priority="83" id="{86F445EB-E960-48A4-AB5C-47F97FD17CA9}">
            <xm:f>AND($O62&gt;='Basic project data'!$D$22,$O62&lt;='Basic project data'!$E$22,'Basic project data'!$F$22="x")</xm:f>
            <x14:dxf>
              <fill>
                <patternFill>
                  <bgColor rgb="FFFFFFCC"/>
                </patternFill>
              </fill>
            </x14:dxf>
          </x14:cfRule>
          <xm:sqref>R62:R73</xm:sqref>
        </x14:conditionalFormatting>
        <x14:conditionalFormatting xmlns:xm="http://schemas.microsoft.com/office/excel/2006/main">
          <x14:cfRule type="expression" priority="69" id="{7C6AD1D6-FD96-4385-A7B0-F8E45BDF9B0B}">
            <xm:f>AND($O77&gt;='Basic project data'!$D$22,$O77&lt;='Basic project data'!$E$22,'Basic project data'!$F$22="x")</xm:f>
            <x14:dxf>
              <fill>
                <patternFill>
                  <bgColor rgb="FFFFFFCC"/>
                </patternFill>
              </fill>
            </x14:dxf>
          </x14:cfRule>
          <xm:sqref>R77:R88</xm:sqref>
        </x14:conditionalFormatting>
        <x14:conditionalFormatting xmlns:xm="http://schemas.microsoft.com/office/excel/2006/main">
          <x14:cfRule type="expression" priority="55" id="{B76737D4-CDAB-44F7-8028-BF67A7CF59D4}">
            <xm:f>AND($O92&gt;='Basic project data'!$D$22,$O92&lt;='Basic project data'!$E$22,'Basic project data'!$F$22="x")</xm:f>
            <x14:dxf>
              <fill>
                <patternFill>
                  <bgColor rgb="FFFFFFCC"/>
                </patternFill>
              </fill>
            </x14:dxf>
          </x14:cfRule>
          <xm:sqref>R92:R103</xm:sqref>
        </x14:conditionalFormatting>
        <x14:conditionalFormatting xmlns:xm="http://schemas.microsoft.com/office/excel/2006/main">
          <x14:cfRule type="expression" priority="41" id="{1911C365-9F27-4645-A7D7-BDC0EFD9C354}">
            <xm:f>AND($O107&gt;='Basic project data'!$D$22,$O107&lt;='Basic project data'!$E$22,'Basic project data'!$F$22="x")</xm:f>
            <x14:dxf>
              <fill>
                <patternFill>
                  <bgColor rgb="FFFFFFCC"/>
                </patternFill>
              </fill>
            </x14:dxf>
          </x14:cfRule>
          <xm:sqref>R107:R118</xm:sqref>
        </x14:conditionalFormatting>
        <x14:conditionalFormatting xmlns:xm="http://schemas.microsoft.com/office/excel/2006/main">
          <x14:cfRule type="expression" priority="27" id="{DC13C883-4277-4FE5-B944-676FD31B571C}">
            <xm:f>AND($O122&gt;='Basic project data'!$D$22,$O122&lt;='Basic project data'!$E$22,'Basic project data'!$F$22="x")</xm:f>
            <x14:dxf>
              <fill>
                <patternFill>
                  <bgColor rgb="FFFFFFCC"/>
                </patternFill>
              </fill>
            </x14:dxf>
          </x14:cfRule>
          <xm:sqref>R122:R133</xm:sqref>
        </x14:conditionalFormatting>
        <x14:conditionalFormatting xmlns:xm="http://schemas.microsoft.com/office/excel/2006/main">
          <x14:cfRule type="expression" priority="13" id="{EF27F7F5-3CD7-426D-B7D9-F8FDDA4CDCAC}">
            <xm:f>AND($O137&gt;='Basic project data'!$D$22,$O137&lt;='Basic project data'!$E$22,'Basic project data'!$F$22="x")</xm:f>
            <x14:dxf>
              <fill>
                <patternFill>
                  <bgColor rgb="FFFFFFCC"/>
                </patternFill>
              </fill>
            </x14:dxf>
          </x14:cfRule>
          <xm:sqref>R137:R148</xm:sqref>
        </x14:conditionalFormatting>
        <x14:conditionalFormatting xmlns:xm="http://schemas.microsoft.com/office/excel/2006/main">
          <x14:cfRule type="expression" priority="102" id="{DEBB7B17-B812-4D8B-853D-7739FD34F6AF}">
            <xm:f>AND($O47&gt;='Basic project data'!$D$23,$O47&lt;='Basic project data'!$E$23,'Basic project data'!$F$23="x")</xm:f>
            <x14:dxf>
              <fill>
                <patternFill>
                  <bgColor rgb="FFFFFFCC"/>
                </patternFill>
              </fill>
            </x14:dxf>
          </x14:cfRule>
          <xm:sqref>S47:S58</xm:sqref>
        </x14:conditionalFormatting>
        <x14:conditionalFormatting xmlns:xm="http://schemas.microsoft.com/office/excel/2006/main">
          <x14:cfRule type="expression" priority="82" id="{C025FCF1-5B42-4FCE-AD8C-8B1E1F49CB09}">
            <xm:f>AND($O62&gt;='Basic project data'!$D$23,$O62&lt;='Basic project data'!$E$23,'Basic project data'!$F$23="x")</xm:f>
            <x14:dxf>
              <fill>
                <patternFill>
                  <bgColor rgb="FFFFFFCC"/>
                </patternFill>
              </fill>
            </x14:dxf>
          </x14:cfRule>
          <xm:sqref>S62:S73</xm:sqref>
        </x14:conditionalFormatting>
        <x14:conditionalFormatting xmlns:xm="http://schemas.microsoft.com/office/excel/2006/main">
          <x14:cfRule type="expression" priority="68" id="{D4266C0A-D9F7-4344-A24D-DC2AEEA71A8A}">
            <xm:f>AND($O77&gt;='Basic project data'!$D$23,$O77&lt;='Basic project data'!$E$23,'Basic project data'!$F$23="x")</xm:f>
            <x14:dxf>
              <fill>
                <patternFill>
                  <bgColor rgb="FFFFFFCC"/>
                </patternFill>
              </fill>
            </x14:dxf>
          </x14:cfRule>
          <xm:sqref>S77:S88</xm:sqref>
        </x14:conditionalFormatting>
        <x14:conditionalFormatting xmlns:xm="http://schemas.microsoft.com/office/excel/2006/main">
          <x14:cfRule type="expression" priority="54" id="{8A1B8174-3C05-4034-ABE4-D3ECBFD800CE}">
            <xm:f>AND($O92&gt;='Basic project data'!$D$23,$O92&lt;='Basic project data'!$E$23,'Basic project data'!$F$23="x")</xm:f>
            <x14:dxf>
              <fill>
                <patternFill>
                  <bgColor rgb="FFFFFFCC"/>
                </patternFill>
              </fill>
            </x14:dxf>
          </x14:cfRule>
          <xm:sqref>S92:S103</xm:sqref>
        </x14:conditionalFormatting>
        <x14:conditionalFormatting xmlns:xm="http://schemas.microsoft.com/office/excel/2006/main">
          <x14:cfRule type="expression" priority="40" id="{59C964B0-87DE-4936-B25B-6BC89F10BF19}">
            <xm:f>AND($O107&gt;='Basic project data'!$D$23,$O107&lt;='Basic project data'!$E$23,'Basic project data'!$F$23="x")</xm:f>
            <x14:dxf>
              <fill>
                <patternFill>
                  <bgColor rgb="FFFFFFCC"/>
                </patternFill>
              </fill>
            </x14:dxf>
          </x14:cfRule>
          <xm:sqref>S107:S118</xm:sqref>
        </x14:conditionalFormatting>
        <x14:conditionalFormatting xmlns:xm="http://schemas.microsoft.com/office/excel/2006/main">
          <x14:cfRule type="expression" priority="26" id="{5F7FE418-5C27-494B-AC83-C5DC57C70BCE}">
            <xm:f>AND($O122&gt;='Basic project data'!$D$23,$O122&lt;='Basic project data'!$E$23,'Basic project data'!$F$23="x")</xm:f>
            <x14:dxf>
              <fill>
                <patternFill>
                  <bgColor rgb="FFFFFFCC"/>
                </patternFill>
              </fill>
            </x14:dxf>
          </x14:cfRule>
          <xm:sqref>S122:S133</xm:sqref>
        </x14:conditionalFormatting>
        <x14:conditionalFormatting xmlns:xm="http://schemas.microsoft.com/office/excel/2006/main">
          <x14:cfRule type="expression" priority="12" id="{3EC95D0D-5222-42B2-9E12-7C3E5B353F3A}">
            <xm:f>AND($O137&gt;='Basic project data'!$D$23,$O137&lt;='Basic project data'!$E$23,'Basic project data'!$F$23="x")</xm:f>
            <x14:dxf>
              <fill>
                <patternFill>
                  <bgColor rgb="FFFFFFCC"/>
                </patternFill>
              </fill>
            </x14:dxf>
          </x14:cfRule>
          <xm:sqref>S137:S148</xm:sqref>
        </x14:conditionalFormatting>
        <x14:conditionalFormatting xmlns:xm="http://schemas.microsoft.com/office/excel/2006/main">
          <x14:cfRule type="expression" priority="95" id="{A43B4360-7B06-4B68-A894-5CA8962ADBDF}">
            <xm:f>AND($O47&gt;='Basic project data'!$D$24,$O47&lt;='Basic project data'!$E$24,'Basic project data'!$F$24="x")</xm:f>
            <x14:dxf>
              <fill>
                <patternFill>
                  <bgColor rgb="FFFFFFCC"/>
                </patternFill>
              </fill>
            </x14:dxf>
          </x14:cfRule>
          <xm:sqref>T47:T58</xm:sqref>
        </x14:conditionalFormatting>
        <x14:conditionalFormatting xmlns:xm="http://schemas.microsoft.com/office/excel/2006/main">
          <x14:cfRule type="expression" priority="81" id="{B018611F-D097-48E0-8D6E-FB9F1973A152}">
            <xm:f>AND($O62&gt;='Basic project data'!$D$24,$O62&lt;='Basic project data'!$E$24,'Basic project data'!$F$24="x")</xm:f>
            <x14:dxf>
              <fill>
                <patternFill>
                  <bgColor rgb="FFFFFFCC"/>
                </patternFill>
              </fill>
            </x14:dxf>
          </x14:cfRule>
          <xm:sqref>T62:T73</xm:sqref>
        </x14:conditionalFormatting>
        <x14:conditionalFormatting xmlns:xm="http://schemas.microsoft.com/office/excel/2006/main">
          <x14:cfRule type="expression" priority="67" id="{4EC67D09-8593-4516-BF59-D902DE90614A}">
            <xm:f>AND($O77&gt;='Basic project data'!$D$24,$O77&lt;='Basic project data'!$E$24,'Basic project data'!$F$24="x")</xm:f>
            <x14:dxf>
              <fill>
                <patternFill>
                  <bgColor rgb="FFFFFFCC"/>
                </patternFill>
              </fill>
            </x14:dxf>
          </x14:cfRule>
          <xm:sqref>T77:T88</xm:sqref>
        </x14:conditionalFormatting>
        <x14:conditionalFormatting xmlns:xm="http://schemas.microsoft.com/office/excel/2006/main">
          <x14:cfRule type="expression" priority="53" id="{785FB887-0008-49DB-9832-DED1B671E37A}">
            <xm:f>AND($O92&gt;='Basic project data'!$D$24,$O92&lt;='Basic project data'!$E$24,'Basic project data'!$F$24="x")</xm:f>
            <x14:dxf>
              <fill>
                <patternFill>
                  <bgColor rgb="FFFFFFCC"/>
                </patternFill>
              </fill>
            </x14:dxf>
          </x14:cfRule>
          <xm:sqref>T92:T103</xm:sqref>
        </x14:conditionalFormatting>
        <x14:conditionalFormatting xmlns:xm="http://schemas.microsoft.com/office/excel/2006/main">
          <x14:cfRule type="expression" priority="39" id="{DB660BC7-CEE8-436F-B41D-7D347F2BC238}">
            <xm:f>AND($O107&gt;='Basic project data'!$D$24,$O107&lt;='Basic project data'!$E$24,'Basic project data'!$F$24="x")</xm:f>
            <x14:dxf>
              <fill>
                <patternFill>
                  <bgColor rgb="FFFFFFCC"/>
                </patternFill>
              </fill>
            </x14:dxf>
          </x14:cfRule>
          <xm:sqref>T107:T118</xm:sqref>
        </x14:conditionalFormatting>
        <x14:conditionalFormatting xmlns:xm="http://schemas.microsoft.com/office/excel/2006/main">
          <x14:cfRule type="expression" priority="25" id="{44C5199E-6F7F-482A-B341-FDF697C18576}">
            <xm:f>AND($O122&gt;='Basic project data'!$D$24,$O122&lt;='Basic project data'!$E$24,'Basic project data'!$F$24="x")</xm:f>
            <x14:dxf>
              <fill>
                <patternFill>
                  <bgColor rgb="FFFFFFCC"/>
                </patternFill>
              </fill>
            </x14:dxf>
          </x14:cfRule>
          <xm:sqref>T122:T133</xm:sqref>
        </x14:conditionalFormatting>
        <x14:conditionalFormatting xmlns:xm="http://schemas.microsoft.com/office/excel/2006/main">
          <x14:cfRule type="expression" priority="11" id="{411F7011-663C-4D07-ACD1-4AEC196B27BE}">
            <xm:f>AND($O137&gt;='Basic project data'!$D$24,$O137&lt;='Basic project data'!$E$24,'Basic project data'!$F$24="x")</xm:f>
            <x14:dxf>
              <fill>
                <patternFill>
                  <bgColor rgb="FFFFFFCC"/>
                </patternFill>
              </fill>
            </x14:dxf>
          </x14:cfRule>
          <xm:sqref>T137:T148</xm:sqref>
        </x14:conditionalFormatting>
        <x14:conditionalFormatting xmlns:xm="http://schemas.microsoft.com/office/excel/2006/main">
          <x14:cfRule type="expression" priority="94" id="{2FB5AA5E-AE01-44F4-942F-EF71ACCFD052}">
            <xm:f>AND($O47&gt;='Basic project data'!$D$25,$O47&lt;='Basic project data'!$E$25,'Basic project data'!$F$25="x")</xm:f>
            <x14:dxf>
              <fill>
                <patternFill>
                  <bgColor rgb="FFFFFFCC"/>
                </patternFill>
              </fill>
            </x14:dxf>
          </x14:cfRule>
          <xm:sqref>U47:U58</xm:sqref>
        </x14:conditionalFormatting>
        <x14:conditionalFormatting xmlns:xm="http://schemas.microsoft.com/office/excel/2006/main">
          <x14:cfRule type="expression" priority="80" id="{752DB3E0-68CB-4DE6-B610-5D9FE8F1DF7E}">
            <xm:f>AND($O62&gt;='Basic project data'!$D$25,$O62&lt;='Basic project data'!$E$25,'Basic project data'!$F$25="x")</xm:f>
            <x14:dxf>
              <fill>
                <patternFill>
                  <bgColor rgb="FFFFFFCC"/>
                </patternFill>
              </fill>
            </x14:dxf>
          </x14:cfRule>
          <xm:sqref>U62:U73</xm:sqref>
        </x14:conditionalFormatting>
        <x14:conditionalFormatting xmlns:xm="http://schemas.microsoft.com/office/excel/2006/main">
          <x14:cfRule type="expression" priority="66" id="{81664797-BA75-47BF-8318-252D7E14D75B}">
            <xm:f>AND($O77&gt;='Basic project data'!$D$25,$O77&lt;='Basic project data'!$E$25,'Basic project data'!$F$25="x")</xm:f>
            <x14:dxf>
              <fill>
                <patternFill>
                  <bgColor rgb="FFFFFFCC"/>
                </patternFill>
              </fill>
            </x14:dxf>
          </x14:cfRule>
          <xm:sqref>U77:U88</xm:sqref>
        </x14:conditionalFormatting>
        <x14:conditionalFormatting xmlns:xm="http://schemas.microsoft.com/office/excel/2006/main">
          <x14:cfRule type="expression" priority="52" id="{8FF3D3F5-8B35-4A1F-94D6-4F86FE9163FF}">
            <xm:f>AND($O92&gt;='Basic project data'!$D$25,$O92&lt;='Basic project data'!$E$25,'Basic project data'!$F$25="x")</xm:f>
            <x14:dxf>
              <fill>
                <patternFill>
                  <bgColor rgb="FFFFFFCC"/>
                </patternFill>
              </fill>
            </x14:dxf>
          </x14:cfRule>
          <xm:sqref>U92:U103</xm:sqref>
        </x14:conditionalFormatting>
        <x14:conditionalFormatting xmlns:xm="http://schemas.microsoft.com/office/excel/2006/main">
          <x14:cfRule type="expression" priority="38" id="{820A78D5-DD16-42DE-9FA4-A88E9C2B1312}">
            <xm:f>AND($O107&gt;='Basic project data'!$D$25,$O107&lt;='Basic project data'!$E$25,'Basic project data'!$F$25="x")</xm:f>
            <x14:dxf>
              <fill>
                <patternFill>
                  <bgColor rgb="FFFFFFCC"/>
                </patternFill>
              </fill>
            </x14:dxf>
          </x14:cfRule>
          <xm:sqref>U107:U118</xm:sqref>
        </x14:conditionalFormatting>
        <x14:conditionalFormatting xmlns:xm="http://schemas.microsoft.com/office/excel/2006/main">
          <x14:cfRule type="expression" priority="24" id="{A5BA24EE-BC2F-4CA0-93BA-84EBA5BBC1F0}">
            <xm:f>AND($O122&gt;='Basic project data'!$D$25,$O122&lt;='Basic project data'!$E$25,'Basic project data'!$F$25="x")</xm:f>
            <x14:dxf>
              <fill>
                <patternFill>
                  <bgColor rgb="FFFFFFCC"/>
                </patternFill>
              </fill>
            </x14:dxf>
          </x14:cfRule>
          <xm:sqref>U122:U133</xm:sqref>
        </x14:conditionalFormatting>
        <x14:conditionalFormatting xmlns:xm="http://schemas.microsoft.com/office/excel/2006/main">
          <x14:cfRule type="expression" priority="10" id="{7B2096BB-142B-4DC7-82CF-4B6622CA799E}">
            <xm:f>AND($O137&gt;='Basic project data'!$D$25,$O137&lt;='Basic project data'!$E$25,'Basic project data'!$F$25="x")</xm:f>
            <x14:dxf>
              <fill>
                <patternFill>
                  <bgColor rgb="FFFFFFCC"/>
                </patternFill>
              </fill>
            </x14:dxf>
          </x14:cfRule>
          <xm:sqref>U137:U148</xm:sqref>
        </x14:conditionalFormatting>
        <x14:conditionalFormatting xmlns:xm="http://schemas.microsoft.com/office/excel/2006/main">
          <x14:cfRule type="expression" priority="93" id="{0C8348DE-9EF8-49ED-AC47-4B20D98D7E16}">
            <xm:f>AND($O47&gt;='Basic project data'!$D$26,$O47&lt;='Basic project data'!$E$26,'Basic project data'!$F$26="x")</xm:f>
            <x14:dxf>
              <fill>
                <patternFill>
                  <bgColor rgb="FFFFFFCC"/>
                </patternFill>
              </fill>
            </x14:dxf>
          </x14:cfRule>
          <xm:sqref>V47:V58</xm:sqref>
        </x14:conditionalFormatting>
        <x14:conditionalFormatting xmlns:xm="http://schemas.microsoft.com/office/excel/2006/main">
          <x14:cfRule type="expression" priority="79" id="{266F2FB4-728A-4E72-9223-DFB6DF0A91E7}">
            <xm:f>AND($O62&gt;='Basic project data'!$D$26,$O62&lt;='Basic project data'!$E$26,'Basic project data'!$F$26="x")</xm:f>
            <x14:dxf>
              <fill>
                <patternFill>
                  <bgColor rgb="FFFFFFCC"/>
                </patternFill>
              </fill>
            </x14:dxf>
          </x14:cfRule>
          <xm:sqref>V62:V73</xm:sqref>
        </x14:conditionalFormatting>
        <x14:conditionalFormatting xmlns:xm="http://schemas.microsoft.com/office/excel/2006/main">
          <x14:cfRule type="expression" priority="65" id="{46226A12-2EB8-47C3-A247-C7F9AEE0BB23}">
            <xm:f>AND($O77&gt;='Basic project data'!$D$26,$O77&lt;='Basic project data'!$E$26,'Basic project data'!$F$26="x")</xm:f>
            <x14:dxf>
              <fill>
                <patternFill>
                  <bgColor rgb="FFFFFFCC"/>
                </patternFill>
              </fill>
            </x14:dxf>
          </x14:cfRule>
          <xm:sqref>V77:V88</xm:sqref>
        </x14:conditionalFormatting>
        <x14:conditionalFormatting xmlns:xm="http://schemas.microsoft.com/office/excel/2006/main">
          <x14:cfRule type="expression" priority="51" id="{473FB53B-8049-41B3-8DD5-B5F60643E63C}">
            <xm:f>AND($O92&gt;='Basic project data'!$D$26,$O92&lt;='Basic project data'!$E$26,'Basic project data'!$F$26="x")</xm:f>
            <x14:dxf>
              <fill>
                <patternFill>
                  <bgColor rgb="FFFFFFCC"/>
                </patternFill>
              </fill>
            </x14:dxf>
          </x14:cfRule>
          <xm:sqref>V92:V103</xm:sqref>
        </x14:conditionalFormatting>
        <x14:conditionalFormatting xmlns:xm="http://schemas.microsoft.com/office/excel/2006/main">
          <x14:cfRule type="expression" priority="37" id="{7017A195-0941-4C73-82CA-7052462619DC}">
            <xm:f>AND($O107&gt;='Basic project data'!$D$26,$O107&lt;='Basic project data'!$E$26,'Basic project data'!$F$26="x")</xm:f>
            <x14:dxf>
              <fill>
                <patternFill>
                  <bgColor rgb="FFFFFFCC"/>
                </patternFill>
              </fill>
            </x14:dxf>
          </x14:cfRule>
          <xm:sqref>V107:V118</xm:sqref>
        </x14:conditionalFormatting>
        <x14:conditionalFormatting xmlns:xm="http://schemas.microsoft.com/office/excel/2006/main">
          <x14:cfRule type="expression" priority="23" id="{10E7E6BE-FFD9-4F58-AF73-578E06436854}">
            <xm:f>AND($O122&gt;='Basic project data'!$D$26,$O122&lt;='Basic project data'!$E$26,'Basic project data'!$F$26="x")</xm:f>
            <x14:dxf>
              <fill>
                <patternFill>
                  <bgColor rgb="FFFFFFCC"/>
                </patternFill>
              </fill>
            </x14:dxf>
          </x14:cfRule>
          <xm:sqref>V122:V133</xm:sqref>
        </x14:conditionalFormatting>
        <x14:conditionalFormatting xmlns:xm="http://schemas.microsoft.com/office/excel/2006/main">
          <x14:cfRule type="expression" priority="9" id="{3A4D8802-635B-45C5-A0E2-14881686F553}">
            <xm:f>AND($O137&gt;='Basic project data'!$D$26,$O137&lt;='Basic project data'!$E$26,'Basic project data'!$F$26="x")</xm:f>
            <x14:dxf>
              <fill>
                <patternFill>
                  <bgColor rgb="FFFFFFCC"/>
                </patternFill>
              </fill>
            </x14:dxf>
          </x14:cfRule>
          <xm:sqref>V137:V148</xm:sqref>
        </x14:conditionalFormatting>
        <x14:conditionalFormatting xmlns:xm="http://schemas.microsoft.com/office/excel/2006/main">
          <x14:cfRule type="expression" priority="92" id="{32276D98-6410-475F-B816-09CB08B8DD6C}">
            <xm:f>AND($O47&gt;='Basic project data'!$D$27,$O47&lt;='Basic project data'!$E$27,'Basic project data'!$F$27="x")</xm:f>
            <x14:dxf>
              <fill>
                <patternFill>
                  <bgColor rgb="FFFFFFCC"/>
                </patternFill>
              </fill>
            </x14:dxf>
          </x14:cfRule>
          <xm:sqref>W47:W58</xm:sqref>
        </x14:conditionalFormatting>
        <x14:conditionalFormatting xmlns:xm="http://schemas.microsoft.com/office/excel/2006/main">
          <x14:cfRule type="expression" priority="78" id="{8AE93AAF-68C8-4DD1-87AF-AD477D3E873E}">
            <xm:f>AND($O62&gt;='Basic project data'!$D$27,$O62&lt;='Basic project data'!$E$27,'Basic project data'!$F$27="x")</xm:f>
            <x14:dxf>
              <fill>
                <patternFill>
                  <bgColor rgb="FFFFFFCC"/>
                </patternFill>
              </fill>
            </x14:dxf>
          </x14:cfRule>
          <xm:sqref>W62:W73</xm:sqref>
        </x14:conditionalFormatting>
        <x14:conditionalFormatting xmlns:xm="http://schemas.microsoft.com/office/excel/2006/main">
          <x14:cfRule type="expression" priority="64" id="{15EC03B7-F1F3-4C30-B369-1270F8B39954}">
            <xm:f>AND($O77&gt;='Basic project data'!$D$27,$O77&lt;='Basic project data'!$E$27,'Basic project data'!$F$27="x")</xm:f>
            <x14:dxf>
              <fill>
                <patternFill>
                  <bgColor rgb="FFFFFFCC"/>
                </patternFill>
              </fill>
            </x14:dxf>
          </x14:cfRule>
          <xm:sqref>W77:W88</xm:sqref>
        </x14:conditionalFormatting>
        <x14:conditionalFormatting xmlns:xm="http://schemas.microsoft.com/office/excel/2006/main">
          <x14:cfRule type="expression" priority="50" id="{D82624D5-6AA2-4EB8-91EF-BDA0F4712FA6}">
            <xm:f>AND($O92&gt;='Basic project data'!$D$27,$O92&lt;='Basic project data'!$E$27,'Basic project data'!$F$27="x")</xm:f>
            <x14:dxf>
              <fill>
                <patternFill>
                  <bgColor rgb="FFFFFFCC"/>
                </patternFill>
              </fill>
            </x14:dxf>
          </x14:cfRule>
          <xm:sqref>W92:W103</xm:sqref>
        </x14:conditionalFormatting>
        <x14:conditionalFormatting xmlns:xm="http://schemas.microsoft.com/office/excel/2006/main">
          <x14:cfRule type="expression" priority="36" id="{48682EDD-2589-49DC-A908-A9B2BDF831B2}">
            <xm:f>AND($O107&gt;='Basic project data'!$D$27,$O107&lt;='Basic project data'!$E$27,'Basic project data'!$F$27="x")</xm:f>
            <x14:dxf>
              <fill>
                <patternFill>
                  <bgColor rgb="FFFFFFCC"/>
                </patternFill>
              </fill>
            </x14:dxf>
          </x14:cfRule>
          <xm:sqref>W107:W118</xm:sqref>
        </x14:conditionalFormatting>
        <x14:conditionalFormatting xmlns:xm="http://schemas.microsoft.com/office/excel/2006/main">
          <x14:cfRule type="expression" priority="22" id="{F3300584-EF2A-4AC5-8C8D-C1A2FC7DF565}">
            <xm:f>AND($O122&gt;='Basic project data'!$D$27,$O122&lt;='Basic project data'!$E$27,'Basic project data'!$F$27="x")</xm:f>
            <x14:dxf>
              <fill>
                <patternFill>
                  <bgColor rgb="FFFFFFCC"/>
                </patternFill>
              </fill>
            </x14:dxf>
          </x14:cfRule>
          <xm:sqref>W122:W133</xm:sqref>
        </x14:conditionalFormatting>
        <x14:conditionalFormatting xmlns:xm="http://schemas.microsoft.com/office/excel/2006/main">
          <x14:cfRule type="expression" priority="8" id="{8B8BB11A-41D2-417F-BCEE-6E63A3167EB2}">
            <xm:f>AND($O137&gt;='Basic project data'!$D$27,$O137&lt;='Basic project data'!$E$27,'Basic project data'!$F$27="x")</xm:f>
            <x14:dxf>
              <fill>
                <patternFill>
                  <bgColor rgb="FFFFFFCC"/>
                </patternFill>
              </fill>
            </x14:dxf>
          </x14:cfRule>
          <xm:sqref>W137:W148</xm:sqref>
        </x14:conditionalFormatting>
        <x14:conditionalFormatting xmlns:xm="http://schemas.microsoft.com/office/excel/2006/main">
          <x14:cfRule type="expression" priority="91" id="{E4F39802-BB9E-40B2-B510-03A592236094}">
            <xm:f>AND($O47&gt;='Basic project data'!$D$28,$O47&lt;='Basic project data'!$E$28,'Basic project data'!$F$28="x")</xm:f>
            <x14:dxf>
              <fill>
                <patternFill>
                  <bgColor rgb="FFFFFFCC"/>
                </patternFill>
              </fill>
            </x14:dxf>
          </x14:cfRule>
          <xm:sqref>X47:X58</xm:sqref>
        </x14:conditionalFormatting>
        <x14:conditionalFormatting xmlns:xm="http://schemas.microsoft.com/office/excel/2006/main">
          <x14:cfRule type="expression" priority="77" id="{E9871D5F-1C9C-42E3-8914-770584949238}">
            <xm:f>AND($O62&gt;='Basic project data'!$D$28,$O62&lt;='Basic project data'!$E$28,'Basic project data'!$F$28="x")</xm:f>
            <x14:dxf>
              <fill>
                <patternFill>
                  <bgColor rgb="FFFFFFCC"/>
                </patternFill>
              </fill>
            </x14:dxf>
          </x14:cfRule>
          <xm:sqref>X62:X73</xm:sqref>
        </x14:conditionalFormatting>
        <x14:conditionalFormatting xmlns:xm="http://schemas.microsoft.com/office/excel/2006/main">
          <x14:cfRule type="expression" priority="63" id="{642CECA6-93F6-49F7-8C8F-4C95B235D29A}">
            <xm:f>AND($O77&gt;='Basic project data'!$D$28,$O77&lt;='Basic project data'!$E$28,'Basic project data'!$F$28="x")</xm:f>
            <x14:dxf>
              <fill>
                <patternFill>
                  <bgColor rgb="FFFFFFCC"/>
                </patternFill>
              </fill>
            </x14:dxf>
          </x14:cfRule>
          <xm:sqref>X77:X88</xm:sqref>
        </x14:conditionalFormatting>
        <x14:conditionalFormatting xmlns:xm="http://schemas.microsoft.com/office/excel/2006/main">
          <x14:cfRule type="expression" priority="49" id="{445DE6D3-1C38-459E-83CD-BF4325FCA9D5}">
            <xm:f>AND($O92&gt;='Basic project data'!$D$28,$O92&lt;='Basic project data'!$E$28,'Basic project data'!$F$28="x")</xm:f>
            <x14:dxf>
              <fill>
                <patternFill>
                  <bgColor rgb="FFFFFFCC"/>
                </patternFill>
              </fill>
            </x14:dxf>
          </x14:cfRule>
          <xm:sqref>X92:X103</xm:sqref>
        </x14:conditionalFormatting>
        <x14:conditionalFormatting xmlns:xm="http://schemas.microsoft.com/office/excel/2006/main">
          <x14:cfRule type="expression" priority="35" id="{C248CEAC-F9C8-40EA-AC7A-FF647BF30ABB}">
            <xm:f>AND($O107&gt;='Basic project data'!$D$28,$O107&lt;='Basic project data'!$E$28,'Basic project data'!$F$28="x")</xm:f>
            <x14:dxf>
              <fill>
                <patternFill>
                  <bgColor rgb="FFFFFFCC"/>
                </patternFill>
              </fill>
            </x14:dxf>
          </x14:cfRule>
          <xm:sqref>X107:X118</xm:sqref>
        </x14:conditionalFormatting>
        <x14:conditionalFormatting xmlns:xm="http://schemas.microsoft.com/office/excel/2006/main">
          <x14:cfRule type="expression" priority="21" id="{57529975-2166-4705-A915-3538693E09D0}">
            <xm:f>AND($O122&gt;='Basic project data'!$D$28,$O122&lt;='Basic project data'!$E$28,'Basic project data'!$F$28="x")</xm:f>
            <x14:dxf>
              <fill>
                <patternFill>
                  <bgColor rgb="FFFFFFCC"/>
                </patternFill>
              </fill>
            </x14:dxf>
          </x14:cfRule>
          <xm:sqref>X122:X133</xm:sqref>
        </x14:conditionalFormatting>
        <x14:conditionalFormatting xmlns:xm="http://schemas.microsoft.com/office/excel/2006/main">
          <x14:cfRule type="expression" priority="7" id="{8E168098-702F-4CAB-9368-70BEDC2C4A94}">
            <xm:f>AND($O137&gt;='Basic project data'!$D$28,$O137&lt;='Basic project data'!$E$28,'Basic project data'!$F$28="x")</xm:f>
            <x14:dxf>
              <fill>
                <patternFill>
                  <bgColor rgb="FFFFFFCC"/>
                </patternFill>
              </fill>
            </x14:dxf>
          </x14:cfRule>
          <xm:sqref>X137:X148</xm:sqref>
        </x14:conditionalFormatting>
        <x14:conditionalFormatting xmlns:xm="http://schemas.microsoft.com/office/excel/2006/main">
          <x14:cfRule type="expression" priority="90" id="{0B408B63-9D37-474B-803A-578F84CED670}">
            <xm:f>AND($O47&gt;='Basic project data'!$D$29,$O47&lt;='Basic project data'!$E$29,'Basic project data'!$F$29="x")</xm:f>
            <x14:dxf>
              <fill>
                <patternFill>
                  <bgColor rgb="FFFFFFCC"/>
                </patternFill>
              </fill>
            </x14:dxf>
          </x14:cfRule>
          <xm:sqref>Y47:Y58</xm:sqref>
        </x14:conditionalFormatting>
        <x14:conditionalFormatting xmlns:xm="http://schemas.microsoft.com/office/excel/2006/main">
          <x14:cfRule type="expression" priority="76" id="{DF5E5718-B717-463A-8396-EA45B7DE76ED}">
            <xm:f>AND($O62&gt;='Basic project data'!$D$29,$O62&lt;='Basic project data'!$E$29,'Basic project data'!$F$29="x")</xm:f>
            <x14:dxf>
              <fill>
                <patternFill>
                  <bgColor rgb="FFFFFFCC"/>
                </patternFill>
              </fill>
            </x14:dxf>
          </x14:cfRule>
          <xm:sqref>Y62:Y73</xm:sqref>
        </x14:conditionalFormatting>
        <x14:conditionalFormatting xmlns:xm="http://schemas.microsoft.com/office/excel/2006/main">
          <x14:cfRule type="expression" priority="62" id="{47FA5480-4E83-4581-BD4B-B8AEA819A3B4}">
            <xm:f>AND($O77&gt;='Basic project data'!$D$29,$O77&lt;='Basic project data'!$E$29,'Basic project data'!$F$29="x")</xm:f>
            <x14:dxf>
              <fill>
                <patternFill>
                  <bgColor rgb="FFFFFFCC"/>
                </patternFill>
              </fill>
            </x14:dxf>
          </x14:cfRule>
          <xm:sqref>Y77:Y88</xm:sqref>
        </x14:conditionalFormatting>
        <x14:conditionalFormatting xmlns:xm="http://schemas.microsoft.com/office/excel/2006/main">
          <x14:cfRule type="expression" priority="48" id="{06BDC476-BFD0-4A1B-BC4F-7DF72B83CC79}">
            <xm:f>AND($O92&gt;='Basic project data'!$D$29,$O92&lt;='Basic project data'!$E$29,'Basic project data'!$F$29="x")</xm:f>
            <x14:dxf>
              <fill>
                <patternFill>
                  <bgColor rgb="FFFFFFCC"/>
                </patternFill>
              </fill>
            </x14:dxf>
          </x14:cfRule>
          <xm:sqref>Y92:Y103</xm:sqref>
        </x14:conditionalFormatting>
        <x14:conditionalFormatting xmlns:xm="http://schemas.microsoft.com/office/excel/2006/main">
          <x14:cfRule type="expression" priority="34" id="{F8008498-5B9F-4C35-AC33-E496562884E8}">
            <xm:f>AND($O107&gt;='Basic project data'!$D$29,$O107&lt;='Basic project data'!$E$29,'Basic project data'!$F$29="x")</xm:f>
            <x14:dxf>
              <fill>
                <patternFill>
                  <bgColor rgb="FFFFFFCC"/>
                </patternFill>
              </fill>
            </x14:dxf>
          </x14:cfRule>
          <xm:sqref>Y107:Y118</xm:sqref>
        </x14:conditionalFormatting>
        <x14:conditionalFormatting xmlns:xm="http://schemas.microsoft.com/office/excel/2006/main">
          <x14:cfRule type="expression" priority="20" id="{3A1BA2D3-5A76-4308-B8D2-C6C7CD6FA68F}">
            <xm:f>AND($O122&gt;='Basic project data'!$D$29,$O122&lt;='Basic project data'!$E$29,'Basic project data'!$F$29="x")</xm:f>
            <x14:dxf>
              <fill>
                <patternFill>
                  <bgColor rgb="FFFFFFCC"/>
                </patternFill>
              </fill>
            </x14:dxf>
          </x14:cfRule>
          <xm:sqref>Y122:Y133</xm:sqref>
        </x14:conditionalFormatting>
        <x14:conditionalFormatting xmlns:xm="http://schemas.microsoft.com/office/excel/2006/main">
          <x14:cfRule type="expression" priority="6" id="{03827AF2-B9E5-4C57-8A0E-581AF2D00CE3}">
            <xm:f>AND($O137&gt;='Basic project data'!$D$29,$O137&lt;='Basic project data'!$E$29,'Basic project data'!$F$29="x")</xm:f>
            <x14:dxf>
              <fill>
                <patternFill>
                  <bgColor rgb="FFFFFFCC"/>
                </patternFill>
              </fill>
            </x14:dxf>
          </x14:cfRule>
          <xm:sqref>Y137:Y148</xm:sqref>
        </x14:conditionalFormatting>
        <x14:conditionalFormatting xmlns:xm="http://schemas.microsoft.com/office/excel/2006/main">
          <x14:cfRule type="expression" priority="89" id="{0B685957-5DEE-4FD0-B4AC-1C98A54FF5CB}">
            <xm:f>AND($O47&gt;='Basic project data'!$D$30,$O47&lt;='Basic project data'!$E$30,'Basic project data'!$F$30="x")</xm:f>
            <x14:dxf>
              <fill>
                <patternFill>
                  <bgColor rgb="FFFFFFCC"/>
                </patternFill>
              </fill>
            </x14:dxf>
          </x14:cfRule>
          <xm:sqref>Z47:Z58</xm:sqref>
        </x14:conditionalFormatting>
        <x14:conditionalFormatting xmlns:xm="http://schemas.microsoft.com/office/excel/2006/main">
          <x14:cfRule type="expression" priority="75" id="{6083765C-F77A-4F66-9F08-BDFC22E29AA3}">
            <xm:f>AND($O62&gt;='Basic project data'!$D$30,$O62&lt;='Basic project data'!$E$30,'Basic project data'!$F$30="x")</xm:f>
            <x14:dxf>
              <fill>
                <patternFill>
                  <bgColor rgb="FFFFFFCC"/>
                </patternFill>
              </fill>
            </x14:dxf>
          </x14:cfRule>
          <xm:sqref>Z62:Z73</xm:sqref>
        </x14:conditionalFormatting>
        <x14:conditionalFormatting xmlns:xm="http://schemas.microsoft.com/office/excel/2006/main">
          <x14:cfRule type="expression" priority="61" id="{3FA3DBA9-F51F-4830-80F4-188CBE497173}">
            <xm:f>AND($O77&gt;='Basic project data'!$D$30,$O77&lt;='Basic project data'!$E$30,'Basic project data'!$F$30="x")</xm:f>
            <x14:dxf>
              <fill>
                <patternFill>
                  <bgColor rgb="FFFFFFCC"/>
                </patternFill>
              </fill>
            </x14:dxf>
          </x14:cfRule>
          <xm:sqref>Z77:Z88</xm:sqref>
        </x14:conditionalFormatting>
        <x14:conditionalFormatting xmlns:xm="http://schemas.microsoft.com/office/excel/2006/main">
          <x14:cfRule type="expression" priority="47" id="{AEE6BE50-0ECF-4A2D-9814-1E8810017180}">
            <xm:f>AND($O92&gt;='Basic project data'!$D$30,$O92&lt;='Basic project data'!$E$30,'Basic project data'!$F$30="x")</xm:f>
            <x14:dxf>
              <fill>
                <patternFill>
                  <bgColor rgb="FFFFFFCC"/>
                </patternFill>
              </fill>
            </x14:dxf>
          </x14:cfRule>
          <xm:sqref>Z92:Z103</xm:sqref>
        </x14:conditionalFormatting>
        <x14:conditionalFormatting xmlns:xm="http://schemas.microsoft.com/office/excel/2006/main">
          <x14:cfRule type="expression" priority="33" id="{ED08B38E-F98A-4152-B624-1E1F144374A3}">
            <xm:f>AND($O107&gt;='Basic project data'!$D$30,$O107&lt;='Basic project data'!$E$30,'Basic project data'!$F$30="x")</xm:f>
            <x14:dxf>
              <fill>
                <patternFill>
                  <bgColor rgb="FFFFFFCC"/>
                </patternFill>
              </fill>
            </x14:dxf>
          </x14:cfRule>
          <xm:sqref>Z107:Z118</xm:sqref>
        </x14:conditionalFormatting>
        <x14:conditionalFormatting xmlns:xm="http://schemas.microsoft.com/office/excel/2006/main">
          <x14:cfRule type="expression" priority="19" id="{184CB555-B06F-445D-8247-A393BCFBC795}">
            <xm:f>AND($O122&gt;='Basic project data'!$D$30,$O122&lt;='Basic project data'!$E$30,'Basic project data'!$F$30="x")</xm:f>
            <x14:dxf>
              <fill>
                <patternFill>
                  <bgColor rgb="FFFFFFCC"/>
                </patternFill>
              </fill>
            </x14:dxf>
          </x14:cfRule>
          <xm:sqref>Z122:Z133</xm:sqref>
        </x14:conditionalFormatting>
        <x14:conditionalFormatting xmlns:xm="http://schemas.microsoft.com/office/excel/2006/main">
          <x14:cfRule type="expression" priority="5" id="{8CD86269-11F8-4F7C-B4A5-138D5E0718E8}">
            <xm:f>AND($O137&gt;='Basic project data'!$D$30,$O137&lt;='Basic project data'!$E$30,'Basic project data'!$F$30="x")</xm:f>
            <x14:dxf>
              <fill>
                <patternFill>
                  <bgColor rgb="FFFFFFCC"/>
                </patternFill>
              </fill>
            </x14:dxf>
          </x14:cfRule>
          <xm:sqref>Z137:Z148</xm:sqref>
        </x14:conditionalFormatting>
        <x14:conditionalFormatting xmlns:xm="http://schemas.microsoft.com/office/excel/2006/main">
          <x14:cfRule type="expression" priority="88" id="{185170DF-B541-4432-93DA-AA36555878D3}">
            <xm:f>AND($O47&gt;='Basic project data'!$D$31,$O47&lt;='Basic project data'!$E$31,'Basic project data'!$F$31="x")</xm:f>
            <x14:dxf>
              <fill>
                <patternFill>
                  <bgColor rgb="FFFFFFCC"/>
                </patternFill>
              </fill>
            </x14:dxf>
          </x14:cfRule>
          <xm:sqref>AA47:AA58</xm:sqref>
        </x14:conditionalFormatting>
        <x14:conditionalFormatting xmlns:xm="http://schemas.microsoft.com/office/excel/2006/main">
          <x14:cfRule type="expression" priority="74" id="{6C7779E8-C9C7-44E0-AE03-7354341ECAF7}">
            <xm:f>AND($O62&gt;='Basic project data'!$D$31,$O62&lt;='Basic project data'!$E$31,'Basic project data'!$F$31="x")</xm:f>
            <x14:dxf>
              <fill>
                <patternFill>
                  <bgColor rgb="FFFFFFCC"/>
                </patternFill>
              </fill>
            </x14:dxf>
          </x14:cfRule>
          <xm:sqref>AA62:AA73</xm:sqref>
        </x14:conditionalFormatting>
        <x14:conditionalFormatting xmlns:xm="http://schemas.microsoft.com/office/excel/2006/main">
          <x14:cfRule type="expression" priority="60" id="{D8EEDF07-44F9-4F7B-A035-E9E722809D9D}">
            <xm:f>AND($O77&gt;='Basic project data'!$D$31,$O77&lt;='Basic project data'!$E$31,'Basic project data'!$F$31="x")</xm:f>
            <x14:dxf>
              <fill>
                <patternFill>
                  <bgColor rgb="FFFFFFCC"/>
                </patternFill>
              </fill>
            </x14:dxf>
          </x14:cfRule>
          <xm:sqref>AA77:AA88</xm:sqref>
        </x14:conditionalFormatting>
        <x14:conditionalFormatting xmlns:xm="http://schemas.microsoft.com/office/excel/2006/main">
          <x14:cfRule type="expression" priority="46" id="{9DE0FD32-2394-4FD1-90C9-C3BCDFBFF43B}">
            <xm:f>AND($O92&gt;='Basic project data'!$D$31,$O92&lt;='Basic project data'!$E$31,'Basic project data'!$F$31="x")</xm:f>
            <x14:dxf>
              <fill>
                <patternFill>
                  <bgColor rgb="FFFFFFCC"/>
                </patternFill>
              </fill>
            </x14:dxf>
          </x14:cfRule>
          <xm:sqref>AA92:AA103</xm:sqref>
        </x14:conditionalFormatting>
        <x14:conditionalFormatting xmlns:xm="http://schemas.microsoft.com/office/excel/2006/main">
          <x14:cfRule type="expression" priority="32" id="{238753D3-8BF8-475D-8327-1CBEF48FD3E0}">
            <xm:f>AND($O107&gt;='Basic project data'!$D$31,$O107&lt;='Basic project data'!$E$31,'Basic project data'!$F$31="x")</xm:f>
            <x14:dxf>
              <fill>
                <patternFill>
                  <bgColor rgb="FFFFFFCC"/>
                </patternFill>
              </fill>
            </x14:dxf>
          </x14:cfRule>
          <xm:sqref>AA107:AA118</xm:sqref>
        </x14:conditionalFormatting>
        <x14:conditionalFormatting xmlns:xm="http://schemas.microsoft.com/office/excel/2006/main">
          <x14:cfRule type="expression" priority="18" id="{FC0FDD35-0F63-4F0D-9705-82D9465E1AA3}">
            <xm:f>AND($O122&gt;='Basic project data'!$D$31,$O122&lt;='Basic project data'!$E$31,'Basic project data'!$F$31="x")</xm:f>
            <x14:dxf>
              <fill>
                <patternFill>
                  <bgColor rgb="FFFFFFCC"/>
                </patternFill>
              </fill>
            </x14:dxf>
          </x14:cfRule>
          <xm:sqref>AA122:AA133</xm:sqref>
        </x14:conditionalFormatting>
        <x14:conditionalFormatting xmlns:xm="http://schemas.microsoft.com/office/excel/2006/main">
          <x14:cfRule type="expression" priority="4" id="{2B159B6C-29DA-4B47-9EF6-CBA119E6E2B9}">
            <xm:f>AND($O137&gt;='Basic project data'!$D$31,$O137&lt;='Basic project data'!$E$31,'Basic project data'!$F$31="x")</xm:f>
            <x14:dxf>
              <fill>
                <patternFill>
                  <bgColor rgb="FFFFFFCC"/>
                </patternFill>
              </fill>
            </x14:dxf>
          </x14:cfRule>
          <xm:sqref>AA137:AA148</xm:sqref>
        </x14:conditionalFormatting>
        <x14:conditionalFormatting xmlns:xm="http://schemas.microsoft.com/office/excel/2006/main">
          <x14:cfRule type="expression" priority="87" id="{F417D814-8FC0-4FBD-93AF-C43BEB216F22}">
            <xm:f>AND($O47&gt;='Basic project data'!$D$32,$O47&lt;='Basic project data'!$E$32,'Basic project data'!$F$32="x")</xm:f>
            <x14:dxf>
              <fill>
                <patternFill>
                  <bgColor rgb="FFFFFFCC"/>
                </patternFill>
              </fill>
            </x14:dxf>
          </x14:cfRule>
          <xm:sqref>AB47:AB58</xm:sqref>
        </x14:conditionalFormatting>
        <x14:conditionalFormatting xmlns:xm="http://schemas.microsoft.com/office/excel/2006/main">
          <x14:cfRule type="expression" priority="73" id="{17636D2A-C35E-4A25-A477-375D0F9770F7}">
            <xm:f>AND($O62&gt;='Basic project data'!$D$32,$O62&lt;='Basic project data'!$E$32,'Basic project data'!$F$32="x")</xm:f>
            <x14:dxf>
              <fill>
                <patternFill>
                  <bgColor rgb="FFFFFFCC"/>
                </patternFill>
              </fill>
            </x14:dxf>
          </x14:cfRule>
          <xm:sqref>AB62:AB73</xm:sqref>
        </x14:conditionalFormatting>
        <x14:conditionalFormatting xmlns:xm="http://schemas.microsoft.com/office/excel/2006/main">
          <x14:cfRule type="expression" priority="59" id="{4465B462-AEB4-4D2B-B107-03D0CCA74BA1}">
            <xm:f>AND($O77&gt;='Basic project data'!$D$32,$O77&lt;='Basic project data'!$E$32,'Basic project data'!$F$32="x")</xm:f>
            <x14:dxf>
              <fill>
                <patternFill>
                  <bgColor rgb="FFFFFFCC"/>
                </patternFill>
              </fill>
            </x14:dxf>
          </x14:cfRule>
          <xm:sqref>AB77:AB88</xm:sqref>
        </x14:conditionalFormatting>
        <x14:conditionalFormatting xmlns:xm="http://schemas.microsoft.com/office/excel/2006/main">
          <x14:cfRule type="expression" priority="45" id="{B9798108-CA29-47BE-B0A1-4B8E83E68480}">
            <xm:f>AND($O92&gt;='Basic project data'!$D$32,$O92&lt;='Basic project data'!$E$32,'Basic project data'!$F$32="x")</xm:f>
            <x14:dxf>
              <fill>
                <patternFill>
                  <bgColor rgb="FFFFFFCC"/>
                </patternFill>
              </fill>
            </x14:dxf>
          </x14:cfRule>
          <xm:sqref>AB92:AB103</xm:sqref>
        </x14:conditionalFormatting>
        <x14:conditionalFormatting xmlns:xm="http://schemas.microsoft.com/office/excel/2006/main">
          <x14:cfRule type="expression" priority="31" id="{C71D60BE-068D-4467-B9FA-66123749C17A}">
            <xm:f>AND($O107&gt;='Basic project data'!$D$32,$O107&lt;='Basic project data'!$E$32,'Basic project data'!$F$32="x")</xm:f>
            <x14:dxf>
              <fill>
                <patternFill>
                  <bgColor rgb="FFFFFFCC"/>
                </patternFill>
              </fill>
            </x14:dxf>
          </x14:cfRule>
          <xm:sqref>AB107:AB118</xm:sqref>
        </x14:conditionalFormatting>
        <x14:conditionalFormatting xmlns:xm="http://schemas.microsoft.com/office/excel/2006/main">
          <x14:cfRule type="expression" priority="17" id="{A9C0EA79-7605-4A52-9E66-6B7C50780868}">
            <xm:f>AND($O122&gt;='Basic project data'!$D$32,$O122&lt;='Basic project data'!$E$32,'Basic project data'!$F$32="x")</xm:f>
            <x14:dxf>
              <fill>
                <patternFill>
                  <bgColor rgb="FFFFFFCC"/>
                </patternFill>
              </fill>
            </x14:dxf>
          </x14:cfRule>
          <xm:sqref>AB122:AB133</xm:sqref>
        </x14:conditionalFormatting>
        <x14:conditionalFormatting xmlns:xm="http://schemas.microsoft.com/office/excel/2006/main">
          <x14:cfRule type="expression" priority="3" id="{1C36E659-89F2-4BF4-BD2C-D6969D6A1611}">
            <xm:f>AND($O137&gt;='Basic project data'!$D$32,$O137&lt;='Basic project data'!$E$32,'Basic project data'!$F$32="x")</xm:f>
            <x14:dxf>
              <fill>
                <patternFill>
                  <bgColor rgb="FFFFFFCC"/>
                </patternFill>
              </fill>
            </x14:dxf>
          </x14:cfRule>
          <xm:sqref>AB137:AB148</xm:sqref>
        </x14:conditionalFormatting>
        <x14:conditionalFormatting xmlns:xm="http://schemas.microsoft.com/office/excel/2006/main">
          <x14:cfRule type="expression" priority="86" id="{90A782D5-C565-4161-93CE-A83FAE7A7868}">
            <xm:f>AND($O47&gt;='Basic project data'!$D$33,$O47&lt;='Basic project data'!$E$33,'Basic project data'!$F$33="x")</xm:f>
            <x14:dxf>
              <fill>
                <patternFill>
                  <bgColor rgb="FFFFFFCC"/>
                </patternFill>
              </fill>
            </x14:dxf>
          </x14:cfRule>
          <xm:sqref>AC47:AC58</xm:sqref>
        </x14:conditionalFormatting>
        <x14:conditionalFormatting xmlns:xm="http://schemas.microsoft.com/office/excel/2006/main">
          <x14:cfRule type="expression" priority="72" id="{4588327A-1BEF-4D95-8935-57EC5208AD87}">
            <xm:f>AND($O62&gt;='Basic project data'!$D$33,$O62&lt;='Basic project data'!$E$33,'Basic project data'!$F$33="x")</xm:f>
            <x14:dxf>
              <fill>
                <patternFill>
                  <bgColor rgb="FFFFFFCC"/>
                </patternFill>
              </fill>
            </x14:dxf>
          </x14:cfRule>
          <xm:sqref>AC62:AC73</xm:sqref>
        </x14:conditionalFormatting>
        <x14:conditionalFormatting xmlns:xm="http://schemas.microsoft.com/office/excel/2006/main">
          <x14:cfRule type="expression" priority="58" id="{9F808E87-27C4-4FDB-ADA5-88B131812858}">
            <xm:f>AND($O77&gt;='Basic project data'!$D$33,$O77&lt;='Basic project data'!$E$33,'Basic project data'!$F$33="x")</xm:f>
            <x14:dxf>
              <fill>
                <patternFill>
                  <bgColor rgb="FFFFFFCC"/>
                </patternFill>
              </fill>
            </x14:dxf>
          </x14:cfRule>
          <xm:sqref>AC77:AC88</xm:sqref>
        </x14:conditionalFormatting>
        <x14:conditionalFormatting xmlns:xm="http://schemas.microsoft.com/office/excel/2006/main">
          <x14:cfRule type="expression" priority="44" id="{E7B71DB1-066B-40B1-BC03-BC63793DDFF8}">
            <xm:f>AND($O92&gt;='Basic project data'!$D$33,$O92&lt;='Basic project data'!$E$33,'Basic project data'!$F$33="x")</xm:f>
            <x14:dxf>
              <fill>
                <patternFill>
                  <bgColor rgb="FFFFFFCC"/>
                </patternFill>
              </fill>
            </x14:dxf>
          </x14:cfRule>
          <xm:sqref>AC92:AC103</xm:sqref>
        </x14:conditionalFormatting>
        <x14:conditionalFormatting xmlns:xm="http://schemas.microsoft.com/office/excel/2006/main">
          <x14:cfRule type="expression" priority="30" id="{2135011D-7ACC-41EE-ACBD-5465F9EF2716}">
            <xm:f>AND($O107&gt;='Basic project data'!$D$33,$O107&lt;='Basic project data'!$E$33,'Basic project data'!$F$33="x")</xm:f>
            <x14:dxf>
              <fill>
                <patternFill>
                  <bgColor rgb="FFFFFFCC"/>
                </patternFill>
              </fill>
            </x14:dxf>
          </x14:cfRule>
          <xm:sqref>AC107:AC118</xm:sqref>
        </x14:conditionalFormatting>
        <x14:conditionalFormatting xmlns:xm="http://schemas.microsoft.com/office/excel/2006/main">
          <x14:cfRule type="expression" priority="16" id="{6012BB21-EF78-4FB7-BC14-6753944DCF66}">
            <xm:f>AND($O122&gt;='Basic project data'!$D$33,$O122&lt;='Basic project data'!$E$33,'Basic project data'!$F$33="x")</xm:f>
            <x14:dxf>
              <fill>
                <patternFill>
                  <bgColor rgb="FFFFFFCC"/>
                </patternFill>
              </fill>
            </x14:dxf>
          </x14:cfRule>
          <xm:sqref>AC122:AC133</xm:sqref>
        </x14:conditionalFormatting>
        <x14:conditionalFormatting xmlns:xm="http://schemas.microsoft.com/office/excel/2006/main">
          <x14:cfRule type="expression" priority="2" id="{0A538C34-AF15-4912-8F94-9184A8ED2E16}">
            <xm:f>AND($O137&gt;='Basic project data'!$D$33,$O137&lt;='Basic project data'!$E$33,'Basic project data'!$F$33="x")</xm:f>
            <x14:dxf>
              <fill>
                <patternFill>
                  <bgColor rgb="FFFFFFCC"/>
                </patternFill>
              </fill>
            </x14:dxf>
          </x14:cfRule>
          <xm:sqref>AC137:AC148</xm:sqref>
        </x14:conditionalFormatting>
        <x14:conditionalFormatting xmlns:xm="http://schemas.microsoft.com/office/excel/2006/main">
          <x14:cfRule type="expression" priority="85" id="{A147835D-5E6E-42FC-AC56-924CFC1A6FDE}">
            <xm:f>AND($O47&gt;='Basic project data'!$D$34,$O47&lt;='Basic project data'!$E$34,'Basic project data'!$F$34="x")</xm:f>
            <x14:dxf>
              <fill>
                <patternFill>
                  <bgColor rgb="FFFFFFCC"/>
                </patternFill>
              </fill>
            </x14:dxf>
          </x14:cfRule>
          <xm:sqref>AD47:AD58</xm:sqref>
        </x14:conditionalFormatting>
        <x14:conditionalFormatting xmlns:xm="http://schemas.microsoft.com/office/excel/2006/main">
          <x14:cfRule type="expression" priority="71" id="{DE53D302-D942-4B34-A5C8-ABA705FAEEDA}">
            <xm:f>AND($O62&gt;='Basic project data'!$D$34,$O62&lt;='Basic project data'!$E$34,'Basic project data'!$F$34="x")</xm:f>
            <x14:dxf>
              <fill>
                <patternFill>
                  <bgColor rgb="FFFFFFCC"/>
                </patternFill>
              </fill>
            </x14:dxf>
          </x14:cfRule>
          <xm:sqref>AD62:AD73</xm:sqref>
        </x14:conditionalFormatting>
        <x14:conditionalFormatting xmlns:xm="http://schemas.microsoft.com/office/excel/2006/main">
          <x14:cfRule type="expression" priority="57" id="{75E0168B-A11A-496C-B42A-006B69DAFA85}">
            <xm:f>AND($O77&gt;='Basic project data'!$D$34,$O77&lt;='Basic project data'!$E$34,'Basic project data'!$F$34="x")</xm:f>
            <x14:dxf>
              <fill>
                <patternFill>
                  <bgColor rgb="FFFFFFCC"/>
                </patternFill>
              </fill>
            </x14:dxf>
          </x14:cfRule>
          <xm:sqref>AD77:AD88</xm:sqref>
        </x14:conditionalFormatting>
        <x14:conditionalFormatting xmlns:xm="http://schemas.microsoft.com/office/excel/2006/main">
          <x14:cfRule type="expression" priority="43" id="{714A2A3C-08D1-4906-9C17-C2127B36BEA5}">
            <xm:f>AND($O92&gt;='Basic project data'!$D$34,$O92&lt;='Basic project data'!$E$34,'Basic project data'!$F$34="x")</xm:f>
            <x14:dxf>
              <fill>
                <patternFill>
                  <bgColor rgb="FFFFFFCC"/>
                </patternFill>
              </fill>
            </x14:dxf>
          </x14:cfRule>
          <xm:sqref>AD92:AD103</xm:sqref>
        </x14:conditionalFormatting>
        <x14:conditionalFormatting xmlns:xm="http://schemas.microsoft.com/office/excel/2006/main">
          <x14:cfRule type="expression" priority="29" id="{CA88F894-0ACD-444C-9FF8-F5103FC2FBBC}">
            <xm:f>AND($O107&gt;='Basic project data'!$D$34,$O107&lt;='Basic project data'!$E$34,'Basic project data'!$F$34="x")</xm:f>
            <x14:dxf>
              <fill>
                <patternFill>
                  <bgColor rgb="FFFFFFCC"/>
                </patternFill>
              </fill>
            </x14:dxf>
          </x14:cfRule>
          <xm:sqref>AD107:AD118</xm:sqref>
        </x14:conditionalFormatting>
        <x14:conditionalFormatting xmlns:xm="http://schemas.microsoft.com/office/excel/2006/main">
          <x14:cfRule type="expression" priority="15" id="{D07A2CC3-B1EF-4497-81EF-03032B52C378}">
            <xm:f>AND($O122&gt;='Basic project data'!$D$34,$O122&lt;='Basic project data'!$E$34,'Basic project data'!$F$34="x")</xm:f>
            <x14:dxf>
              <fill>
                <patternFill>
                  <bgColor rgb="FFFFFFCC"/>
                </patternFill>
              </fill>
            </x14:dxf>
          </x14:cfRule>
          <xm:sqref>AD122:AD133</xm:sqref>
        </x14:conditionalFormatting>
        <x14:conditionalFormatting xmlns:xm="http://schemas.microsoft.com/office/excel/2006/main">
          <x14:cfRule type="expression" priority="1" id="{EA1B4D24-E083-4E39-87E1-A641E0274080}">
            <xm:f>AND($O137&gt;='Basic project data'!$D$34,$O137&lt;='Basic project data'!$E$34,'Basic project data'!$F$34="x")</xm:f>
            <x14:dxf>
              <fill>
                <patternFill>
                  <bgColor rgb="FFFFFFCC"/>
                </patternFill>
              </fill>
            </x14:dxf>
          </x14:cfRule>
          <xm:sqref>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6D91CB9-FC11-4396-A990-40D9EC58BDF2}">
          <x14:formula1>
            <xm:f>'Drop-down Liste'!$B$2:$B$3</xm:f>
          </x14:formula1>
          <xm:sqref>D11</xm:sqref>
        </x14:dataValidation>
        <x14:dataValidation type="list" allowBlank="1" showInputMessage="1" showErrorMessage="1" xr:uid="{116B0604-2EB1-4133-8C09-C36F57FF4CC7}">
          <x14:formula1>
            <xm:f>'A. Personnel costs'!$A$6:$A$10</xm:f>
          </x14:formula1>
          <xm:sqref>H1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I458"/>
  <sheetViews>
    <sheetView showGridLines="0" zoomScale="90" workbookViewId="0">
      <selection activeCell="A113" sqref="A113"/>
    </sheetView>
  </sheetViews>
  <sheetFormatPr baseColWidth="10" defaultColWidth="11.5546875" defaultRowHeight="15" x14ac:dyDescent="0.25"/>
  <cols>
    <col min="1" max="1" width="119.109375" style="18" customWidth="1"/>
    <col min="2" max="2" width="5.21875" style="4" customWidth="1"/>
    <col min="3" max="3" width="119.109375" style="18" customWidth="1"/>
    <col min="4" max="8" width="11.5546875" style="4"/>
    <col min="9" max="9" width="0" style="4" hidden="1" customWidth="1"/>
    <col min="10" max="16384" width="11.5546875" style="4"/>
  </cols>
  <sheetData>
    <row r="1" spans="1:9" x14ac:dyDescent="0.25">
      <c r="A1" s="19" t="str">
        <f>Disclaimer!A1</f>
        <v>V.3.0</v>
      </c>
      <c r="C1" s="19"/>
    </row>
    <row r="2" spans="1:9" x14ac:dyDescent="0.25">
      <c r="A2" s="2">
        <f>Disclaimer!A2</f>
        <v>46142</v>
      </c>
      <c r="B2" s="7"/>
      <c r="C2" s="20"/>
    </row>
    <row r="3" spans="1:9" x14ac:dyDescent="0.25">
      <c r="A3" s="20"/>
      <c r="B3" s="7"/>
      <c r="C3" s="20"/>
      <c r="I3" s="4" t="s">
        <v>8</v>
      </c>
    </row>
    <row r="4" spans="1:9" ht="18.75" x14ac:dyDescent="0.3">
      <c r="A4" s="407" t="s">
        <v>9</v>
      </c>
      <c r="B4" s="7"/>
      <c r="C4" s="20"/>
      <c r="I4" s="4" t="s">
        <v>10</v>
      </c>
    </row>
    <row r="5" spans="1:9" ht="18.75" x14ac:dyDescent="0.3">
      <c r="A5" s="408" t="s">
        <v>8</v>
      </c>
      <c r="B5" s="7"/>
      <c r="C5" s="20"/>
    </row>
    <row r="7" spans="1:9" ht="18.75" x14ac:dyDescent="0.3">
      <c r="A7" s="21" t="str">
        <f>INDEX(languages!B27:C27,1,MATCH($A$5,languages!$B$2:$C$2,0))</f>
        <v>Worauf muss ich beim Ausfüllen achten?</v>
      </c>
    </row>
    <row r="8" spans="1:9" x14ac:dyDescent="0.25">
      <c r="A8" s="22" t="str">
        <f>INDEX(languages!B28:C28,1,MATCH($A$5,languages!$B$2:$C$2,0))</f>
        <v>Diese Vorlage enthält Funktionen, die nur mit Excelversionen ab 2019 funktionieren.</v>
      </c>
    </row>
    <row r="9" spans="1:9" ht="30" x14ac:dyDescent="0.25">
      <c r="A9" s="23" t="str">
        <f>INDEX(languages!B29:C29,1,MATCH($A$5,languages!$B$2:$C$2,0))</f>
        <v xml:space="preserve">Bereiten Sie eine Exceldatei pro Projekt und im Bereich der Personalkostenkalkulation ein Excel-Arbeitsblatt pro Person im Projekt vor. Nutzen Sie "Name_1" als Vorlage für die Personalblätter (s.u.: "Personalblätter, Kopieren des Tabellenblattes Name_1). </v>
      </c>
    </row>
    <row r="10" spans="1:9" x14ac:dyDescent="0.25">
      <c r="A10" s="22"/>
    </row>
    <row r="11" spans="1:9" x14ac:dyDescent="0.25">
      <c r="A11" s="22" t="str">
        <f>INDEX(languages!B31:C31,1,MATCH($A$5,languages!$B$2:$C$2,0))</f>
        <v xml:space="preserve">Generell gilt: </v>
      </c>
    </row>
    <row r="12" spans="1:9" x14ac:dyDescent="0.25">
      <c r="A12" s="24" t="str">
        <f>INDEX(languages!B32:C32,1,MATCH($A$5,languages!$B$2:$C$2,0))</f>
        <v xml:space="preserve">Felder, die Sie ausfüllen müssen, sind gelb hinterlegt. </v>
      </c>
    </row>
    <row r="13" spans="1:9" x14ac:dyDescent="0.25">
      <c r="A13" s="25" t="str">
        <f>INDEX(languages!B33:C33,1,MATCH($A$5,languages!$B$2:$C$2,0))</f>
        <v xml:space="preserve">Felder, die sich automatisch füllen, sind grau hinterlegt. </v>
      </c>
    </row>
    <row r="14" spans="1:9" x14ac:dyDescent="0.25">
      <c r="A14" s="26" t="str">
        <f>INDEX(languages!B34:C34,1,MATCH($A$5,languages!$B$2:$C$2,0))</f>
        <v>Felder, die der Übersicht dienen, aber nicht zwingend ausgefüllt werden müssen, sind weiß hinterlegt.</v>
      </c>
    </row>
    <row r="15" spans="1:9" x14ac:dyDescent="0.25">
      <c r="A15" s="23"/>
    </row>
    <row r="16" spans="1:9" ht="18.75" x14ac:dyDescent="0.3">
      <c r="A16" s="21" t="str">
        <f>INDEX(languages!B36:C36,1,MATCH($A$5,languages!$B$2:$C$2,0))</f>
        <v>Übungsdatei</v>
      </c>
    </row>
    <row r="17" spans="1:1" ht="30" x14ac:dyDescent="0.25">
      <c r="A17" s="23" t="str">
        <f>INDEX(languages!B37:C37,1,MATCH($A$5,languages!$B$2:$C$2,0))</f>
        <v>Die Datei "BAK_personnel cost tool_examples_V.2.2_periodic" enthält ein Projektbeispiel mit zusätzlichen Kommentaren, die Ihnen bei der Arbeit helfen sollen. Diese bezieht sich auf das Personalkostentool V.2.2</v>
      </c>
    </row>
    <row r="18" spans="1:1" x14ac:dyDescent="0.25">
      <c r="A18" s="23"/>
    </row>
    <row r="19" spans="1:1" ht="18.75" x14ac:dyDescent="0.3">
      <c r="A19" s="21" t="str">
        <f>INDEX(languages!B39:C39,1,MATCH($A$5,languages!$B$2:$C$2,0))</f>
        <v>Tabellenblatt "Basic project data"</v>
      </c>
    </row>
    <row r="20" spans="1:1" ht="30" x14ac:dyDescent="0.25">
      <c r="A20" s="22" t="str">
        <f>INDEX(languages!B40:C40,1,MATCH($A$5,languages!$B$2:$C$2,0))</f>
        <v>Füllen Sie das Tabellenblatt "Basisdaten zum Projekt" mit den Informationen aus Ihrer Finanzhilfevereinbarung (Grant Agreement) aus. Tragen Sie die Start- und Endmonate für die Berichtsperioden sowie die einzelnen Arbeitspakete ein. Das Start- und Enddatum für diese wird automatisch berechnet.</v>
      </c>
    </row>
    <row r="21" spans="1:1" ht="30" x14ac:dyDescent="0.25">
      <c r="A21" s="27" t="str">
        <f>INDEX(languages!B41:C41,1,MATCH($A$5,languages!$B$2:$C$2,0))</f>
        <v xml:space="preserve">Erst wenn in Spalte F (ab Zeile 20) per Kreuz "X" markiert ist, welche Arbeitspakete für Ihre Einrichtung relevant sind,  werden auf den Personalblättern die relevanten Monatsfelder zum Befüllen mit den Daten aus der Zeiterfassung gelb hinterlegt. In Spalte G geben Sie die bewilligten Personenmonate pro Arbeitspaket an. </v>
      </c>
    </row>
    <row r="22" spans="1:1" ht="30" x14ac:dyDescent="0.25">
      <c r="A22" s="27" t="str">
        <f>INDEX(languages!B42:C42,1,MATCH($A$5,languages!$B$2:$C$2,0))</f>
        <v>Im Bericht an die EU-Kommission: Bei Projekten des European Research Councils (ERC) müssen Sie die Verteilung der Kosten auf Mitarbeiterkategorien und bei Verbundprojekten die Verteilung der Personenmonate auf Arbeitspakete vornehmen. Beide Informationen werden im Tabellenblatt der jeweiligen Mitarbeiter_in eingetragen (s.u.: Personalblätter).</v>
      </c>
    </row>
    <row r="23" spans="1:1" x14ac:dyDescent="0.25">
      <c r="A23" s="22"/>
    </row>
    <row r="24" spans="1:1" ht="18.75" x14ac:dyDescent="0.3">
      <c r="A24" s="21" t="str">
        <f>INDEX(languages!B44:C44,1,MATCH($A$5,languages!$B$2:$C$2,0))</f>
        <v>Finanzberichte</v>
      </c>
    </row>
    <row r="25" spans="1:1" ht="120" x14ac:dyDescent="0.25">
      <c r="A25" s="23" t="str">
        <f>INDEX(languages!B45:C45,1,MATCH($A$5,languages!$B$2:$C$2,0))</f>
        <v>Im Tabellenblatt "Finanzberichte" tragen Sie in Spalte M "Grant Agreement" das bewilligte Budget pro Kostenkategorie wie in Annex II Ihres Grant Agreements ein. Die Tabelle wird Ihnen im weiteren Projektverlauf bei der Planung des verbliebenen Budgets helfen. 
Der untere Teil des Tabellenblattes "Use of Resources (amount to be explained) berechnet automatisch ob Ihre Sachkosten (C1, C2, C3) in der Berichtsperiode mehr als 15% der Personalkosten betragen (vgl. Periodic Report Horizon Europe (HORIZON) V 1.1, S. 43). Wenn dies der Fall ist, färbt sich Spalte B rot. In Spalte C wird der Betrag von 15% der Personalkosten in dieser Berichtsperiode angegeben. Spalte D ermittelt die Differenz zwischen den gesamten berichteten Purchase costs abzüglich dem Betrag aus Spalte C - dies ist die Summe, bis zu welcher Sie die höchsten Positionen Ihres Reportings in den Kategorien C1, C2 und C3 erläutern müssen. Im nächsten Schritt müssen Sie die jeweils höchsten Positionen in den Tabellenblättern "C1. Travel", "C2. Equipment" und "C3. OGS" mit x markieren (siehe unten A. Personnel costs bis D. Internal). Wenn genügend Positionen markiert sind erscheint in Spalte H und I in grün "enough items for UoR".</v>
      </c>
    </row>
    <row r="26" spans="1:1" x14ac:dyDescent="0.25">
      <c r="A26" s="27"/>
    </row>
    <row r="27" spans="1:1" ht="18.75" x14ac:dyDescent="0.3">
      <c r="A27" s="21" t="str">
        <f>INDEX(languages!B47:C47,1,MATCH($A$5,languages!$B$2:$C$2,0))</f>
        <v>A. Personnel costs bis D. Internal</v>
      </c>
    </row>
    <row r="28" spans="1:1" ht="45" x14ac:dyDescent="0.25">
      <c r="A28" s="27" t="str">
        <f>INDEX(languages!B48:C48,1,MATCH($A$5,languages!$B$2:$C$2,0))</f>
        <v>Das Tabellenblatt "A. Personnel costs" füllt sich automatisch. Hier können Sie auf einen Blick sehen, wie viele Kosten und Personenmonate Sie pro Staff Category und pro Arbeitspaket berichten müssen. Auf den Personalblättern wählen Sie im Feld H1 eine Mitarbeiterkategorie aus. Die Auswahl orientiert sich am Berichtsformat des ERC. Wenn Sie hier Änderungen am Dropdown-Menü vornehmen, so müssen diese identisch sein zu Spalte A der Seite "A. Personnel costs".</v>
      </c>
    </row>
    <row r="29" spans="1:1" ht="180" x14ac:dyDescent="0.25">
      <c r="A29" s="23" t="str">
        <f>INDEX(languages!B49:C49,1,MATCH($A$5,languages!$B$2:$C$2,0))</f>
        <v xml:space="preserve">Die Tabellenblätter "C1. Travel", "C3. OGS" und "D. Internal" dienen dazu, die Projektausgabenfür Reisekosten, other goods, works and services sowie für interne Leistungsverreichnung für das Reporting zu ordnen. 
Sie tragen jeweils im unteren Bereich "Data" die Informationen aus Ihrem Buchungssystem ein: Wählen Sie aus, ob die Buchung förderfähig ist oder nicht. Wenn nur ein Teil der Kosten förderfähig ist, splitten Sie die Buchung in zwei Zeilen auf. Das Arbeitspaket wird manuell eingetragen. Basierend auf dem Buchungsdatum wird automatisch die Berichtsperiode bestimmt. Wenn das Buchungsdatum nach Ende des Projekts liegt und die Kosten in der Spalte "Eligible costs?" als förderfähig markiert wurden, so werden sie automatisch der letzten Berichtsperiode zugeordnet. Achtung, wenn eine Buchung im oberen Bereich "Overview" adjusted werden soll, ändert sich die Berichtsperiode im unteren Bereich "Data" nicht. In der Kostenkategorie "C3. OGS" gibt es optional die Möglichkeit, bestimmte Kosten den Unterkategorien Publications oder Consumables zuzuordnen, um diese Ausgabearten zum Beispiel für ERC-Reportings leichter nachvollziehen zu können. 
Der obere Bereich "Overview" zeigt Ihnen die Summe der zu berichtenden Kosten pro Berichtsperiode "Total (calculated)" und pro Arbeitspaket an. In die gelb hinterlegten Felder "Total (reported)"  tragen Sie manuell ein, wie viel Sie tatsächlich in der Berichtsperiode berichten (gelb hinterlegt) - die Differenz zwischen E und F errechnet das Adjustment. Interne Leistungsverrechnung generiert in Horizon Europe keine indirekten Kosten (Vgl. AGA V2.0 S. 85-93 Travel and subsistance, S. 102-104 Other goods, works and services, S. 110-113 Internally invoiced goods and services). </v>
      </c>
    </row>
    <row r="30" spans="1:1" ht="45" x14ac:dyDescent="0.25">
      <c r="A30" s="22" t="str">
        <f>INDEX(languages!B50:C50,1,MATCH($A$5,languages!$B$2:$C$2,0))</f>
        <v xml:space="preserve">Wenn in Ihrem Projekt echte Subcontracts vorgesehen sind (vgl. AGA V2.0 S. 12-13 Different roles in the GA), tragen Sie diese im Tabellenblatt "B. Subcontracting" analog zum oben beschriebenen Vorgehen für die anderen Kostenkategorien ein (vgl. AGA V2.0 S. 78-81 Subcontracting Costs). Subcontracts generieren in Horizon Europe keine indirekten Kosten. </v>
      </c>
    </row>
    <row r="31" spans="1:1" ht="45" x14ac:dyDescent="0.25">
      <c r="A31" s="27" t="str">
        <f>INDEX(languages!B51:C51,1,MATCH($A$5,languages!$B$2:$C$2,0))</f>
        <v>Im Tabellenblatt "C2. Equipment" werden die förderfähigen Abschreibungsraten für Geräte in Ihrem Projekt berechnet. Alle gelb hinterlegten Felder müssen von Ihnen ausgefüllt werden, alle grau hinterlegten Felder befüllen sich selbst. Falls das Gerät nicht zu 100% in dem EU-Projekt genutzt wird müssen Sie in Spalte F den Anteil der Nutzung im Projekt angeben (Dokumentation erfolgt über Timesheets, vgl. AGA V2.0, S. 94-101 Equipment). Vergessen Sie hier nicht das %-Zeichen.</v>
      </c>
    </row>
    <row r="32" spans="1:1" ht="45" x14ac:dyDescent="0.25">
      <c r="A32" s="27" t="str">
        <f>INDEX(languages!B52:C52,1,MATCH($A$5,languages!$B$2:$C$2,0))</f>
        <v xml:space="preserve">In allen Kostenkategorien von "B. Subcontracting" bis "D. Internal" müssen die gelb hinterlegten Felder "Total (reported)" manuell ausgefüllt werden, denn aus diesen wird das Tabellenblatt "Financial reports" befüllt. Dies ist notwendig, damit spätere Änderungen in der Tabelle dokumentiert werden und die Daten für ein Adjustment zu sehen sind. </v>
      </c>
    </row>
    <row r="33" spans="1:1" ht="45" x14ac:dyDescent="0.25">
      <c r="A33" s="27" t="str">
        <f>INDEX(languages!B53:C53,1,MATCH($A$5,languages!$B$2:$C$2,0))</f>
        <v xml:space="preserve">Wenn in einer Berichtsperiode die zu berichtenden Purchase costs &gt;15% der Personalkosten betragen, so erscheint im Tabellenblatt "Financial Reports" ein Warnhinweis. Dann müssen Sie in den Tabellenblättern "C1. Travel" in Spalte A , "C2. Equipment" in Spalte O, Q, S, U, W und "C3. OGS" in Spalte A die jeweils höchsten Einzelpositionen mit x markieren. Diese Buchungen müssen im Financial Statement genauer erläutert werden. </v>
      </c>
    </row>
    <row r="34" spans="1:1" x14ac:dyDescent="0.25">
      <c r="A34" s="27"/>
    </row>
    <row r="35" spans="1:1" ht="18.75" x14ac:dyDescent="0.3">
      <c r="A35" s="21" t="str">
        <f>INDEX(languages!B55:C55,1,MATCH($A$5,languages!$B$2:$C$2,0))</f>
        <v>Übersicht Mitarbeiter_innen</v>
      </c>
    </row>
    <row r="36" spans="1:1" x14ac:dyDescent="0.25">
      <c r="A36" s="22" t="str">
        <f>INDEX(languages!B56:C56,1,MATCH($A$5,languages!$B$2:$C$2,0))</f>
        <v xml:space="preserve">Diese Seiten geben Ihnen einen Überblick über die berichteten Personenmonate und Kosten pro Mitarbeiter_in, unterteilt nach Berichtsperiode und nach Arbeitspaket. </v>
      </c>
    </row>
    <row r="37" spans="1:1" ht="30" x14ac:dyDescent="0.25">
      <c r="A37" s="27" t="str">
        <f>INDEX(languages!B57:C57,1,MATCH($A$5,languages!$B$2:$C$2,0))</f>
        <v>Wenn Sie alles richtig vorbereitet haben, d.h. vor allem: wenn Name_1 und fortfolgende im Personalblatt mit der Bezeichnung in der Overview employees übereinstimmt, füllen sich diese Seiten automatisch mit den Daten aus den Personalblättern. Zur Fehlerbehebung können Sie die Spalten U bis AP der "Overview employees" wieder einblenden.</v>
      </c>
    </row>
    <row r="38" spans="1:1" x14ac:dyDescent="0.25">
      <c r="A38" s="27" t="str">
        <f>INDEX(languages!B58:C58,1,MATCH($A$5,languages!$B$2:$C$2,0))</f>
        <v>Die Umrechnung der Tagesäquivalente (TÄ) aus den Personalblättern in Personenmonate (PM) erfolgt nach dem Prinzip PM=TÄ/215*12.</v>
      </c>
    </row>
    <row r="39" spans="1:1" ht="30" x14ac:dyDescent="0.25">
      <c r="A39" s="27" t="str">
        <f>INDEX(languages!B59:C59,1,MATCH($A$5,languages!$B$2:$C$2,0))</f>
        <v xml:space="preserve">Auf der Seite "Overview employees" werden die zu berichtenden Daten pro Person zusammengefasst. In den Spalten C und D werden die im Projekt entstandenen den abrechenbaren Kosten gegenübergestellt. Die Zeilen 2-4 helfen beim Monitoring der abgerechneten Personenmonate. </v>
      </c>
    </row>
    <row r="40" spans="1:1" ht="45" x14ac:dyDescent="0.25">
      <c r="A40" s="22" t="str">
        <f>INDEX(languages!B60:C60,1,MATCH($A$5,languages!$B$2:$C$2,0))</f>
        <v>Der sicherste Weg, eine weitere Person in der "Overview employees" anzulegen, ist das Kopieren des letzten Personenbereiches "Name_10" und der dazugehörigen Zeilen bis "total". Dazu muss man die entsprechenden Zeilen markieren, dann über die rechte Maustaste "Kopieren" und dann unterhalb der markierten Zeilen mit rechter Maustaste "Kopierte Zeilen einfügen". Danach muss der kopierte Bereich "Name_10" umbenannt werden. Der Name muss mit dem Namen des dazugehörigen neuangelegten Personalblattes übereinstimmen.</v>
      </c>
    </row>
    <row r="41" spans="1:1" x14ac:dyDescent="0.25">
      <c r="A41" s="22" t="str">
        <f>INDEX(languages!B61:C61,1,MATCH($A$5,languages!$B$2:$C$2,0))</f>
        <v>Sicherheitshalber haben wir Ihnen die Bereiche "Name_1" bis "Name_10" in der "Overview employees" bereits angelegt.</v>
      </c>
    </row>
    <row r="42" spans="1:1" x14ac:dyDescent="0.25">
      <c r="A42" s="27"/>
    </row>
    <row r="43" spans="1:1" ht="18.75" x14ac:dyDescent="0.3">
      <c r="A43" s="21" t="str">
        <f>INDEX(languages!B63:C63,1,MATCH($A$5,languages!$B$2:$C$2,0))</f>
        <v>Personalblätter</v>
      </c>
    </row>
    <row r="44" spans="1:1" ht="30" x14ac:dyDescent="0.25">
      <c r="A44" s="27" t="str">
        <f>INDEX(languages!B64:C64,1,MATCH($A$5,languages!$B$2:$C$2,0))</f>
        <v>Jede Person im Projekt bekommt ein eigenes Tabellenblatt, das mit ihrem Namen benannt wird. Es dürfen hierbei keine Leerzeichen oder Sonderzeichen wie '-' eingegeben werden und der Name muss mit dem eingegebenen Namen in der "Overview employees" (Spalte A) exakt übereinstimmen. In ERCs erhält die_der Principal Investigator ein Blatt mit dem Zusatz "_PI".</v>
      </c>
    </row>
    <row r="45" spans="1:1" x14ac:dyDescent="0.25">
      <c r="A45" s="27" t="str">
        <f>INDEX(languages!B65:C65,1,MATCH($A$5,languages!$B$2:$C$2,0))</f>
        <v xml:space="preserve">Füllen Sie in den Personalblättern die Basisdaten für die Person und optional die Daten aus ihren Arbeitsverträgen im EU-Projekt aus. </v>
      </c>
    </row>
    <row r="46" spans="1:1" ht="45" x14ac:dyDescent="0.25">
      <c r="A46" s="27" t="str">
        <f>INDEX(languages!B66:C66,1,MATCH($A$5,languages!$B$2:$C$2,0))</f>
        <v>Als "Day-equivalent" (Zelle H2) wird die Zahl der Stunden pro Tagesäquivalent festgelegt: Es kann a) pauschal "8", b) die täglich zu leistende Arbeitszeit für Vollzeit laut Tarifvertrag, oder c) die an Ihrer Einrichtung definierten Jahresproduktivstunden/215 eingetragen werden (vgl. AGA V2.0 S. 209-211 Records for personnel costs - day-equivalents worked for the action).</v>
      </c>
    </row>
    <row r="47" spans="1:1" x14ac:dyDescent="0.25">
      <c r="A47" s="27" t="str">
        <f>INDEX(languages!B67:C67,1,MATCH($A$5,languages!$B$2:$C$2,0))</f>
        <v>Sie können entscheiden, wie viele Arbeitspakete Sie sich anzeigen lassen wollen (+ über Spalte AE) und ganze Jahresblöcke ein- und ausklappen (- ab Zeile 59).</v>
      </c>
    </row>
    <row r="48" spans="1:1" s="28" customFormat="1" ht="45" x14ac:dyDescent="0.25">
      <c r="A48" s="27" t="str">
        <f>INDEX(languages!B68:C68,1,MATCH($A$5,languages!$B$2:$C$2,0))</f>
        <v>Die eigentliche Personalkostenkalkulation erfolgt in den Personalblättern und ist weiter unten in diesem Liesmich Schritt für Schritt erklärt. Es wurden keine Voreinstellungen vorgenommen in Bezug auf die Kappung von Tagesäquivalenten und Kosten pro Person. Sie müssen an Ihrer Einrichtung festlegen wie Sie mit den Optionen umgehen und diese dann pro Mitarbeiter einstellen (Zellen D11 sowie B35-B41 auf den Personalblättern).</v>
      </c>
    </row>
    <row r="49" spans="1:1" ht="45" x14ac:dyDescent="0.25">
      <c r="A49" s="29" t="str">
        <f>INDEX(languages!B69:C69,1,MATCH($A$5,languages!$B$2:$C$2,0))</f>
        <v>Der sicherste Weg, das Tabellenblatt "Name_1" zu kopieren, geht über die rechte Maustaste auf dem Reiter "Name_1" --&gt; Verschieben oder kopieren --&gt; Häkchen setzen bei "Kopie erstellen" --&gt; es erscheint ein neuer Reiter mit dem Namen "Name_1 (2)", den Sie an die von Ihnen bevorzugte Stelle schieben und umbenennen können. Im Blatt "Overview employees" müssen die umbenannten Namen ebenfalls eingepflegt werden (Beschreibung siehe nächster Abschnitt).</v>
      </c>
    </row>
    <row r="50" spans="1:1" x14ac:dyDescent="0.25">
      <c r="A50" s="27" t="str">
        <f>INDEX(languages!B70:C70,1,MATCH($A$5,languages!$B$2:$C$2,0))</f>
        <v>Sicherheitshalber haben wir Ihnen die Blätter "Name_1" bis "Name_10" bereits angelegt.</v>
      </c>
    </row>
    <row r="51" spans="1:1" x14ac:dyDescent="0.25">
      <c r="A51" s="27"/>
    </row>
    <row r="52" spans="1:1" ht="18.75" x14ac:dyDescent="0.3">
      <c r="A52" s="21" t="str">
        <f>INDEX(languages!B72:C72,1,MATCH($A$5,languages!$B$2:$C$2,0))</f>
        <v>Berechnungsmethode für den Tagessatz</v>
      </c>
    </row>
    <row r="53" spans="1:1" ht="60" x14ac:dyDescent="0.25">
      <c r="A53" s="27" t="str">
        <f>INDEX(languages!B73:C73,1,MATCH($A$5,languages!$B$2:$C$2,0))</f>
        <v>Zur Ermittlung der abrechenbaren Personalkosten in Horizon Europe ist die Berechnung eines Tagessatzes pro Mitarbeiter_in Voraussetzung. Hierzu stellen Model Grant Agreement (MGA) und Annotated Grant Agreement (AGA) zwei alternative Berechnungsmethoden bereit. Während das Model Grant Agreement von einem Tagessatz pro Kalenderjahr ausgeht, bezieht sich der überwiegende Teil der Beispiele und Erläuterungen im AGA auf einen Tagessatz pro Berichtsperiode. Beide Berechnungsmethoden sind zulässig (vgl. AGA V2.0 S. 52 FN6).</v>
      </c>
    </row>
    <row r="54" spans="1:1" ht="60" x14ac:dyDescent="0.25">
      <c r="A54" s="22" t="str">
        <f>INDEX(languages!B74:C74,1,MATCH($A$5,languages!$B$2:$C$2,0))</f>
        <v xml:space="preserve">Während es für die Berechnungsmethode nach AGA mehr Kommentare und Beispiele gibt und auch die Generaldirektion für Forschung und der Research Enquiry Service diese Methode empfehlen, so widersprechen sie doch an einigen Stellen dem Grant Agreement, das Beneficiaries mit der Kommission unterzeichnet haben. Beide Berechnungsmethoden haben Vor- und Nachteile, so dass sich die AG Personalkostentool dafür entschieden hat, für beide Berechnungsmethoden eine Excelvorlage zu erstellen. Die Entscheidung für eine Methode muss jede Einrichtung für sich treffen. </v>
      </c>
    </row>
    <row r="55" spans="1:1" x14ac:dyDescent="0.25">
      <c r="A55" s="412" t="str">
        <f>INDEX(languages!B75:C75,1,MATCH($A$5,languages!$B$2:$C$2,0))</f>
        <v xml:space="preserve">Diese Excelvorlage berechnet den Tagessatz pro Berichtsperiode unter Anwendung des Horizontal Ceilings (Horizontale Kappungsgrenze). </v>
      </c>
    </row>
    <row r="56" spans="1:1" ht="60" x14ac:dyDescent="0.25">
      <c r="A56" s="30" t="str">
        <f>INDEX(languages!B76:C76,1,MATCH($A$5,languages!$B$2:$C$2,0))</f>
        <v>Kappungsgrenzen bei Berechnungsmethode pro Kalenderjahr (hier nur zur Kenntnis): 
Die Anzahl der Tagesäquivalente (Ist-Arbeitszeit) darf die maximum declarable day-equivalents (Soll-Arbeitszeit) pro Kalenderjahr nicht überschreiten. 
Es dürfen nicht mehr Kosten abgerechnet werden als an der Einrichtung im Kalenderjahr für die jeweilige Person entstanden sind (vgl. AGA V2.0 S. 53). 
Wechselt die Berichtsperiode im laufenden Jahr müssen zwei getrennte Tagessätze berechnet werden (vgl. AGA V2.0 S. 52 FN6).</v>
      </c>
    </row>
    <row r="57" spans="1:1" ht="150" x14ac:dyDescent="0.25">
      <c r="A57" s="30" t="str">
        <f>INDEX(languages!B77:C77,1,MATCH($A$5,languages!$B$2:$C$2,0))</f>
        <v>Kappungsgrenzen bei Berechnungsmethode pro Berichtsperiode: 
Die Anzahl der Tagesäquivalente (Ist-Arbeitszeit) darf die maximum declarable day-equivalents (Soll-Arbeitszeit) pro Berichtsperiode nicht überschreiten. 
Es dürfen nicht mehr Kosten abgerechnet werden als an der Einrichtung in der Berichtsperiode für die jeweilige Person entstanden sind (vgl. AGA V2.0 S. 53). 
Es muss das Horizontal Ceiling eingehalten werden, das besagt, dass pro Kalenderjahr über alle EU und Euratom Grants nicht mehr als 215 Tagesäquivalente (bzw. bei Teilzeit pro rata die Soll-Arbeitszeit über alle Projekte und Verträge) abgerechnet werden dürfen (vgl. AGA V2.0 S.53 Gelber Kasten). 
Auf Basis von Antworten des Research Enquiry Service (Legal and Financial Helpdesk) interpretieren wir das AGA so, dass das Horizontal Ceiling nur in Fällen gilt, in denen eine Person im gegebenen Kalenderjahr in mehreren EU Grants beschäftigt ist. Laut einer Antwort derselben Stelle vom 29.05.2024 bezieht sich die Aussage, dass Doppelfinanzierung zwischen EU und Euratom Grants vermieden werden soll konkret auf EU Programme, die direkt (wie Horizon Europe) oder indirekt (wie Erasmus+) gemanaged werden, nicht jedoch auf EU Programme mit shared management (wie ESF+). Zur Definition von EU Grant vgl. AGA V2.0 S. 30. Die Antworten des RES können hier nachgelesen werden: https://www.eubuero.de/de/nks-ruf-res-2415.html (Frage 5.20 und 5.21).</v>
      </c>
    </row>
    <row r="58" spans="1:1" x14ac:dyDescent="0.25">
      <c r="A58" s="31"/>
    </row>
    <row r="59" spans="1:1" ht="105" x14ac:dyDescent="0.25">
      <c r="A59" s="22" t="str">
        <f>INDEX(languages!B79:C79,1,MATCH($A$5,languages!$B$2:$C$2,0))</f>
        <v xml:space="preserve">In Feld D11 muss für jede Person individuell festgelegt werden, ob zusätzlich zu den oben beschriebenen Kappungsgrenzen auf die tatsächlich gebuchten Kosten im EU-Projekt gekappt werden soll ("yes") oder nicht ("no"). Diese Kappung, die nicht im AGA verankert ist, kann aufgrund von Mischfinanzierung mit anderen Mittelarten einrichtungsinterne Praxis sein. Wichtig ist, dass in der Excelvorlage kein Abgleich zu anderen Projekten und den dort abgerechneten Tagesäquivalenten erfolgt. Dies muss jede Einrichtung selbst im Blick behalten (besonders wenn in Feld D11 "no" angegeben wird). 
In den Zellen B35-B41 muss pro Kalenderjahr manuell festgelegt werden, ob eine Kappung auf die maximum declarable day-equivalents erfolgen muss ("yes") oder nicht ("no"). "Yes" ist nur dann auszuwählen, wenn die Person innerhalb des Kalenderjahres aus mehreren EU-Projekten bezahlt wird. 
Wenn sich die Auswahl in Feld D11 für eine Person von einer auf die andere Berichtsperiode verändert, so empfehlen wir für diese zwei Personalblätter anzulegen. </v>
      </c>
    </row>
    <row r="60" spans="1:1" x14ac:dyDescent="0.25">
      <c r="A60" s="22"/>
    </row>
    <row r="61" spans="1:1" ht="18.75" x14ac:dyDescent="0.3">
      <c r="A61" s="21" t="str">
        <f>INDEX(languages!B81:C81,1,MATCH($A$5,languages!$B$2:$C$2,0))</f>
        <v>Externe Daten</v>
      </c>
    </row>
    <row r="62" spans="1:1" x14ac:dyDescent="0.25">
      <c r="A62" s="27" t="str">
        <f>INDEX(languages!B82:C82,1,MATCH($A$5,languages!$B$2:$C$2,0))</f>
        <v xml:space="preserve">Folgende Daten benötigen Sie für alle Mitarbeiter_innen im Projekt: </v>
      </c>
    </row>
    <row r="63" spans="1:1" x14ac:dyDescent="0.25">
      <c r="A63" s="27" t="str">
        <f>INDEX(languages!B83:C83,1,MATCH($A$5,languages!$B$2:$C$2,0))</f>
        <v xml:space="preserve">- Vertragsdaten aus allen Arbeitsverträgen während der Projektlaufzeit: Vertragslaufzeit, Stellenumfang, Eingruppierung und Erfahrungsstufe. </v>
      </c>
    </row>
    <row r="64" spans="1:1" ht="30" x14ac:dyDescent="0.25">
      <c r="A64" s="23" t="str">
        <f>INDEX(languages!B84:C84,1,MATCH($A$5,languages!$B$2:$C$2,0))</f>
        <v>- Personalkosten inkl. Lohnnebenkosten aus allen Projekten und Verträgen an Ihrer Einrichtung pro Mitarbeiter_in pro Monat während der Projektlaufzeit.</v>
      </c>
    </row>
    <row r="65" spans="1:1" x14ac:dyDescent="0.25">
      <c r="A65" s="27" t="str">
        <f>INDEX(languages!B85:C85,1,MATCH($A$5,languages!$B$2:$C$2,0))</f>
        <v>- Dokumentierte Arbeitszeit in Form von Timesheets oder Monthly Declarations.</v>
      </c>
    </row>
    <row r="66" spans="1:1" x14ac:dyDescent="0.25">
      <c r="A66" s="27"/>
    </row>
    <row r="67" spans="1:1" x14ac:dyDescent="0.25">
      <c r="A67" s="23" t="str">
        <f>INDEX(languages!B87:C87,1,MATCH($A$5,languages!$B$2:$C$2,0))</f>
        <v xml:space="preserve">Am besten sammeln Sie alle Daten zu den Arbeitsverträgen und Personalkosten in zusätzlichen Excel-Arbeitsblättern innerhalb dieser Datei. </v>
      </c>
    </row>
    <row r="68" spans="1:1" x14ac:dyDescent="0.25">
      <c r="A68" s="27" t="str">
        <f>INDEX(languages!B88:C88,1,MATCH($A$5,languages!$B$2:$C$2,0))</f>
        <v>Die Timesheets müssen Sie in Papierform aufbewahren. Elektronische Zeiterfassung ist nur unter bestimmten Bedingungen zulässig (vgl. AGA V2.0 S. 209 Records for personnel costs).</v>
      </c>
    </row>
    <row r="69" spans="1:1" ht="30" x14ac:dyDescent="0.25">
      <c r="A69" s="27" t="str">
        <f>INDEX(languages!B89:C89,1,MATCH($A$5,languages!$B$2:$C$2,0))</f>
        <v xml:space="preserve">Es ist empfehlenswert, die Daten aus den Timesheets regelmäßig (auch innerhalb der Berichtsperiode) in diese Tabelle einzupflegen um bei größeren Abweichungen frühzeitig entgegensteuern zu können. Wenn Sie die Timesheetvorlage unserer Arbeitsgruppe verwenden, können Sie diese Checks auch direkt in der Vorlage im Tabellenblatt "Total" vornehmen. </v>
      </c>
    </row>
    <row r="70" spans="1:1" x14ac:dyDescent="0.25">
      <c r="A70" s="23"/>
    </row>
    <row r="71" spans="1:1" ht="30" x14ac:dyDescent="0.25">
      <c r="A71" s="27" t="str">
        <f>INDEX(languages!B91:C91,1,MATCH($A$5,languages!$B$2:$C$2,0))</f>
        <v>Übertragen Sie die tatsächlichen Personalkosten pro Mitarbeiter_in pro Monat in ein Excel-Arbeitsblatt. Berücksichtigen Sie dabei gebuchte Ausgaben für alle Projekte und Arbeitsverträge an Ihrer Einrichtung in der jeweiligen Berichtsperiode (vgl. AGA V2.0 S.p. 56 Multiple parallel or consecutive contracts).</v>
      </c>
    </row>
    <row r="72" spans="1:1" x14ac:dyDescent="0.25">
      <c r="A72" s="27"/>
    </row>
    <row r="73" spans="1:1" ht="18.75" x14ac:dyDescent="0.3">
      <c r="A73" s="21" t="str">
        <f>INDEX(languages!B93:C93,1,MATCH($A$5,languages!$B$2:$C$2,0))</f>
        <v>Wie funktioniert die Personalkostenkalkulation mit dieser Excelvorlage?</v>
      </c>
    </row>
    <row r="74" spans="1:1" ht="18.75" x14ac:dyDescent="0.3">
      <c r="A74" s="32">
        <f>INDEX(languages!B94:C94,1,MATCH($A$5,languages!$B$2:$C$2,0))</f>
        <v>0</v>
      </c>
    </row>
    <row r="75" spans="1:1" ht="18.75" x14ac:dyDescent="0.3">
      <c r="A75" s="32">
        <f>INDEX(languages!B95:C95,1,MATCH($A$5,languages!$B$2:$C$2,0))</f>
        <v>0</v>
      </c>
    </row>
    <row r="76" spans="1:1" ht="18.75" x14ac:dyDescent="0.3">
      <c r="A76" s="32">
        <f>INDEX(languages!B96:C96,1,MATCH($A$5,languages!$B$2:$C$2,0))</f>
        <v>0</v>
      </c>
    </row>
    <row r="77" spans="1:1" ht="18.75" x14ac:dyDescent="0.3">
      <c r="A77" s="32">
        <f>INDEX(languages!B97:C97,1,MATCH($A$5,languages!$B$2:$C$2,0))</f>
        <v>0</v>
      </c>
    </row>
    <row r="78" spans="1:1" ht="18.75" x14ac:dyDescent="0.3">
      <c r="A78" s="32">
        <f>INDEX(languages!B98:C98,1,MATCH($A$5,languages!$B$2:$C$2,0))</f>
        <v>0</v>
      </c>
    </row>
    <row r="79" spans="1:1" ht="18.75" x14ac:dyDescent="0.3">
      <c r="A79" s="32">
        <f>INDEX(languages!B99:C99,1,MATCH($A$5,languages!$B$2:$C$2,0))</f>
        <v>0</v>
      </c>
    </row>
    <row r="80" spans="1:1" ht="18.75" x14ac:dyDescent="0.3">
      <c r="A80" s="32">
        <f>INDEX(languages!B100:C100,1,MATCH($A$5,languages!$B$2:$C$2,0))</f>
        <v>0</v>
      </c>
    </row>
    <row r="81" spans="1:1" ht="18.75" x14ac:dyDescent="0.3">
      <c r="A81" s="32">
        <f>INDEX(languages!B101:C101,1,MATCH($A$5,languages!$B$2:$C$2,0))</f>
        <v>0</v>
      </c>
    </row>
    <row r="82" spans="1:1" ht="18.75" x14ac:dyDescent="0.3">
      <c r="A82" s="32">
        <f>INDEX(languages!B102:C102,1,MATCH($A$5,languages!$B$2:$C$2,0))</f>
        <v>0</v>
      </c>
    </row>
    <row r="83" spans="1:1" ht="18.75" x14ac:dyDescent="0.3">
      <c r="A83" s="32">
        <f>INDEX(languages!B103:C103,1,MATCH($A$5,languages!$B$2:$C$2,0))</f>
        <v>0</v>
      </c>
    </row>
    <row r="84" spans="1:1" ht="18.75" x14ac:dyDescent="0.3">
      <c r="A84" s="32">
        <f>INDEX(languages!B104:C104,1,MATCH($A$5,languages!$B$2:$C$2,0))</f>
        <v>0</v>
      </c>
    </row>
    <row r="85" spans="1:1" ht="18.75" x14ac:dyDescent="0.3">
      <c r="A85" s="32">
        <f>INDEX(languages!B105:C105,1,MATCH($A$5,languages!$B$2:$C$2,0))</f>
        <v>0</v>
      </c>
    </row>
    <row r="86" spans="1:1" ht="18.75" x14ac:dyDescent="0.3">
      <c r="A86" s="32">
        <f>INDEX(languages!B106:C106,1,MATCH($A$5,languages!$B$2:$C$2,0))</f>
        <v>0</v>
      </c>
    </row>
    <row r="87" spans="1:1" ht="18.75" x14ac:dyDescent="0.3">
      <c r="A87" s="32">
        <f>INDEX(languages!B107:C107,1,MATCH($A$5,languages!$B$2:$C$2,0))</f>
        <v>0</v>
      </c>
    </row>
    <row r="88" spans="1:1" ht="18.75" x14ac:dyDescent="0.3">
      <c r="A88" s="32">
        <f>INDEX(languages!B108:C108,1,MATCH($A$5,languages!$B$2:$C$2,0))</f>
        <v>0</v>
      </c>
    </row>
    <row r="89" spans="1:1" ht="18.75" x14ac:dyDescent="0.3">
      <c r="A89" s="32">
        <f>INDEX(languages!B109:C109,1,MATCH($A$5,languages!$B$2:$C$2,0))</f>
        <v>0</v>
      </c>
    </row>
    <row r="90" spans="1:1" x14ac:dyDescent="0.25">
      <c r="A90" s="27">
        <f>INDEX(languages!B110:C110,1,MATCH($A$5,languages!$B$2:$C$2,0))</f>
        <v>0</v>
      </c>
    </row>
    <row r="91" spans="1:1" x14ac:dyDescent="0.25">
      <c r="A91" s="23">
        <f>INDEX(languages!B111:C111,1,MATCH($A$5,languages!$B$2:$C$2,0))</f>
        <v>0</v>
      </c>
    </row>
    <row r="92" spans="1:1" x14ac:dyDescent="0.25">
      <c r="A92" s="27">
        <f>INDEX(languages!B112:C112,1,MATCH($A$5,languages!$B$2:$C$2,0))</f>
        <v>0</v>
      </c>
    </row>
    <row r="93" spans="1:1" x14ac:dyDescent="0.25">
      <c r="A93" s="27">
        <f>INDEX(languages!B113:C113,1,MATCH($A$5,languages!$B$2:$C$2,0))</f>
        <v>0</v>
      </c>
    </row>
    <row r="94" spans="1:1" x14ac:dyDescent="0.25">
      <c r="A94" s="27">
        <f>INDEX(languages!B114:C114,1,MATCH($A$5,languages!$B$2:$C$2,0))</f>
        <v>0</v>
      </c>
    </row>
    <row r="95" spans="1:1" x14ac:dyDescent="0.25">
      <c r="A95" s="27">
        <f>INDEX(languages!B115:C115,1,MATCH($A$5,languages!$B$2:$C$2,0))</f>
        <v>0</v>
      </c>
    </row>
    <row r="96" spans="1:1" x14ac:dyDescent="0.25">
      <c r="A96" s="27">
        <f>INDEX(languages!B116:C116,1,MATCH($A$5,languages!$B$2:$C$2,0))</f>
        <v>0</v>
      </c>
    </row>
    <row r="97" spans="1:1" s="34" customFormat="1" x14ac:dyDescent="0.2">
      <c r="A97" s="35"/>
    </row>
    <row r="98" spans="1:1" ht="50.25" customHeight="1" x14ac:dyDescent="0.25">
      <c r="A98" s="27" t="str">
        <f>INDEX(languages!B118:C118,1,MATCH($A$5,languages!$B$2:$C$2,0))</f>
        <v xml:space="preserve">Die Nummern der einzelnen Bereiche bilden den Workflow der Personalkostenkalkulation innerhalb des Personalblattes ab. D.h. Sie füllen das Blatt aus, indem Sie den Nummern folgen. Später beim Arbeiten mit den ausgefüllten Daten für das Erstellen von Berichten haben Sie alle relevanten Informationen im oberen Bereich des Personalblattes im Blick, so dass schnelles Blättern zwischen Personen möglich ist. </v>
      </c>
    </row>
    <row r="99" spans="1:1" x14ac:dyDescent="0.25">
      <c r="A99" s="27"/>
    </row>
    <row r="100" spans="1:1" ht="18.75" x14ac:dyDescent="0.3">
      <c r="A100" s="21" t="str">
        <f>INDEX(languages!B120:C120,1,MATCH($A$5,languages!$B$2:$C$2,0))</f>
        <v>1.    Basisdaten</v>
      </c>
    </row>
    <row r="101" spans="1:1" ht="45" x14ac:dyDescent="0.25">
      <c r="A101" s="27" t="str">
        <f>INDEX(languages!B121:C121,1,MATCH($A$5,languages!$B$2:$C$2,0))</f>
        <v>Füllen Sie für Ihre_n Mitarbeiter_in die Daten in den gelb markierten Feldern im Bereich 1 aus. In der Spalte "Day-equivalents" (Zelle H2) wird definiert, wie viele Stunden bei Vollzeitarbeit ein Vollzeitäquivalent ergeben (siehe oben "Personalblätter"). Die weiß hinterlegten Felder dienen der Orientierung, müssen aber nicht ausgefüllt werden. Zur Erläuterung von Feld D11 bitte Bereich 4 "Abrechenbare Kosten pro Berichtsperiode" lesen.</v>
      </c>
    </row>
    <row r="102" spans="1:1" x14ac:dyDescent="0.25">
      <c r="A102" s="27"/>
    </row>
    <row r="103" spans="1:1" ht="18.75" x14ac:dyDescent="0.3">
      <c r="A103" s="21" t="str">
        <f>INDEX(languages!B123:C123,1,MATCH($A$5,languages!$B$2:$C$2,0))</f>
        <v>2.    Bereiche 2a und 2b</v>
      </c>
    </row>
    <row r="104" spans="1:1" ht="60" x14ac:dyDescent="0.25">
      <c r="A104" s="27" t="str">
        <f>INDEX(languages!B124:C124,1,MATCH($A$5,languages!$B$2:$C$2,0))</f>
        <v>Die Bereiche 2a und 2b sind für jedes Kalenderjahr in Ihrem Projekt angelegt. Die Berichtsperioden und relevanten Arbeitspakete sollten bereits automatisch aus dem Blatt Basisdaten zum Projekt übertragen worden sein. Sobald auf dem Arbeitsblatt "Basisdaten zum Projekt" die Daten für Projektstart und -ende, Berichtsperioden und Arbeitspakete eingegeben sind und bei "involvement" ein "X" gesetzt wurde, färben sich die relevanten Felder zur Bearbeitung gelb in den Tabellen 2a und 2b (dies funktioniert nur mit einer Excelversion ab 2019).</v>
      </c>
    </row>
    <row r="105" spans="1:1" x14ac:dyDescent="0.25">
      <c r="A105" s="27"/>
    </row>
    <row r="106" spans="1:1" ht="18.75" x14ac:dyDescent="0.3">
      <c r="A106" s="21" t="str">
        <f>INDEX(languages!B126:C126,1,MATCH($A$5,languages!$B$2:$C$2,0))</f>
        <v>2a. Vollzeitäquivalente und Personalkosten gesamt und Projekt</v>
      </c>
    </row>
    <row r="107" spans="1:1" ht="120" x14ac:dyDescent="0.25">
      <c r="A107" s="27" t="str">
        <f>INDEX(languages!B127:C127,1,MATCH($A$5,languages!$B$2:$C$2,0))</f>
        <v>Tragen Sie pro Monat die Vollzeitäquivalente (full-time equivalents) über alle Arbeitsverträge der jeweiligen Person an Ihrer Einrichtung (Spalte E) und für das abzurechnende EU-Projekt (Spalte H) ein. Ebenso verfahren Sie mit den Personalkosten insgesamt (Spalte G) und projektanteilig (Spalte J).
Daraus ergeben sich in Spalte F die maximum declarable day-equivalents, also die sogenannte Soll-Arbeitszeit über alle Verträge und Projekte, die für die Berechnung des Tagessatzes relevant ist (vgl. AGA V2.0 S. 53-54, regarding the maximum declarable day-equivalents).
Zur Berechnung der Vollzeitäquivalente benötigen Sie die Vertragsdaten der Person. Beachten Sie, dass jeder Monat pauschal mit 30 Tagen angesetzt wird (vgl. AGA V2.0 S. 53). 
Beispiel 1: Ein Mitarbeiter wird von 0,5 auf 0,75 TÄ am 20. August aufgestockt. FTE für August: 0,5*19/30 + 0,75*11/30 = 0,591666667. 
Beispiel 2: Ein 100%-Arbeitsvertrag endet am 20. Februar. FTE für Februar: 1,0*20/30 = 0,666666667. Es ist vorteilhaft, hier möglichst spät, am besten nur einmal pro Periode, zu runden.</v>
      </c>
    </row>
    <row r="108" spans="1:1" x14ac:dyDescent="0.25">
      <c r="A108" s="27"/>
    </row>
    <row r="109" spans="1:1" ht="18.75" x14ac:dyDescent="0.3">
      <c r="A109" s="21" t="str">
        <f>INDEX(languages!B129:C129,1,MATCH($A$5,languages!$B$2:$C$2,0))</f>
        <v>2b. Projekt-Arbeitsstunden pro Arbeitspaket und Monat</v>
      </c>
    </row>
    <row r="110" spans="1:1" ht="45" x14ac:dyDescent="0.25">
      <c r="A110" s="27" t="str">
        <f>INDEX(languages!B130:C130,1,MATCH($A$5,languages!$B$2:$C$2,0))</f>
        <v>Tragen Sie in Bereich 2b pro Arbeitspaket und Monat die dokumentierte Arbeitszeit in Stunden ein. Die Umrechnung von Stunden in Tagesäquivalente pro Kalenderjahr erfolgt in der untersten Zeile des Bereichs 2b. Hier sind die day-equivalents worked in the action, die sogenannte Ist-Arbeitszeit dargestellt. 
Wenn Sie die Arbeitszeit in Tagesäquivalenten pro Monat erfassen müssen Sie im Feld H2 "1" eintragen.</v>
      </c>
    </row>
    <row r="111" spans="1:1" x14ac:dyDescent="0.25">
      <c r="A111" s="27"/>
    </row>
    <row r="112" spans="1:1" ht="18.75" x14ac:dyDescent="0.3">
      <c r="A112" s="21" t="str">
        <f>INDEX(languages!B132:C132,1,MATCH($A$5,languages!$B$2:$C$2,0))</f>
        <v>3.    Horizontal Ceiling &amp; Kappung auf Kalenderjahr</v>
      </c>
    </row>
    <row r="113" spans="1:1" ht="90" x14ac:dyDescent="0.25">
      <c r="A113" s="27" t="str">
        <f>INDEX(languages!B133:C133,1,MATCH($A$5,languages!$B$2:$C$2,0))</f>
        <v xml:space="preserve">Nach Abschluss einer Berichtsperiode erfolgt die Kontrolle der Kappungsgrenzen in den Bereichen 3 und 4 (Vgl. AGA V2.0 S. 52 Calculation).
Bereich 3 dient zur Kontrolle für das Horizontal Ceiling (vgl. AGA V2.0 S. 53 gelber Kasten). Nur wenn die Person in einem Kalenderjahr aus mehreren EU- und Euratom-Projekten finanziert wird müssen Sie in Spalte B "yes" auswählen. 
Dann wird hier in Bereich 3 für jedes Kalenderjahr aufgeschlüsselt, wie viele Tagesäquivalente pro Berichtsperiode maximal abgerechnet werden dürfen und wenn nötig automatisch gekappt, so dass das Horizontal Ceiling eingehalten wird. Wenn Sie in Spalte B "no" auswählen werden alle dokumentierten Tagesäquivalente in Bereich 4 Spalte I übertragen und dort ggf. die weiteren Kappungsgrenzen umgesetzt. </v>
      </c>
    </row>
    <row r="114" spans="1:1" x14ac:dyDescent="0.25">
      <c r="A114" s="27"/>
    </row>
    <row r="115" spans="1:1" ht="18.75" x14ac:dyDescent="0.3">
      <c r="A115" s="21" t="str">
        <f>INDEX(languages!B135:C135,1,MATCH($A$5,languages!$B$2:$C$2,0))</f>
        <v>4.    Abrechenbare Personalkosten pro Berichtsperiode</v>
      </c>
    </row>
    <row r="116" spans="1:1" ht="195" x14ac:dyDescent="0.25">
      <c r="A116" s="27" t="str">
        <f>INDEX(languages!B136:C136,1,MATCH($A$5,languages!$B$2:$C$2,0))</f>
        <v xml:space="preserve">In Bereich 4 wird mithilfe der Soll-Arbeitszeit (Spalte D) und der entstandenen Personalkosten über alle Projekte und Verträge (Spalte C) der Tagessatz pro Berichtsperiode berechnet (Spalte E) (Vgl. AGA V2.0 S. 54-60 regarding the calculation of the daily rate). Spalte F zeigt die tatsächlichen Kosten im Projekt und Spalte G die Soll-Arbeitszeit im Projekt pro Berichtsperiode auf. 
Der Zusatz "rounded"  in einer Spaltenüberschrift zeigt das Runden auf 1/2 Tag genau gemäß AGA an. In einigen anderen Spalten werden nur bis zu 3 Nachkommastellen angezeigt, damit das Ergebnis besser lesbar ist und alle bedingten Formatierungen richtig greifen.
In den Spalten H bis J können die einzelnen Kappungsschritte nachvollzogen werden. In Spalte H finden Sie die tatsächlich dokumentierten Tagesäquivalente ohne Kappung aus Bereich 2b. In Spalte I wird die Kappungsgrenze aus Bereich 3 übertragen (Horizontal Ceiling) und auf die Maximum Declarable Day-Equivalents aus Spalte E oder Spalte G gekappt (Capping). Bei Auswahl von "yes" in Feld D11 wird auf die Sollarbeitszeit im Projekt gekappt. Bei Auswahl von "no" in Feld D11 ist es möglich, Mehrarbeit im Projekt abzurechnen, wenn dies innerhalb der Soll-Arbeitszeit der Person über alle Projekte und Verträge liegt (maximum declarable day-equivalents). Spalte J enthält die finalen Tagesäquivalente für die Ermittlung der förderfähigen Kosten und rundet auf 0,5 Tagesäquivalente genau. 
In Spalte L werden die förderfähigen Kosten in der Berichtsperiode berechnet. Spalte K und M dienen als Check - sie erscheinen rot wenn mehr Zeit dokumentiert wurde als abgerechnet werden kann. Sie erscheinen gelb wenn weniger Zeit dokumentiert wurde als theoretisch abgerechnet werden könnte. </v>
      </c>
    </row>
    <row r="117" spans="1:1" x14ac:dyDescent="0.25">
      <c r="A117" s="27"/>
    </row>
    <row r="118" spans="1:1" ht="18.75" x14ac:dyDescent="0.3">
      <c r="A118" s="21" t="str">
        <f>INDEX(languages!B138:C138,1,MATCH($A$5,languages!$B$2:$C$2,0))</f>
        <v>5.   Tagesäquivalente pro Arbeitspaket &amp; abrechenbare Personalkosten</v>
      </c>
    </row>
    <row r="119" spans="1:1" ht="60" x14ac:dyDescent="0.25">
      <c r="A119" s="27" t="str">
        <f>INDEX(languages!B139:C139,1,MATCH($A$5,languages!$B$2:$C$2,0))</f>
        <v>Im Bereich 5 berechnen sich (basierend auf den Eingaben im Bereich 2b) automatisch die zu berichtenden Tagesäquivalente pro Arbeitspaket. Wenn die Ist-Arbeitszeit die Soll-Arbeitszeit pro Berichtsperiode unterschreitet (Bereich 2b), so werden die abrechenbaren Tagesäquivalente pro Arbeitspaket in Bereich 5 übertragen. Die Kappung der Tagesäquivalente wird prozentual auf die einzelnen Arbeitspakete umgelegt, je nachdem wieviel Arbeitszeit in Bereich 2b pro Arbeitspaket dokumentiert wurde. Wenn Sie die abrechenbaren Tagesäquivalente anders auf die Arbeitspakete verteilen möchten, so können Sie dies beim manuellen Übertrag von Bereich 5 auf Bereich 6 umsetzen.</v>
      </c>
    </row>
    <row r="120" spans="1:1" x14ac:dyDescent="0.25">
      <c r="A120" s="27"/>
    </row>
    <row r="121" spans="1:1" ht="18.75" x14ac:dyDescent="0.3">
      <c r="A121" s="21" t="str">
        <f>INDEX(languages!B141:C141,1,MATCH($A$5,languages!$B$2:$C$2,0))</f>
        <v>6.    Berichtete Daten</v>
      </c>
    </row>
    <row r="122" spans="1:1" ht="195" x14ac:dyDescent="0.25">
      <c r="A122" s="27" t="str">
        <f>INDEX(languages!B142:C142,1,MATCH($A$5,languages!$B$2:$C$2,0))</f>
        <v>In Bereich 6 übertragen Sie manuell (=Werte einfügen) die berechneten Daten aus Bereich 5, die Sie in Ihren Finanzbericht im EU F&amp;T Portal eintragen. Dies ist notwendig, damit spätere Änderungen in der Tabelle dokumentiert werden und die Daten für ein Adjustment zu sehen sind. Die dokumentierte Arbeitszeit muss ebenfalls auf einen halben Tag genau kaufmännisch gerundet werden (siehe AGA V2.0 S. 52).
Die Zellen in Bereich 6 sollten also nur Zahlen enthalten, keine Formeln. 
Wenn sich im weiteren Projektverlauf Daten in den bereits berichteten Perioden ändern, z.B. durch Nachbuchungen oder rückwirkende Tariferhöhungen, verändern diese die Personalkosten in den entsprechenden Monaten und in Bereich 5 wird automatisch Ihr Adjustment, basierend auf den in Bereich 6 angegebenen Daten für die ursprüngliche Abrechnung der Periode, berechnet. Dieses Adjustment können Sie mit dem nächsten Bericht im F&amp;T Portal eintragen sowie in den Bereich 6 übertragen, indem Sie die Werte der gekennzeichneten Zeile an die entsprechende Stelle kopieren.
Beim Übertrag der Tagesäquivalente aus den Personalblättern in "Overview employees" und "Overview reports" erfolgt die Umrechnung in Personenmonate. Im AGA gibt es keine Definition für Personenmonate, wir arbeiten mit der Formel 215/12. Diese Information wird im Abrechnungsformular im EU F&amp;T Portal benötigt.</v>
      </c>
    </row>
    <row r="123" spans="1:1" ht="15" customHeight="1" x14ac:dyDescent="0.25">
      <c r="A123" s="27"/>
    </row>
    <row r="124" spans="1:1" ht="18.75" x14ac:dyDescent="0.3">
      <c r="A124" s="21" t="str">
        <f>INDEX(languages!B144:C144,1,MATCH($A$5,languages!$B$2:$C$2,0))</f>
        <v>7.    Monitoring</v>
      </c>
    </row>
    <row r="125" spans="1:1" ht="60" x14ac:dyDescent="0.25">
      <c r="A125" s="27" t="str">
        <f>INDEX(languages!B145:C145,1,MATCH($A$5,languages!$B$2:$C$2,0))</f>
        <v>Zum schnellen Monitoring beim Blättern durch die einzelnen Personalblätter zeigt der Bereich 7 die Gesamtkosten für die Person (K4), die Gesamtkosten im Projekt (K5), die abrechenbaren Kosten (K7) und die Differenz (K9) auf. 
Wenn in Feld D11 "yes" gewählt wurde, berechnet K9 die Differenz zwischen den tatsächlichen Kosten im Projekt und den abrechenbaren Kosten im Projekt (K5-K7).
Wenn im Feld D11 "no" gewählt wurde, berechnet K9 die Differenz zwischen den Gesamtkosten für die Person in der Projektlaufzeit und den abrechenbaren Kosten im Projekt (K4-K7).</v>
      </c>
    </row>
    <row r="453" spans="1:1" x14ac:dyDescent="0.25">
      <c r="A453" s="18" t="str">
        <f>_xlfn.XLOOKUP('Liesmich Readme'!A451,languages!$B$2:$C$2,languages!B478:C478,"",0)</f>
        <v/>
      </c>
    </row>
    <row r="454" spans="1:1" x14ac:dyDescent="0.25">
      <c r="A454" s="18" t="str">
        <f>_xlfn.XLOOKUP('Liesmich Readme'!A452,languages!$B$2:$C$2,languages!B479:C479,"",0)</f>
        <v/>
      </c>
    </row>
    <row r="455" spans="1:1" x14ac:dyDescent="0.25">
      <c r="A455" s="18" t="str">
        <f>_xlfn.XLOOKUP('Liesmich Readme'!A453,languages!$B$2:$C$2,languages!B480:C480,"",0)</f>
        <v/>
      </c>
    </row>
    <row r="456" spans="1:1" x14ac:dyDescent="0.25">
      <c r="A456" s="18" t="str">
        <f>_xlfn.XLOOKUP('Liesmich Readme'!A454,languages!$B$2:$C$2,languages!B481:C481,"",0)</f>
        <v/>
      </c>
    </row>
    <row r="457" spans="1:1" x14ac:dyDescent="0.25">
      <c r="A457" s="18" t="str">
        <f>_xlfn.XLOOKUP('Liesmich Readme'!A455,languages!$B$2:$C$2,languages!B482:C482,"",0)</f>
        <v/>
      </c>
    </row>
    <row r="458" spans="1:1" x14ac:dyDescent="0.25">
      <c r="A458" s="18" t="str">
        <f>_xlfn.XLOOKUP('Liesmich Readme'!A456,languages!$B$2:$C$2,languages!B483:C483,"",0)</f>
        <v/>
      </c>
    </row>
  </sheetData>
  <dataValidations count="1">
    <dataValidation type="list" allowBlank="1" showInputMessage="1" showErrorMessage="1" sqref="A5" xr:uid="{00750013-0065-4283-A20A-007300610063}">
      <formula1>$I$3:$I$4</formula1>
    </dataValidation>
  </dataValidations>
  <pageMargins left="0.7" right="0.7" top="0.78740157500000008" bottom="0.78740157500000008" header="0.3" footer="0.3"/>
  <pageSetup paperSize="9" scale="61" fitToHeight="0" orientation="portrait"/>
  <rowBreaks count="5" manualBreakCount="5">
    <brk id="33" man="1"/>
    <brk id="48" man="1"/>
    <brk id="52" man="1"/>
    <brk id="91" man="1"/>
    <brk id="109" man="1"/>
  </rowBreaks>
  <ignoredErrors>
    <ignoredError sqref="A2" unlockedFormula="1"/>
  </ignoredErrors>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DA6F-9756-469B-BA86-02764BCF240E}">
  <dimension ref="A1:AN179"/>
  <sheetViews>
    <sheetView showGridLines="0" topLeftCell="N39" zoomScale="85" zoomScaleNormal="85" workbookViewId="0">
      <selection activeCell="AF136" sqref="AF136"/>
    </sheetView>
  </sheetViews>
  <sheetFormatPr baseColWidth="10" defaultColWidth="11.5546875" defaultRowHeight="15" outlineLevelRow="1" outlineLevelCol="1" x14ac:dyDescent="0.25"/>
  <cols>
    <col min="1" max="2" width="11.109375" style="241" customWidth="1"/>
    <col min="3" max="3" width="12.77734375" style="241" customWidth="1"/>
    <col min="4" max="4" width="14.77734375" style="241" customWidth="1"/>
    <col min="5" max="5" width="20.77734375" style="241" customWidth="1"/>
    <col min="6" max="6" width="12.77734375" style="241" customWidth="1"/>
    <col min="7" max="7" width="15.5546875" style="241" customWidth="1"/>
    <col min="8" max="8" width="19.77734375" style="241" customWidth="1"/>
    <col min="9" max="9" width="16.44140625" style="241" customWidth="1"/>
    <col min="10" max="10" width="20.109375" style="241" customWidth="1"/>
    <col min="11" max="11" width="17" style="241" customWidth="1"/>
    <col min="12" max="12" width="18.21875" style="241" customWidth="1"/>
    <col min="13" max="13" width="20" style="241" customWidth="1"/>
    <col min="14" max="14" width="4.77734375" style="241" customWidth="1"/>
    <col min="15" max="15" width="9.5546875" style="241" customWidth="1"/>
    <col min="16" max="16" width="10" style="241" customWidth="1"/>
    <col min="17" max="17" width="10.5546875" style="241" customWidth="1"/>
    <col min="18" max="20" width="10.21875" style="241" customWidth="1"/>
    <col min="21" max="30" width="10.21875" style="241" hidden="1" customWidth="1" outlineLevel="1"/>
    <col min="31" max="31" width="10.21875" style="241" customWidth="1" collapsed="1"/>
    <col min="32" max="32" width="19.5546875" style="241" customWidth="1"/>
    <col min="33" max="33" width="17" style="241" customWidth="1"/>
    <col min="34" max="36" width="11.5546875" style="241"/>
    <col min="37" max="37" width="14.44140625" style="241" customWidth="1"/>
    <col min="38" max="38" width="11.5546875" style="241"/>
    <col min="39" max="39" width="9.77734375" style="241" hidden="1" customWidth="1"/>
    <col min="40" max="16384" width="11.5546875" style="241"/>
  </cols>
  <sheetData>
    <row r="1" spans="2:40" ht="29.25" customHeight="1" x14ac:dyDescent="0.25">
      <c r="C1" s="242" t="s">
        <v>239</v>
      </c>
      <c r="D1" s="243"/>
      <c r="E1" s="244"/>
      <c r="F1" s="245"/>
      <c r="G1" s="246" t="s">
        <v>240</v>
      </c>
      <c r="H1" s="247"/>
    </row>
    <row r="2" spans="2:40" ht="29.25" customHeight="1" x14ac:dyDescent="0.25">
      <c r="C2" s="248" t="s">
        <v>241</v>
      </c>
      <c r="D2" s="640"/>
      <c r="E2" s="640"/>
      <c r="G2" s="246" t="s">
        <v>242</v>
      </c>
      <c r="H2" s="249"/>
    </row>
    <row r="3" spans="2:40" ht="60.75" customHeight="1" thickBot="1" x14ac:dyDescent="0.55000000000000004">
      <c r="B3" s="250" t="str">
        <f>INDEX(languages!B7:C7,1,MATCH('Liesmich Readme'!$A$5,languages!$B$2:$C$2,0))</f>
        <v>1. Basisdaten</v>
      </c>
      <c r="D3" s="251"/>
      <c r="E3" s="251"/>
      <c r="F3" s="251"/>
      <c r="G3" s="251"/>
      <c r="H3" s="251"/>
      <c r="J3" s="250" t="s">
        <v>243</v>
      </c>
      <c r="O3" s="250" t="str">
        <f>INDEX(languages!B13:C13,1,MATCH('Liesmich Readme'!$A$5,languages!$B$2:$C$2,0))</f>
        <v>6.    Berichtete Daten</v>
      </c>
      <c r="P3" s="250"/>
      <c r="Q3" s="250"/>
      <c r="R3" s="250"/>
      <c r="S3" s="250"/>
      <c r="T3" s="250"/>
      <c r="U3" s="250"/>
      <c r="V3" s="250"/>
      <c r="W3" s="250"/>
      <c r="X3" s="250"/>
      <c r="Y3" s="250"/>
      <c r="Z3" s="250"/>
      <c r="AA3" s="250"/>
      <c r="AB3" s="250"/>
      <c r="AC3" s="250"/>
      <c r="AD3" s="250"/>
      <c r="AE3" s="250"/>
      <c r="AF3" s="252"/>
      <c r="AG3" s="250"/>
      <c r="AH3" s="133"/>
      <c r="AI3" s="133"/>
      <c r="AJ3" s="133"/>
      <c r="AK3" s="133"/>
      <c r="AL3" s="133"/>
      <c r="AM3" s="133"/>
      <c r="AN3" s="133"/>
    </row>
    <row r="4" spans="2:40" ht="44.25" customHeight="1" x14ac:dyDescent="0.25">
      <c r="C4" s="641" t="s">
        <v>503</v>
      </c>
      <c r="D4" s="253" t="s">
        <v>32</v>
      </c>
      <c r="E4" s="253" t="s">
        <v>33</v>
      </c>
      <c r="F4" s="253" t="s">
        <v>244</v>
      </c>
      <c r="G4" s="253" t="s">
        <v>245</v>
      </c>
      <c r="H4" s="253" t="s">
        <v>246</v>
      </c>
      <c r="J4" s="254" t="s">
        <v>247</v>
      </c>
      <c r="K4" s="255">
        <f>C20+C22+C24+C26+C28</f>
        <v>0</v>
      </c>
      <c r="P4" s="256" t="s">
        <v>448</v>
      </c>
      <c r="Q4" s="256" t="s">
        <v>449</v>
      </c>
      <c r="R4" s="256" t="s">
        <v>450</v>
      </c>
      <c r="S4" s="256" t="s">
        <v>451</v>
      </c>
      <c r="T4" s="256" t="s">
        <v>452</v>
      </c>
      <c r="U4" s="256" t="s">
        <v>453</v>
      </c>
      <c r="V4" s="256" t="s">
        <v>454</v>
      </c>
      <c r="W4" s="256" t="s">
        <v>455</v>
      </c>
      <c r="X4" s="256" t="s">
        <v>456</v>
      </c>
      <c r="Y4" s="256" t="s">
        <v>457</v>
      </c>
      <c r="Z4" s="256" t="s">
        <v>458</v>
      </c>
      <c r="AA4" s="256" t="s">
        <v>459</v>
      </c>
      <c r="AB4" s="256" t="s">
        <v>460</v>
      </c>
      <c r="AC4" s="256" t="s">
        <v>461</v>
      </c>
      <c r="AD4" s="256" t="s">
        <v>462</v>
      </c>
      <c r="AE4" s="257" t="s">
        <v>463</v>
      </c>
      <c r="AF4" s="258" t="s">
        <v>464</v>
      </c>
      <c r="AG4" s="259" t="s">
        <v>248</v>
      </c>
    </row>
    <row r="5" spans="2:40" ht="17.25" customHeight="1" x14ac:dyDescent="0.25">
      <c r="C5" s="641"/>
      <c r="D5" s="260"/>
      <c r="E5" s="260"/>
      <c r="F5" s="261"/>
      <c r="G5" s="262"/>
      <c r="H5" s="262"/>
      <c r="J5" s="642" t="s">
        <v>499</v>
      </c>
      <c r="K5" s="644">
        <f>F20+F22+F24+F26+F28</f>
        <v>0</v>
      </c>
      <c r="O5" s="263" t="s">
        <v>24</v>
      </c>
      <c r="P5" s="264"/>
      <c r="Q5" s="264"/>
      <c r="R5" s="264"/>
      <c r="S5" s="264"/>
      <c r="T5" s="264"/>
      <c r="U5" s="264"/>
      <c r="V5" s="264"/>
      <c r="W5" s="264"/>
      <c r="X5" s="264"/>
      <c r="Y5" s="264"/>
      <c r="Z5" s="264"/>
      <c r="AA5" s="264"/>
      <c r="AB5" s="264"/>
      <c r="AC5" s="264"/>
      <c r="AD5" s="264"/>
      <c r="AE5" s="265">
        <f t="shared" ref="AE5:AE13" si="0">SUM(P5:AD5)</f>
        <v>0</v>
      </c>
      <c r="AF5" s="266"/>
      <c r="AG5" s="267"/>
      <c r="AM5" s="241" t="s">
        <v>249</v>
      </c>
    </row>
    <row r="6" spans="2:40" ht="18.75" x14ac:dyDescent="0.25">
      <c r="C6" s="641"/>
      <c r="D6" s="260"/>
      <c r="E6" s="260"/>
      <c r="F6" s="261"/>
      <c r="G6" s="262"/>
      <c r="H6" s="262"/>
      <c r="J6" s="643"/>
      <c r="K6" s="644"/>
      <c r="O6" s="268" t="s">
        <v>77</v>
      </c>
      <c r="P6" s="264"/>
      <c r="Q6" s="264"/>
      <c r="R6" s="264"/>
      <c r="S6" s="264"/>
      <c r="T6" s="264"/>
      <c r="U6" s="264"/>
      <c r="V6" s="264"/>
      <c r="W6" s="264"/>
      <c r="X6" s="264"/>
      <c r="Y6" s="264"/>
      <c r="Z6" s="264"/>
      <c r="AA6" s="264"/>
      <c r="AB6" s="264"/>
      <c r="AC6" s="264"/>
      <c r="AD6" s="264"/>
      <c r="AE6" s="265">
        <f t="shared" si="0"/>
        <v>0</v>
      </c>
      <c r="AF6" s="266"/>
      <c r="AG6" s="267"/>
      <c r="AM6" s="241" t="s">
        <v>250</v>
      </c>
    </row>
    <row r="7" spans="2:40" ht="17.25" customHeight="1" x14ac:dyDescent="0.25">
      <c r="C7" s="641"/>
      <c r="D7" s="260"/>
      <c r="E7" s="260"/>
      <c r="F7" s="261"/>
      <c r="G7" s="262"/>
      <c r="H7" s="262"/>
      <c r="J7" s="645" t="s">
        <v>251</v>
      </c>
      <c r="K7" s="646">
        <f>L20+L22+L24+L26+L28</f>
        <v>0</v>
      </c>
      <c r="O7" s="269" t="s">
        <v>25</v>
      </c>
      <c r="P7" s="264"/>
      <c r="Q7" s="264"/>
      <c r="R7" s="264"/>
      <c r="S7" s="264"/>
      <c r="T7" s="264"/>
      <c r="U7" s="264"/>
      <c r="V7" s="264"/>
      <c r="W7" s="264"/>
      <c r="X7" s="264"/>
      <c r="Y7" s="264"/>
      <c r="Z7" s="264"/>
      <c r="AA7" s="264"/>
      <c r="AB7" s="264"/>
      <c r="AC7" s="264"/>
      <c r="AD7" s="264"/>
      <c r="AE7" s="265">
        <f t="shared" si="0"/>
        <v>0</v>
      </c>
      <c r="AF7" s="266"/>
      <c r="AG7" s="267"/>
    </row>
    <row r="8" spans="2:40" ht="18.75" x14ac:dyDescent="0.25">
      <c r="C8" s="641"/>
      <c r="D8" s="262"/>
      <c r="E8" s="262"/>
      <c r="F8" s="261"/>
      <c r="G8" s="262"/>
      <c r="H8" s="262"/>
      <c r="J8" s="645"/>
      <c r="K8" s="646"/>
      <c r="O8" s="270" t="s">
        <v>113</v>
      </c>
      <c r="P8" s="264"/>
      <c r="Q8" s="264"/>
      <c r="R8" s="264"/>
      <c r="S8" s="264"/>
      <c r="T8" s="264"/>
      <c r="U8" s="264"/>
      <c r="V8" s="264"/>
      <c r="W8" s="264"/>
      <c r="X8" s="264"/>
      <c r="Y8" s="264"/>
      <c r="Z8" s="264"/>
      <c r="AA8" s="264"/>
      <c r="AB8" s="264"/>
      <c r="AC8" s="264"/>
      <c r="AD8" s="264"/>
      <c r="AE8" s="265">
        <f t="shared" si="0"/>
        <v>0</v>
      </c>
      <c r="AF8" s="266"/>
      <c r="AG8" s="267"/>
    </row>
    <row r="9" spans="2:40" ht="18.75" x14ac:dyDescent="0.25">
      <c r="C9" s="641"/>
      <c r="D9" s="262"/>
      <c r="E9" s="262"/>
      <c r="F9" s="261"/>
      <c r="G9" s="262"/>
      <c r="H9" s="262"/>
      <c r="J9" s="645" t="str">
        <f>IF($D$11="no","Difference total contract vs. calculated costs","Difference EU grant vs. calculated costs")</f>
        <v>Difference EU grant vs. calculated costs</v>
      </c>
      <c r="K9" s="644">
        <f>IF($D$11="no", K4-K7,K5-K7)</f>
        <v>0</v>
      </c>
      <c r="O9" s="271" t="s">
        <v>26</v>
      </c>
      <c r="P9" s="264"/>
      <c r="Q9" s="264"/>
      <c r="R9" s="264"/>
      <c r="S9" s="264"/>
      <c r="T9" s="264"/>
      <c r="U9" s="264"/>
      <c r="V9" s="264"/>
      <c r="W9" s="264"/>
      <c r="X9" s="264"/>
      <c r="Y9" s="264"/>
      <c r="Z9" s="264"/>
      <c r="AA9" s="264"/>
      <c r="AB9" s="264"/>
      <c r="AC9" s="264"/>
      <c r="AD9" s="264"/>
      <c r="AE9" s="265">
        <f t="shared" si="0"/>
        <v>0</v>
      </c>
      <c r="AF9" s="266"/>
      <c r="AG9" s="267"/>
    </row>
    <row r="10" spans="2:40" ht="18.75" x14ac:dyDescent="0.25">
      <c r="C10" s="641"/>
      <c r="D10" s="262"/>
      <c r="E10" s="262"/>
      <c r="F10" s="261"/>
      <c r="G10" s="262"/>
      <c r="H10" s="262"/>
      <c r="J10" s="645"/>
      <c r="K10" s="644"/>
      <c r="O10" s="272" t="s">
        <v>149</v>
      </c>
      <c r="P10" s="264"/>
      <c r="Q10" s="264"/>
      <c r="R10" s="264"/>
      <c r="S10" s="264"/>
      <c r="T10" s="264"/>
      <c r="U10" s="264"/>
      <c r="V10" s="264"/>
      <c r="W10" s="264"/>
      <c r="X10" s="264"/>
      <c r="Y10" s="264"/>
      <c r="Z10" s="264"/>
      <c r="AA10" s="264"/>
      <c r="AB10" s="264"/>
      <c r="AC10" s="264"/>
      <c r="AD10" s="264"/>
      <c r="AE10" s="265">
        <f t="shared" si="0"/>
        <v>0</v>
      </c>
      <c r="AF10" s="266"/>
      <c r="AG10" s="267"/>
    </row>
    <row r="11" spans="2:40" ht="17.25" customHeight="1" x14ac:dyDescent="0.25">
      <c r="C11" s="628" t="s">
        <v>500</v>
      </c>
      <c r="D11" s="629"/>
      <c r="E11" s="273"/>
      <c r="F11" s="273"/>
      <c r="G11" s="273"/>
      <c r="H11" s="273"/>
      <c r="O11" s="274" t="s">
        <v>27</v>
      </c>
      <c r="P11" s="264"/>
      <c r="Q11" s="264"/>
      <c r="R11" s="264"/>
      <c r="S11" s="264"/>
      <c r="T11" s="264"/>
      <c r="U11" s="264"/>
      <c r="V11" s="264"/>
      <c r="W11" s="264"/>
      <c r="X11" s="264"/>
      <c r="Y11" s="264"/>
      <c r="Z11" s="264"/>
      <c r="AA11" s="264"/>
      <c r="AB11" s="264"/>
      <c r="AC11" s="264"/>
      <c r="AD11" s="264"/>
      <c r="AE11" s="265">
        <f t="shared" si="0"/>
        <v>0</v>
      </c>
      <c r="AF11" s="266"/>
      <c r="AG11" s="267"/>
    </row>
    <row r="12" spans="2:40" ht="18.75" x14ac:dyDescent="0.25">
      <c r="C12" s="628"/>
      <c r="D12" s="630"/>
      <c r="E12" s="275"/>
      <c r="F12" s="252"/>
      <c r="G12" s="252"/>
      <c r="H12" s="252"/>
      <c r="I12" s="252"/>
      <c r="J12" s="276"/>
      <c r="K12" s="252"/>
      <c r="L12" s="252"/>
      <c r="O12" s="274" t="s">
        <v>185</v>
      </c>
      <c r="P12" s="264"/>
      <c r="Q12" s="264"/>
      <c r="R12" s="264"/>
      <c r="S12" s="264"/>
      <c r="T12" s="264"/>
      <c r="U12" s="264"/>
      <c r="V12" s="264"/>
      <c r="W12" s="264"/>
      <c r="X12" s="264"/>
      <c r="Y12" s="264"/>
      <c r="Z12" s="264"/>
      <c r="AA12" s="264"/>
      <c r="AB12" s="264"/>
      <c r="AC12" s="264"/>
      <c r="AD12" s="264"/>
      <c r="AE12" s="265">
        <f t="shared" si="0"/>
        <v>0</v>
      </c>
      <c r="AF12" s="266"/>
      <c r="AG12" s="267"/>
    </row>
    <row r="13" spans="2:40" ht="18.75" customHeight="1" x14ac:dyDescent="0.25">
      <c r="C13" s="631"/>
      <c r="D13" s="632"/>
      <c r="E13" s="633"/>
      <c r="G13" s="252"/>
      <c r="H13" s="252"/>
      <c r="I13" s="252"/>
      <c r="J13" s="252"/>
      <c r="K13" s="252"/>
      <c r="L13" s="252"/>
      <c r="M13" s="277"/>
      <c r="O13" s="278" t="s">
        <v>28</v>
      </c>
      <c r="P13" s="264"/>
      <c r="Q13" s="264"/>
      <c r="R13" s="264"/>
      <c r="S13" s="264"/>
      <c r="T13" s="264"/>
      <c r="U13" s="264"/>
      <c r="V13" s="264"/>
      <c r="W13" s="264"/>
      <c r="X13" s="264"/>
      <c r="Y13" s="264"/>
      <c r="Z13" s="264"/>
      <c r="AA13" s="264"/>
      <c r="AB13" s="264"/>
      <c r="AC13" s="264"/>
      <c r="AD13" s="264"/>
      <c r="AE13" s="265">
        <f t="shared" si="0"/>
        <v>0</v>
      </c>
      <c r="AF13" s="266"/>
      <c r="AG13" s="267"/>
    </row>
    <row r="14" spans="2:40" ht="22.5" customHeight="1" x14ac:dyDescent="0.25">
      <c r="C14" s="631"/>
      <c r="D14" s="632"/>
      <c r="E14" s="633"/>
      <c r="F14" s="252"/>
      <c r="G14" s="252"/>
      <c r="H14" s="252"/>
      <c r="I14" s="252"/>
      <c r="J14" s="252"/>
      <c r="K14" s="252"/>
      <c r="L14" s="252"/>
      <c r="M14" s="277"/>
    </row>
    <row r="15" spans="2:40" x14ac:dyDescent="0.25">
      <c r="E15" s="279"/>
      <c r="F15" s="252"/>
      <c r="G15" s="252"/>
      <c r="H15" s="252"/>
      <c r="I15" s="252"/>
      <c r="J15" s="252"/>
      <c r="K15" s="252"/>
      <c r="L15" s="252"/>
      <c r="M15" s="277"/>
      <c r="O15" s="280"/>
      <c r="P15" s="281"/>
      <c r="Q15" s="281"/>
      <c r="R15" s="281"/>
      <c r="S15" s="281"/>
      <c r="T15" s="281"/>
      <c r="U15" s="282"/>
      <c r="V15" s="282"/>
      <c r="W15" s="282"/>
      <c r="X15" s="282"/>
      <c r="Y15" s="282"/>
      <c r="Z15" s="282"/>
      <c r="AA15" s="282"/>
      <c r="AB15" s="282"/>
      <c r="AC15" s="282"/>
      <c r="AD15" s="282"/>
      <c r="AE15" s="283"/>
      <c r="AF15" s="284"/>
      <c r="AG15" s="285"/>
    </row>
    <row r="16" spans="2:40" ht="30" customHeight="1" x14ac:dyDescent="0.5">
      <c r="B16" s="286" t="str">
        <f>INDEX(languages!B11:C11,1,MATCH('Liesmich Readme'!$A$5,languages!$B$2:$C$2,0))</f>
        <v>4.    Abrechenbare Personalkosten pro Berichtsperiode</v>
      </c>
      <c r="C16" s="287"/>
      <c r="E16" s="286"/>
      <c r="F16" s="286"/>
      <c r="G16" s="286"/>
      <c r="H16" s="288"/>
      <c r="I16" s="286"/>
      <c r="J16" s="286"/>
      <c r="K16" s="286"/>
      <c r="O16" s="651" t="str">
        <f>INDEX(languages!B12:C12,1,MATCH('Liesmich Readme'!$A$5,languages!$B$2:$C$2,0))</f>
        <v>5.   Tagesäquivalente pro Arbeitspaket &amp; abrechenbare Personalkosten</v>
      </c>
      <c r="P16" s="651"/>
      <c r="Q16" s="651"/>
      <c r="R16" s="651"/>
      <c r="S16" s="651"/>
      <c r="T16" s="651"/>
      <c r="U16" s="651"/>
      <c r="V16" s="651"/>
      <c r="W16" s="651"/>
      <c r="X16" s="651"/>
      <c r="Y16" s="651"/>
      <c r="Z16" s="651"/>
      <c r="AA16" s="651"/>
      <c r="AB16" s="651"/>
      <c r="AC16" s="651"/>
      <c r="AD16" s="651"/>
      <c r="AE16" s="651"/>
      <c r="AF16" s="651"/>
      <c r="AG16" s="651"/>
    </row>
    <row r="17" spans="1:33" ht="11.25" customHeight="1" thickBot="1" x14ac:dyDescent="0.55000000000000004">
      <c r="B17" s="287"/>
      <c r="C17" s="286"/>
      <c r="D17" s="286"/>
      <c r="E17" s="286"/>
      <c r="F17" s="286"/>
      <c r="G17" s="286"/>
      <c r="H17" s="286"/>
      <c r="I17" s="286"/>
      <c r="J17" s="286"/>
      <c r="K17" s="286"/>
      <c r="O17" s="289"/>
      <c r="P17" s="289"/>
      <c r="Q17" s="289"/>
      <c r="R17" s="289"/>
      <c r="S17" s="289"/>
      <c r="T17" s="289"/>
      <c r="U17" s="289"/>
      <c r="V17" s="289"/>
      <c r="W17" s="289"/>
      <c r="X17" s="289"/>
      <c r="Y17" s="289"/>
      <c r="Z17" s="289"/>
      <c r="AA17" s="289"/>
      <c r="AB17" s="289"/>
      <c r="AC17" s="289"/>
      <c r="AD17" s="289"/>
      <c r="AE17" s="289"/>
      <c r="AF17" s="289"/>
      <c r="AG17" s="289"/>
    </row>
    <row r="18" spans="1:33" ht="15.75" customHeight="1" x14ac:dyDescent="0.25">
      <c r="C18" s="652" t="s">
        <v>252</v>
      </c>
      <c r="D18" s="652"/>
      <c r="E18" s="652"/>
      <c r="F18" s="652" t="s">
        <v>498</v>
      </c>
      <c r="G18" s="652"/>
      <c r="H18" s="652" t="s">
        <v>253</v>
      </c>
      <c r="I18" s="652"/>
      <c r="J18" s="652"/>
      <c r="K18" s="652"/>
      <c r="L18" s="653" t="s">
        <v>497</v>
      </c>
      <c r="M18" s="653"/>
      <c r="P18" s="290"/>
      <c r="U18" s="291"/>
    </row>
    <row r="19" spans="1:33" ht="75" customHeight="1" x14ac:dyDescent="0.25">
      <c r="A19" s="647" t="s">
        <v>465</v>
      </c>
      <c r="B19" s="647"/>
      <c r="C19" s="292" t="s">
        <v>495</v>
      </c>
      <c r="D19" s="256" t="s">
        <v>254</v>
      </c>
      <c r="E19" s="293" t="s">
        <v>255</v>
      </c>
      <c r="F19" s="292" t="s">
        <v>495</v>
      </c>
      <c r="G19" s="293" t="s">
        <v>254</v>
      </c>
      <c r="H19" s="294" t="s">
        <v>504</v>
      </c>
      <c r="I19" s="295" t="s">
        <v>256</v>
      </c>
      <c r="J19" s="296" t="s">
        <v>257</v>
      </c>
      <c r="K19" s="297" t="s">
        <v>258</v>
      </c>
      <c r="L19" s="298" t="s">
        <v>259</v>
      </c>
      <c r="M19" s="293" t="str">
        <f>IF($D$11="no","Check (costs total contract vs. calculated costs)","Check (costs EU grant vs. calculated costs)")</f>
        <v>Check (costs EU grant vs. calculated costs)</v>
      </c>
      <c r="P19" s="256" t="s">
        <v>448</v>
      </c>
      <c r="Q19" s="256" t="s">
        <v>449</v>
      </c>
      <c r="R19" s="256" t="s">
        <v>450</v>
      </c>
      <c r="S19" s="256" t="s">
        <v>451</v>
      </c>
      <c r="T19" s="256" t="s">
        <v>452</v>
      </c>
      <c r="U19" s="256" t="s">
        <v>453</v>
      </c>
      <c r="V19" s="256" t="s">
        <v>454</v>
      </c>
      <c r="W19" s="256" t="s">
        <v>455</v>
      </c>
      <c r="X19" s="256" t="s">
        <v>456</v>
      </c>
      <c r="Y19" s="256" t="s">
        <v>457</v>
      </c>
      <c r="Z19" s="256" t="s">
        <v>458</v>
      </c>
      <c r="AA19" s="256" t="s">
        <v>459</v>
      </c>
      <c r="AB19" s="256" t="s">
        <v>460</v>
      </c>
      <c r="AC19" s="256" t="s">
        <v>461</v>
      </c>
      <c r="AD19" s="256" t="s">
        <v>462</v>
      </c>
      <c r="AE19" s="257" t="s">
        <v>463</v>
      </c>
      <c r="AF19" s="256" t="s">
        <v>466</v>
      </c>
    </row>
    <row r="20" spans="1:33" ht="19.5" customHeight="1" x14ac:dyDescent="0.3">
      <c r="A20" s="648" t="str">
        <f>'Basic project data'!D12</f>
        <v/>
      </c>
      <c r="B20" s="649" t="str">
        <f>'Basic project data'!E12</f>
        <v/>
      </c>
      <c r="C20" s="650">
        <f>IFERROR(SUMIF(B:B,O20,G:G),0)</f>
        <v>0</v>
      </c>
      <c r="D20" s="637">
        <f>MROUND(SUMIF(B:B,O20,F:F),0.5)</f>
        <v>0</v>
      </c>
      <c r="E20" s="638">
        <f>IFERROR(C20/D20,0)</f>
        <v>0</v>
      </c>
      <c r="F20" s="650">
        <f>SUMIF(B:B,O20,J:J)</f>
        <v>0</v>
      </c>
      <c r="G20" s="654">
        <f>MROUND(SUMIF(B:B,O20,I:I),0.5)</f>
        <v>0</v>
      </c>
      <c r="H20" s="655">
        <f>IFERROR(((SUMIF(B:B,O20,AE:AE))/$H$2),0)</f>
        <v>0</v>
      </c>
      <c r="I20" s="656">
        <f>IF($D$11="no",IF((SUMIF($D$35:$D$41,O20,$G$35:$G$41)+SUMIF($I$35:$I$41,O20,$L$35:$L$41))&gt;D20,D20,(SUMIF($D$35:$D$41,O20,$G$35:$G$41)+SUMIF($I$35:$I$41,O20,$L$35:$L$41))),IF((SUMIF($D$35:$D$41,O20,$G$35:$G$41)+SUMIF($I$35:$I$41,O20,$L$35:$L$41))&gt;G20,G20,(SUMIF($D$35:$D$41,O20,$G$35:$G$41)+SUMIF($I$35:$I$41,O20,$L$35:$L$41))))</f>
        <v>0</v>
      </c>
      <c r="J20" s="634">
        <f>IFERROR(MROUND(IF(H20&gt;I20,I20,H20),0.5),"")</f>
        <v>0</v>
      </c>
      <c r="K20" s="635">
        <f>IF($D$11="no",(IF(M20&gt;=0,0,IFERROR(J20-D20,0))),IF(J20&gt;=G20,0,IFERROR(J20-G20,0)))</f>
        <v>0</v>
      </c>
      <c r="L20" s="636">
        <f>ROUND(IF($D$11="no",IF(E20*J20&gt;C20,C20,E20*J20),IF(E20*J20&gt;F20,F20,E20*J20)),2)</f>
        <v>0</v>
      </c>
      <c r="M20" s="639">
        <f>ROUND(IF($D$11="no",IFERROR(-(C20-L20),0),IFERROR(-(F20-L20),0)),2)</f>
        <v>0</v>
      </c>
      <c r="O20" s="263" t="s">
        <v>24</v>
      </c>
      <c r="P20" s="299">
        <f t="shared" ref="P20:AD20" si="1">IFERROR($J20*(SUMIF($B:$B,$O20,P:P)/$H$2)/$H20,0)</f>
        <v>0</v>
      </c>
      <c r="Q20" s="299">
        <f t="shared" si="1"/>
        <v>0</v>
      </c>
      <c r="R20" s="299">
        <f t="shared" si="1"/>
        <v>0</v>
      </c>
      <c r="S20" s="299">
        <f t="shared" si="1"/>
        <v>0</v>
      </c>
      <c r="T20" s="299">
        <f t="shared" si="1"/>
        <v>0</v>
      </c>
      <c r="U20" s="299">
        <f t="shared" si="1"/>
        <v>0</v>
      </c>
      <c r="V20" s="299">
        <f t="shared" si="1"/>
        <v>0</v>
      </c>
      <c r="W20" s="299">
        <f t="shared" si="1"/>
        <v>0</v>
      </c>
      <c r="X20" s="299">
        <f t="shared" si="1"/>
        <v>0</v>
      </c>
      <c r="Y20" s="299">
        <f t="shared" si="1"/>
        <v>0</v>
      </c>
      <c r="Z20" s="299">
        <f t="shared" si="1"/>
        <v>0</v>
      </c>
      <c r="AA20" s="299">
        <f t="shared" si="1"/>
        <v>0</v>
      </c>
      <c r="AB20" s="299">
        <f t="shared" si="1"/>
        <v>0</v>
      </c>
      <c r="AC20" s="299">
        <f t="shared" si="1"/>
        <v>0</v>
      </c>
      <c r="AD20" s="299">
        <f t="shared" si="1"/>
        <v>0</v>
      </c>
      <c r="AE20" s="300">
        <f>SUM(P20:AD20)</f>
        <v>0</v>
      </c>
      <c r="AF20" s="134">
        <f>ROUND(L20,2)</f>
        <v>0</v>
      </c>
      <c r="AG20" s="432" t="str">
        <f>IF((AF20)=AF5+AF6,"no adjustment needed",IF(ISBLANK(AF5),"no adjustment needed","adjustment needed"))</f>
        <v>no adjustment needed</v>
      </c>
    </row>
    <row r="21" spans="1:33" ht="19.5" customHeight="1" x14ac:dyDescent="0.3">
      <c r="A21" s="648"/>
      <c r="B21" s="649"/>
      <c r="C21" s="650"/>
      <c r="D21" s="637"/>
      <c r="E21" s="638"/>
      <c r="F21" s="650"/>
      <c r="G21" s="654"/>
      <c r="H21" s="655"/>
      <c r="I21" s="656"/>
      <c r="J21" s="634"/>
      <c r="K21" s="635"/>
      <c r="L21" s="636"/>
      <c r="M21" s="639"/>
      <c r="O21" s="268" t="s">
        <v>77</v>
      </c>
      <c r="P21" s="301">
        <f t="shared" ref="P21:AE21" si="2">IFERROR(IF(OR((P5+P6)=P20,P5=0),0,P20-P5-P6),"")</f>
        <v>0</v>
      </c>
      <c r="Q21" s="301">
        <f t="shared" si="2"/>
        <v>0</v>
      </c>
      <c r="R21" s="301">
        <f t="shared" si="2"/>
        <v>0</v>
      </c>
      <c r="S21" s="301">
        <f t="shared" si="2"/>
        <v>0</v>
      </c>
      <c r="T21" s="301">
        <f t="shared" si="2"/>
        <v>0</v>
      </c>
      <c r="U21" s="301">
        <f t="shared" si="2"/>
        <v>0</v>
      </c>
      <c r="V21" s="301">
        <f t="shared" si="2"/>
        <v>0</v>
      </c>
      <c r="W21" s="301">
        <f t="shared" si="2"/>
        <v>0</v>
      </c>
      <c r="X21" s="301">
        <f t="shared" si="2"/>
        <v>0</v>
      </c>
      <c r="Y21" s="301">
        <f t="shared" si="2"/>
        <v>0</v>
      </c>
      <c r="Z21" s="301">
        <f t="shared" si="2"/>
        <v>0</v>
      </c>
      <c r="AA21" s="301">
        <f t="shared" si="2"/>
        <v>0</v>
      </c>
      <c r="AB21" s="301">
        <f t="shared" si="2"/>
        <v>0</v>
      </c>
      <c r="AC21" s="301">
        <f t="shared" si="2"/>
        <v>0</v>
      </c>
      <c r="AD21" s="301">
        <f t="shared" si="2"/>
        <v>0</v>
      </c>
      <c r="AE21" s="300">
        <f t="shared" si="2"/>
        <v>0</v>
      </c>
      <c r="AF21" s="135">
        <f>IFERROR(IF(OR(ISBLANK(AF5),AF6&lt;&gt;""),0,IF(OR((AF5+AF6)=AF20,ISBLANK(AF5)),0,AF20-AF5-AF6)),"")</f>
        <v>0</v>
      </c>
      <c r="AG21" s="433" t="str">
        <f>IF(AND($AG$20="adjustment needed",AF21&lt;&gt;0),"Only copy this row in table above!","")</f>
        <v/>
      </c>
    </row>
    <row r="22" spans="1:33" ht="19.5" customHeight="1" x14ac:dyDescent="0.3">
      <c r="A22" s="657" t="str">
        <f>'Basic project data'!D13</f>
        <v/>
      </c>
      <c r="B22" s="658" t="str">
        <f>'Basic project data'!E13</f>
        <v/>
      </c>
      <c r="C22" s="650">
        <f>IFERROR(SUMIF(B:B,O22,G:G),0)</f>
        <v>0</v>
      </c>
      <c r="D22" s="637">
        <f>MROUND(SUMIF(B:B,O22,F:F),0.5)</f>
        <v>0</v>
      </c>
      <c r="E22" s="638">
        <f>IFERROR(C22/D22,0)</f>
        <v>0</v>
      </c>
      <c r="F22" s="650">
        <f>SUMIF(B:B,O22,J:J)</f>
        <v>0</v>
      </c>
      <c r="G22" s="654">
        <f>MROUND(SUMIF(B:B,O22,I:I),0.5)</f>
        <v>0</v>
      </c>
      <c r="H22" s="655">
        <f>IFERROR(((SUMIF(B:B,O22,AE:AE))/$H$2),0)</f>
        <v>0</v>
      </c>
      <c r="I22" s="656">
        <f>IF($D$11="no",IF((SUMIF($D$35:$D$41,O22,$G$35:$G$41)+SUMIF($I$35:$I$41,O22,$L$35:$L$41))&gt;D22,D22,(SUMIF($D$35:$D$41,O22,$G$35:$G$41)+SUMIF($I$35:$I$41,O22,$L$35:$L$41))),IF((SUMIF($D$35:$D$41,O22,$G$35:$G$41)+SUMIF($I$35:$I$41,O22,$L$35:$L$41))&gt;G22,G22,(SUMIF($D$35:$D$41,O22,$G$35:$G$41)+SUMIF($I$35:$I$41,O22,$L$35:$L$41))))</f>
        <v>0</v>
      </c>
      <c r="J22" s="634">
        <f>IFERROR(MROUND(IF(H22&gt;I22,I22,H22),0.5),"")</f>
        <v>0</v>
      </c>
      <c r="K22" s="635">
        <f>IF($D$11="no",(IF(M22&gt;=0,0,IFERROR(J22-D22,0))),IF(J22&gt;=G22,0,IFERROR(J22-G22,0)))</f>
        <v>0</v>
      </c>
      <c r="L22" s="636">
        <f>ROUND(IF($D$11="no",IF(E22*J22&gt;C22,C22,E22*J22),IF(E22*J22&gt;F22,F22,E22*J22)),2)</f>
        <v>0</v>
      </c>
      <c r="M22" s="639">
        <f>ROUND(IF($D$11="no",IFERROR(-(C22-L22),0),IFERROR(-(F22-L22),0)),2)</f>
        <v>0</v>
      </c>
      <c r="O22" s="269" t="s">
        <v>25</v>
      </c>
      <c r="P22" s="299">
        <f t="shared" ref="P22:AD22" si="3">IFERROR($J22*(SUMIF($B:$B,$O22,P:P)/$H$2)/$H22,0)</f>
        <v>0</v>
      </c>
      <c r="Q22" s="299">
        <f t="shared" si="3"/>
        <v>0</v>
      </c>
      <c r="R22" s="299">
        <f t="shared" si="3"/>
        <v>0</v>
      </c>
      <c r="S22" s="299">
        <f t="shared" si="3"/>
        <v>0</v>
      </c>
      <c r="T22" s="299">
        <f t="shared" si="3"/>
        <v>0</v>
      </c>
      <c r="U22" s="299">
        <f t="shared" si="3"/>
        <v>0</v>
      </c>
      <c r="V22" s="299">
        <f t="shared" si="3"/>
        <v>0</v>
      </c>
      <c r="W22" s="299">
        <f t="shared" si="3"/>
        <v>0</v>
      </c>
      <c r="X22" s="299">
        <f t="shared" si="3"/>
        <v>0</v>
      </c>
      <c r="Y22" s="299">
        <f t="shared" si="3"/>
        <v>0</v>
      </c>
      <c r="Z22" s="299">
        <f t="shared" si="3"/>
        <v>0</v>
      </c>
      <c r="AA22" s="299">
        <f t="shared" si="3"/>
        <v>0</v>
      </c>
      <c r="AB22" s="299">
        <f t="shared" si="3"/>
        <v>0</v>
      </c>
      <c r="AC22" s="299">
        <f t="shared" si="3"/>
        <v>0</v>
      </c>
      <c r="AD22" s="299">
        <f t="shared" si="3"/>
        <v>0</v>
      </c>
      <c r="AE22" s="300">
        <f>SUM(P22:AD22)</f>
        <v>0</v>
      </c>
      <c r="AF22" s="134">
        <f>ROUND(L22,2)</f>
        <v>0</v>
      </c>
      <c r="AG22" s="432" t="str">
        <f>IF((AF22)=AF7+AF8,"no adjustment needed",IF(ISBLANK(AF7),"no adjustment needed","adjustment needed"))</f>
        <v>no adjustment needed</v>
      </c>
    </row>
    <row r="23" spans="1:33" ht="19.5" customHeight="1" x14ac:dyDescent="0.3">
      <c r="A23" s="657"/>
      <c r="B23" s="658"/>
      <c r="C23" s="650"/>
      <c r="D23" s="637"/>
      <c r="E23" s="638"/>
      <c r="F23" s="650"/>
      <c r="G23" s="654"/>
      <c r="H23" s="655"/>
      <c r="I23" s="656"/>
      <c r="J23" s="634"/>
      <c r="K23" s="635"/>
      <c r="L23" s="636"/>
      <c r="M23" s="639"/>
      <c r="O23" s="270" t="s">
        <v>113</v>
      </c>
      <c r="P23" s="301">
        <f t="shared" ref="P23:AF23" si="4">IFERROR(IF(OR((P7+P8)=P22,P7=0),0,P22-P7-P8),"")</f>
        <v>0</v>
      </c>
      <c r="Q23" s="301">
        <f t="shared" si="4"/>
        <v>0</v>
      </c>
      <c r="R23" s="301">
        <f t="shared" si="4"/>
        <v>0</v>
      </c>
      <c r="S23" s="301">
        <f t="shared" si="4"/>
        <v>0</v>
      </c>
      <c r="T23" s="301">
        <f t="shared" si="4"/>
        <v>0</v>
      </c>
      <c r="U23" s="301">
        <f t="shared" si="4"/>
        <v>0</v>
      </c>
      <c r="V23" s="301">
        <f t="shared" si="4"/>
        <v>0</v>
      </c>
      <c r="W23" s="301">
        <f t="shared" si="4"/>
        <v>0</v>
      </c>
      <c r="X23" s="301">
        <f t="shared" si="4"/>
        <v>0</v>
      </c>
      <c r="Y23" s="301">
        <f t="shared" si="4"/>
        <v>0</v>
      </c>
      <c r="Z23" s="301">
        <f t="shared" si="4"/>
        <v>0</v>
      </c>
      <c r="AA23" s="301">
        <f t="shared" si="4"/>
        <v>0</v>
      </c>
      <c r="AB23" s="301">
        <f t="shared" si="4"/>
        <v>0</v>
      </c>
      <c r="AC23" s="301">
        <f t="shared" si="4"/>
        <v>0</v>
      </c>
      <c r="AD23" s="301">
        <f t="shared" si="4"/>
        <v>0</v>
      </c>
      <c r="AE23" s="300">
        <f t="shared" si="4"/>
        <v>0</v>
      </c>
      <c r="AF23" s="135">
        <f t="shared" si="4"/>
        <v>0</v>
      </c>
      <c r="AG23" s="433" t="str">
        <f>IF(AND($AG$22="adjustment needed",AF23&lt;&gt;0),"Only copy this row in table above!","")</f>
        <v/>
      </c>
    </row>
    <row r="24" spans="1:33" ht="19.5" customHeight="1" x14ac:dyDescent="0.3">
      <c r="A24" s="659" t="str">
        <f>'Basic project data'!D14</f>
        <v/>
      </c>
      <c r="B24" s="660" t="str">
        <f>'Basic project data'!E14</f>
        <v/>
      </c>
      <c r="C24" s="650">
        <f>IFERROR(SUMIF(B:B,O24,G:G),0)</f>
        <v>0</v>
      </c>
      <c r="D24" s="637">
        <f>MROUND(SUMIF(B:B,O24,F:F),0.5)</f>
        <v>0</v>
      </c>
      <c r="E24" s="638">
        <f>IFERROR(C24/D24,0)</f>
        <v>0</v>
      </c>
      <c r="F24" s="650">
        <f>SUMIF(B:B,O24,J:J)</f>
        <v>0</v>
      </c>
      <c r="G24" s="654">
        <f>MROUND(SUMIF(B:B,O24,I:I),0.5)</f>
        <v>0</v>
      </c>
      <c r="H24" s="655">
        <f>IFERROR(((SUMIF(B:B,O24,AE:AE))/$H$2),0)</f>
        <v>0</v>
      </c>
      <c r="I24" s="656">
        <f>IF($D$11="no",IF((SUMIF($D$35:$D$41,O24,$G$35:$G$41)+SUMIF($I$35:$I$41,O24,$L$35:$L$41))&gt;D24,D24,(SUMIF($D$35:$D$41,O24,$G$35:$G$41)+SUMIF($I$35:$I$41,O24,$L$35:$L$41))),IF((SUMIF($D$35:$D$41,O24,$G$35:$G$41)+SUMIF($I$35:$I$41,O24,$L$35:$L$41))&gt;G24,G24,(SUMIF($D$35:$D$41,O24,$G$35:$G$41)+SUMIF($I$35:$I$41,O24,$L$35:$L$41))))</f>
        <v>0</v>
      </c>
      <c r="J24" s="634">
        <f>IFERROR(MROUND(IF(H24&gt;I24,I24,H24),0.5),"")</f>
        <v>0</v>
      </c>
      <c r="K24" s="635">
        <f>IF($D$11="no",(IF(M24&gt;=0,0,IFERROR(J24-D24,0))),IF(J24&gt;=G24,0,IFERROR(J24-G24,0)))</f>
        <v>0</v>
      </c>
      <c r="L24" s="636">
        <f>ROUND(IF($D$11="no",IF(E24*J24&gt;C24,C24,E24*J24),IF(E24*J24&gt;F24,F24,E24*J24)),2)</f>
        <v>0</v>
      </c>
      <c r="M24" s="639">
        <f>ROUND(IF($D$11="no",IFERROR(-(C24-L24),0),IFERROR(-(F24-L24),0)),2)</f>
        <v>0</v>
      </c>
      <c r="O24" s="271" t="s">
        <v>26</v>
      </c>
      <c r="P24" s="299">
        <f t="shared" ref="P24:AD24" si="5">IFERROR($J24*(SUMIF($B:$B,$O24,P:P)/$H$2)/$H24,0)</f>
        <v>0</v>
      </c>
      <c r="Q24" s="299">
        <f t="shared" si="5"/>
        <v>0</v>
      </c>
      <c r="R24" s="299">
        <f t="shared" si="5"/>
        <v>0</v>
      </c>
      <c r="S24" s="299">
        <f t="shared" si="5"/>
        <v>0</v>
      </c>
      <c r="T24" s="299">
        <f t="shared" si="5"/>
        <v>0</v>
      </c>
      <c r="U24" s="299">
        <f t="shared" si="5"/>
        <v>0</v>
      </c>
      <c r="V24" s="299">
        <f t="shared" si="5"/>
        <v>0</v>
      </c>
      <c r="W24" s="299">
        <f t="shared" si="5"/>
        <v>0</v>
      </c>
      <c r="X24" s="299">
        <f t="shared" si="5"/>
        <v>0</v>
      </c>
      <c r="Y24" s="299">
        <f t="shared" si="5"/>
        <v>0</v>
      </c>
      <c r="Z24" s="299">
        <f t="shared" si="5"/>
        <v>0</v>
      </c>
      <c r="AA24" s="299">
        <f t="shared" si="5"/>
        <v>0</v>
      </c>
      <c r="AB24" s="299">
        <f t="shared" si="5"/>
        <v>0</v>
      </c>
      <c r="AC24" s="299">
        <f t="shared" si="5"/>
        <v>0</v>
      </c>
      <c r="AD24" s="299">
        <f t="shared" si="5"/>
        <v>0</v>
      </c>
      <c r="AE24" s="300">
        <f>SUM(P24:AD24)</f>
        <v>0</v>
      </c>
      <c r="AF24" s="134">
        <f>ROUND(L24,2)</f>
        <v>0</v>
      </c>
      <c r="AG24" s="432" t="str">
        <f>IF((AF24)=AF9+AF10,"no adjustment needed",IF(ISBLANK(AF9),"no adjustment needed","adjustment needed"))</f>
        <v>no adjustment needed</v>
      </c>
    </row>
    <row r="25" spans="1:33" ht="19.5" customHeight="1" x14ac:dyDescent="0.3">
      <c r="A25" s="659"/>
      <c r="B25" s="660"/>
      <c r="C25" s="650"/>
      <c r="D25" s="637"/>
      <c r="E25" s="638"/>
      <c r="F25" s="650"/>
      <c r="G25" s="654"/>
      <c r="H25" s="655"/>
      <c r="I25" s="656"/>
      <c r="J25" s="634"/>
      <c r="K25" s="635"/>
      <c r="L25" s="636"/>
      <c r="M25" s="639"/>
      <c r="O25" s="272" t="s">
        <v>149</v>
      </c>
      <c r="P25" s="301">
        <f t="shared" ref="P25:AF25" si="6">IFERROR(IF(OR((P9+P10)=P24,P9=0),0,P24-P9-P10),"")</f>
        <v>0</v>
      </c>
      <c r="Q25" s="301">
        <f t="shared" si="6"/>
        <v>0</v>
      </c>
      <c r="R25" s="301">
        <f t="shared" si="6"/>
        <v>0</v>
      </c>
      <c r="S25" s="301">
        <f t="shared" si="6"/>
        <v>0</v>
      </c>
      <c r="T25" s="301">
        <f t="shared" si="6"/>
        <v>0</v>
      </c>
      <c r="U25" s="301">
        <f t="shared" si="6"/>
        <v>0</v>
      </c>
      <c r="V25" s="301">
        <f t="shared" si="6"/>
        <v>0</v>
      </c>
      <c r="W25" s="301">
        <f t="shared" si="6"/>
        <v>0</v>
      </c>
      <c r="X25" s="301">
        <f t="shared" si="6"/>
        <v>0</v>
      </c>
      <c r="Y25" s="301">
        <f t="shared" si="6"/>
        <v>0</v>
      </c>
      <c r="Z25" s="301">
        <f t="shared" si="6"/>
        <v>0</v>
      </c>
      <c r="AA25" s="301">
        <f t="shared" si="6"/>
        <v>0</v>
      </c>
      <c r="AB25" s="301">
        <f t="shared" si="6"/>
        <v>0</v>
      </c>
      <c r="AC25" s="301">
        <f t="shared" si="6"/>
        <v>0</v>
      </c>
      <c r="AD25" s="301">
        <f t="shared" si="6"/>
        <v>0</v>
      </c>
      <c r="AE25" s="300">
        <f t="shared" si="6"/>
        <v>0</v>
      </c>
      <c r="AF25" s="135">
        <f t="shared" si="6"/>
        <v>0</v>
      </c>
      <c r="AG25" s="433" t="str">
        <f>IF(AND($AG$24="adjustment needed",AF25&lt;&gt;0),"Only copy this row in table above!","")</f>
        <v/>
      </c>
    </row>
    <row r="26" spans="1:33" ht="19.5" customHeight="1" x14ac:dyDescent="0.3">
      <c r="A26" s="672" t="str">
        <f>'Basic project data'!D15</f>
        <v/>
      </c>
      <c r="B26" s="673" t="str">
        <f>'Basic project data'!E15</f>
        <v/>
      </c>
      <c r="C26" s="650">
        <f>IFERROR(SUMIF(B:B,O26,G:G),0)</f>
        <v>0</v>
      </c>
      <c r="D26" s="637">
        <f>MROUND(SUMIF(B:B,O26,F:F),0.5)</f>
        <v>0</v>
      </c>
      <c r="E26" s="638">
        <f>IFERROR(C26/D26,0)</f>
        <v>0</v>
      </c>
      <c r="F26" s="650">
        <f>SUMIF(B:B,O26,J:J)</f>
        <v>0</v>
      </c>
      <c r="G26" s="654">
        <f>MROUND(SUMIF(B:B,O26,I:I),0.5)</f>
        <v>0</v>
      </c>
      <c r="H26" s="655">
        <f>IFERROR(((SUMIF(B:B,O26,AE:AE))/$H$2),0)</f>
        <v>0</v>
      </c>
      <c r="I26" s="656">
        <f>IF($D$11="no",IF((SUMIF($D$35:$D$41,O26,$G$35:$G$41)+SUMIF($I$35:$I$41,O26,$L$35:$L$41))&gt;D26,D26,(SUMIF($D$35:$D$41,O26,$G$35:$G$41)+SUMIF($I$35:$I$41,O26,$L$35:$L$41))),IF((SUMIF($D$35:$D$41,O26,$G$35:$G$41)+SUMIF($I$35:$I$41,O26,$L$35:$L$41))&gt;G26,G26,(SUMIF($D$35:$D$41,O26,$G$35:$G$41)+SUMIF($I$35:$I$41,O26,$L$35:$L$41))))</f>
        <v>0</v>
      </c>
      <c r="J26" s="634">
        <f>IFERROR(MROUND(IF(H26&gt;I26,I26,H26),0.5),"")</f>
        <v>0</v>
      </c>
      <c r="K26" s="635">
        <f>IF($D$11="no",(IF(M26&gt;=0,0,IFERROR(J26-D26,0))),IF(J26&gt;=G26,0,IFERROR(J26-G26,0)))</f>
        <v>0</v>
      </c>
      <c r="L26" s="636">
        <f>ROUND(IF($D$11="no",IF(E26*J26&gt;C26,C26,E26*J26),IF(E26*J26&gt;F26,F26,E26*J26)),2)</f>
        <v>0</v>
      </c>
      <c r="M26" s="639">
        <f>ROUND(IF($D$11="no",IFERROR(-(C26-L26),0),IFERROR(-(F26-L26),0)),2)</f>
        <v>0</v>
      </c>
      <c r="O26" s="274" t="s">
        <v>27</v>
      </c>
      <c r="P26" s="299">
        <f t="shared" ref="P26:AD26" si="7">IFERROR($J26*(SUMIF($B:$B,$O26,P:P)/$H$2)/$H26,0)</f>
        <v>0</v>
      </c>
      <c r="Q26" s="299">
        <f t="shared" si="7"/>
        <v>0</v>
      </c>
      <c r="R26" s="299">
        <f t="shared" si="7"/>
        <v>0</v>
      </c>
      <c r="S26" s="299">
        <f t="shared" si="7"/>
        <v>0</v>
      </c>
      <c r="T26" s="299">
        <f t="shared" si="7"/>
        <v>0</v>
      </c>
      <c r="U26" s="299">
        <f t="shared" si="7"/>
        <v>0</v>
      </c>
      <c r="V26" s="299">
        <f t="shared" si="7"/>
        <v>0</v>
      </c>
      <c r="W26" s="299">
        <f t="shared" si="7"/>
        <v>0</v>
      </c>
      <c r="X26" s="299">
        <f t="shared" si="7"/>
        <v>0</v>
      </c>
      <c r="Y26" s="299">
        <f t="shared" si="7"/>
        <v>0</v>
      </c>
      <c r="Z26" s="299">
        <f t="shared" si="7"/>
        <v>0</v>
      </c>
      <c r="AA26" s="299">
        <f t="shared" si="7"/>
        <v>0</v>
      </c>
      <c r="AB26" s="299">
        <f t="shared" si="7"/>
        <v>0</v>
      </c>
      <c r="AC26" s="299">
        <f t="shared" si="7"/>
        <v>0</v>
      </c>
      <c r="AD26" s="299">
        <f t="shared" si="7"/>
        <v>0</v>
      </c>
      <c r="AE26" s="300">
        <f>SUM(P26:AD26)</f>
        <v>0</v>
      </c>
      <c r="AF26" s="134">
        <f>ROUND(L26,2)</f>
        <v>0</v>
      </c>
      <c r="AG26" s="432" t="str">
        <f>IF((AF26)=AF11+AF12,"no adjustment needed",IF(ISBLANK(AF11),"no adjustment needed","adjustment needed"))</f>
        <v>no adjustment needed</v>
      </c>
    </row>
    <row r="27" spans="1:33" ht="19.5" customHeight="1" x14ac:dyDescent="0.3">
      <c r="A27" s="672"/>
      <c r="B27" s="673"/>
      <c r="C27" s="650"/>
      <c r="D27" s="637"/>
      <c r="E27" s="638"/>
      <c r="F27" s="650"/>
      <c r="G27" s="654"/>
      <c r="H27" s="655"/>
      <c r="I27" s="656"/>
      <c r="J27" s="634"/>
      <c r="K27" s="635"/>
      <c r="L27" s="636"/>
      <c r="M27" s="639"/>
      <c r="O27" s="274" t="s">
        <v>185</v>
      </c>
      <c r="P27" s="301">
        <f t="shared" ref="P27:AE27" si="8">IFERROR(IF(OR((P11+P12)=P26,P11=0),0,P26-P11-P12),"")</f>
        <v>0</v>
      </c>
      <c r="Q27" s="301">
        <f t="shared" si="8"/>
        <v>0</v>
      </c>
      <c r="R27" s="301">
        <f t="shared" si="8"/>
        <v>0</v>
      </c>
      <c r="S27" s="301">
        <f t="shared" si="8"/>
        <v>0</v>
      </c>
      <c r="T27" s="301">
        <f t="shared" si="8"/>
        <v>0</v>
      </c>
      <c r="U27" s="301">
        <f t="shared" si="8"/>
        <v>0</v>
      </c>
      <c r="V27" s="301">
        <f t="shared" si="8"/>
        <v>0</v>
      </c>
      <c r="W27" s="301">
        <f t="shared" si="8"/>
        <v>0</v>
      </c>
      <c r="X27" s="301">
        <f t="shared" si="8"/>
        <v>0</v>
      </c>
      <c r="Y27" s="301">
        <f t="shared" si="8"/>
        <v>0</v>
      </c>
      <c r="Z27" s="301">
        <f t="shared" si="8"/>
        <v>0</v>
      </c>
      <c r="AA27" s="301">
        <f t="shared" si="8"/>
        <v>0</v>
      </c>
      <c r="AB27" s="301">
        <f t="shared" si="8"/>
        <v>0</v>
      </c>
      <c r="AC27" s="301">
        <f t="shared" si="8"/>
        <v>0</v>
      </c>
      <c r="AD27" s="301">
        <f t="shared" si="8"/>
        <v>0</v>
      </c>
      <c r="AE27" s="300">
        <f t="shared" si="8"/>
        <v>0</v>
      </c>
      <c r="AF27" s="135">
        <f>IFERROR(IF(OR((AF11+AF13)=AF26,AF11=0),0,AF26-AF11-AF13),"")</f>
        <v>0</v>
      </c>
      <c r="AG27" s="302" t="str">
        <f>IF(AND($AG$26="adjustment needed",AF27&lt;&gt;0),"Only copy this row in table above!","")</f>
        <v/>
      </c>
    </row>
    <row r="28" spans="1:33" ht="19.5" customHeight="1" thickBot="1" x14ac:dyDescent="0.35">
      <c r="A28" s="661" t="str">
        <f>'Basic project data'!D16</f>
        <v/>
      </c>
      <c r="B28" s="662" t="str">
        <f>'Basic project data'!E16</f>
        <v/>
      </c>
      <c r="C28" s="663">
        <f>IFERROR(SUMIF(B:B,O28,G:G),0)</f>
        <v>0</v>
      </c>
      <c r="D28" s="664">
        <f>MROUND(SUMIF(B:B,O28,F:F),0.5)</f>
        <v>0</v>
      </c>
      <c r="E28" s="665">
        <f>IFERROR(C28/D28,0)</f>
        <v>0</v>
      </c>
      <c r="F28" s="663">
        <f>SUMIF(B:B,O28,J:J)</f>
        <v>0</v>
      </c>
      <c r="G28" s="666">
        <f>MROUND(SUMIF(B:B,O28,I:I),0.5)</f>
        <v>0</v>
      </c>
      <c r="H28" s="667">
        <f>IFERROR(((SUMIF(B:B,O28,AE:AE))/$H$2),0)</f>
        <v>0</v>
      </c>
      <c r="I28" s="668">
        <f>IF($D$11="no",IF((SUMIF($D$35:$D$41,O28,$G$35:$G$41)+SUMIF($I$35:$I$41,O28,$L$35:$L$41))&gt;D28,D28,(SUMIF($D$35:$D$41,O28,$G$35:$G$41)+SUMIF($I$35:$I$41,O28,$L$35:$L$41))),IF((SUMIF($D$35:$D$41,O28,$G$35:$G$41)+SUMIF($I$35:$I$41,O28,$L$35:$L$41))&gt;G28,G28,(SUMIF($D$35:$D$41,O28,$G$35:$G$41)+SUMIF($I$35:$I$41,O28,$L$35:$L$41))))</f>
        <v>0</v>
      </c>
      <c r="J28" s="669">
        <f>IFERROR(MROUND(IF(H28&gt;I28,I28,H28),0.5),"")</f>
        <v>0</v>
      </c>
      <c r="K28" s="670">
        <f>IF($D$11="no",(IF(M28&gt;=0,0,IFERROR(J28-D28,0))),IF(J28&gt;=G28,0,IFERROR(J28-G28,0)))</f>
        <v>0</v>
      </c>
      <c r="L28" s="671">
        <f>ROUND(IF($D$11="no",IF(E28*J28&gt;C28,C28,E28*J28),IF(E28*J28&gt;F28,F28,E28*J28)),2)</f>
        <v>0</v>
      </c>
      <c r="M28" s="639">
        <f>ROUND(IF($D$11="no",IFERROR(-(C28-L28),0),IFERROR(-(F28-L28),0)),2)</f>
        <v>0</v>
      </c>
      <c r="O28" s="303" t="s">
        <v>28</v>
      </c>
      <c r="P28" s="299">
        <f t="shared" ref="P28:AD28" si="9">IFERROR($J28*(SUMIF($B:$B,$O28,P:P)/$H$2)/$H28,0)</f>
        <v>0</v>
      </c>
      <c r="Q28" s="299">
        <f t="shared" si="9"/>
        <v>0</v>
      </c>
      <c r="R28" s="299">
        <f t="shared" si="9"/>
        <v>0</v>
      </c>
      <c r="S28" s="299">
        <f t="shared" si="9"/>
        <v>0</v>
      </c>
      <c r="T28" s="299">
        <f t="shared" si="9"/>
        <v>0</v>
      </c>
      <c r="U28" s="299">
        <f t="shared" si="9"/>
        <v>0</v>
      </c>
      <c r="V28" s="299">
        <f t="shared" si="9"/>
        <v>0</v>
      </c>
      <c r="W28" s="299">
        <f t="shared" si="9"/>
        <v>0</v>
      </c>
      <c r="X28" s="299">
        <f t="shared" si="9"/>
        <v>0</v>
      </c>
      <c r="Y28" s="299">
        <f t="shared" si="9"/>
        <v>0</v>
      </c>
      <c r="Z28" s="299">
        <f t="shared" si="9"/>
        <v>0</v>
      </c>
      <c r="AA28" s="299">
        <f t="shared" si="9"/>
        <v>0</v>
      </c>
      <c r="AB28" s="299">
        <f t="shared" si="9"/>
        <v>0</v>
      </c>
      <c r="AC28" s="299">
        <f t="shared" si="9"/>
        <v>0</v>
      </c>
      <c r="AD28" s="299">
        <f t="shared" si="9"/>
        <v>0</v>
      </c>
      <c r="AE28" s="300">
        <f>SUM(P28:AD28)</f>
        <v>0</v>
      </c>
      <c r="AF28" s="134">
        <f>ROUND(L28,2)</f>
        <v>0</v>
      </c>
      <c r="AG28" s="304"/>
    </row>
    <row r="29" spans="1:33" ht="19.5" customHeight="1" thickBot="1" x14ac:dyDescent="0.35">
      <c r="A29" s="661"/>
      <c r="B29" s="662"/>
      <c r="C29" s="663"/>
      <c r="D29" s="664"/>
      <c r="E29" s="665"/>
      <c r="F29" s="663"/>
      <c r="G29" s="666"/>
      <c r="H29" s="667"/>
      <c r="I29" s="668"/>
      <c r="J29" s="669"/>
      <c r="K29" s="670"/>
      <c r="L29" s="671"/>
      <c r="M29" s="639"/>
      <c r="O29" s="305"/>
      <c r="P29" s="282"/>
      <c r="Q29" s="282"/>
      <c r="R29" s="282"/>
      <c r="S29" s="282"/>
      <c r="T29" s="282"/>
      <c r="U29" s="282"/>
      <c r="V29" s="282"/>
      <c r="W29" s="282"/>
      <c r="X29" s="282"/>
      <c r="Y29" s="282"/>
      <c r="Z29" s="282"/>
      <c r="AA29" s="282"/>
      <c r="AB29" s="282"/>
      <c r="AC29" s="282"/>
      <c r="AD29" s="282"/>
      <c r="AE29" s="306"/>
      <c r="AF29" s="307"/>
    </row>
    <row r="30" spans="1:33" ht="17.25" customHeight="1" x14ac:dyDescent="0.25">
      <c r="A30" s="678" t="s">
        <v>37</v>
      </c>
      <c r="B30" s="678"/>
      <c r="C30" s="308">
        <f>SUM(C20:C28)</f>
        <v>0</v>
      </c>
      <c r="D30" s="309">
        <f>SUM(D20:D28)</f>
        <v>0</v>
      </c>
      <c r="E30" s="310"/>
      <c r="F30" s="311">
        <f>SUM(F20:F28)</f>
        <v>0</v>
      </c>
      <c r="G30" s="312">
        <f>SUM(G20:G28)</f>
        <v>0</v>
      </c>
      <c r="H30" s="313">
        <f>SUM(H20:H28)</f>
        <v>0</v>
      </c>
      <c r="I30" s="314"/>
      <c r="J30" s="315">
        <f>SUM(J20:J28)</f>
        <v>0</v>
      </c>
      <c r="K30" s="316"/>
      <c r="L30" s="317">
        <f>SUM(L20:L28)</f>
        <v>0</v>
      </c>
      <c r="M30" s="318">
        <f>SUM(M20:M28)</f>
        <v>0</v>
      </c>
      <c r="N30" s="319"/>
      <c r="O30" s="280"/>
      <c r="P30" s="280"/>
      <c r="Q30" s="280"/>
      <c r="R30" s="280"/>
      <c r="S30" s="280"/>
      <c r="T30" s="280"/>
      <c r="U30" s="280"/>
      <c r="V30" s="280"/>
      <c r="W30" s="280"/>
      <c r="X30" s="280"/>
      <c r="Y30" s="280"/>
      <c r="Z30" s="280"/>
      <c r="AA30" s="280"/>
      <c r="AB30" s="280"/>
      <c r="AC30" s="280"/>
      <c r="AD30" s="280"/>
      <c r="AE30" s="280"/>
      <c r="AF30" s="280"/>
    </row>
    <row r="31" spans="1:33" x14ac:dyDescent="0.25">
      <c r="A31" s="320"/>
      <c r="B31" s="320"/>
      <c r="C31" s="321"/>
      <c r="D31" s="322"/>
      <c r="E31" s="323"/>
      <c r="F31" s="324"/>
      <c r="G31" s="325"/>
      <c r="H31" s="284"/>
      <c r="J31" s="326"/>
      <c r="K31" s="327"/>
      <c r="O31" s="280"/>
      <c r="P31" s="280"/>
      <c r="Q31" s="280"/>
      <c r="R31" s="280"/>
      <c r="S31" s="280"/>
      <c r="T31" s="280"/>
      <c r="U31" s="280"/>
      <c r="V31" s="280"/>
      <c r="W31" s="280"/>
      <c r="X31" s="280"/>
      <c r="Y31" s="280"/>
      <c r="Z31" s="280"/>
      <c r="AA31" s="280"/>
      <c r="AB31" s="280"/>
      <c r="AC31" s="280"/>
      <c r="AD31" s="280"/>
      <c r="AE31" s="280"/>
      <c r="AF31" s="280"/>
    </row>
    <row r="32" spans="1:33" ht="31.5" x14ac:dyDescent="0.25">
      <c r="B32" s="651" t="str">
        <f>INDEX(languages!B10:C10,1,MATCH('Liesmich Readme'!$A$5,languages!$B$2:$C$2,0))</f>
        <v>3.    Horizontal Ceiling &amp; Kappung auf Kalenderjahr</v>
      </c>
      <c r="C32" s="651"/>
      <c r="D32" s="651"/>
      <c r="E32" s="651"/>
      <c r="F32" s="651"/>
      <c r="G32" s="651"/>
      <c r="H32" s="651"/>
      <c r="I32" s="651"/>
      <c r="J32" s="277"/>
      <c r="L32" s="328"/>
      <c r="M32" s="329"/>
      <c r="P32" s="679"/>
      <c r="Q32" s="679"/>
      <c r="R32" s="679"/>
      <c r="S32" s="679"/>
      <c r="T32" s="679"/>
      <c r="U32" s="679"/>
      <c r="V32" s="679"/>
      <c r="W32" s="679"/>
      <c r="X32" s="679"/>
      <c r="Y32" s="679"/>
      <c r="Z32" s="679"/>
      <c r="AA32" s="679"/>
      <c r="AB32" s="679"/>
      <c r="AC32" s="679"/>
      <c r="AD32" s="679"/>
      <c r="AE32" s="679"/>
      <c r="AF32" s="679"/>
    </row>
    <row r="33" spans="1:33" ht="15.75" thickBot="1" x14ac:dyDescent="0.3">
      <c r="L33" s="329"/>
      <c r="M33" s="329"/>
      <c r="O33" s="330"/>
      <c r="P33" s="331"/>
      <c r="Q33" s="331"/>
      <c r="R33" s="331"/>
      <c r="S33" s="331"/>
      <c r="T33" s="331"/>
      <c r="U33" s="331"/>
      <c r="V33" s="331"/>
      <c r="W33" s="331"/>
      <c r="X33" s="331"/>
      <c r="Y33" s="331"/>
      <c r="Z33" s="331"/>
      <c r="AA33" s="331"/>
      <c r="AB33" s="331"/>
      <c r="AC33" s="331"/>
      <c r="AD33" s="331"/>
      <c r="AE33" s="331"/>
      <c r="AF33" s="331"/>
    </row>
    <row r="34" spans="1:33" ht="90" customHeight="1" x14ac:dyDescent="0.25">
      <c r="B34" s="332" t="s">
        <v>260</v>
      </c>
      <c r="C34" s="256" t="s">
        <v>261</v>
      </c>
      <c r="D34" s="333" t="s">
        <v>262</v>
      </c>
      <c r="E34" s="334" t="s">
        <v>501</v>
      </c>
      <c r="F34" s="335" t="s">
        <v>502</v>
      </c>
      <c r="G34" s="335" t="s">
        <v>263</v>
      </c>
      <c r="H34" s="336" t="s">
        <v>265</v>
      </c>
      <c r="I34" s="333" t="s">
        <v>264</v>
      </c>
      <c r="J34" s="334" t="s">
        <v>501</v>
      </c>
      <c r="K34" s="335" t="s">
        <v>502</v>
      </c>
      <c r="L34" s="335" t="s">
        <v>263</v>
      </c>
      <c r="M34" s="336" t="s">
        <v>265</v>
      </c>
      <c r="O34" s="337"/>
      <c r="P34" s="680"/>
      <c r="Q34" s="680"/>
      <c r="R34" s="680"/>
      <c r="S34" s="680"/>
      <c r="T34" s="680"/>
      <c r="U34" s="680"/>
      <c r="V34" s="680"/>
      <c r="W34" s="680"/>
      <c r="X34" s="680"/>
      <c r="Y34" s="680"/>
      <c r="Z34" s="680"/>
      <c r="AA34" s="680"/>
      <c r="AB34" s="680"/>
      <c r="AC34" s="680"/>
      <c r="AD34" s="680"/>
      <c r="AE34" s="680"/>
      <c r="AF34" s="680"/>
    </row>
    <row r="35" spans="1:33" ht="15" customHeight="1" x14ac:dyDescent="0.25">
      <c r="B35" s="338"/>
      <c r="C35" s="339">
        <f>IF('Basic project data'!C5=0,0,DATE(YEAR('Basic project data'!C5),1,1))</f>
        <v>0</v>
      </c>
      <c r="D35" s="340" t="str">
        <f>IFERROR(INDEX(B47:B58,MATCH("P*",B47:B58,0)),"")</f>
        <v/>
      </c>
      <c r="E35" s="341">
        <f>IF(D35="",0,IF($D$11="no",SUMIF(B47:B58,D35,F47:F58),SUMIF(B47:B58,D35,I47:I58)))</f>
        <v>0</v>
      </c>
      <c r="F35" s="341">
        <f>IFERROR(SUMIF($B47:$B58,$D35,$AE47:$AE58)/$H$2,0)</f>
        <v>0</v>
      </c>
      <c r="G35" s="341" t="str">
        <f t="shared" ref="G35:G41" si="10">IFERROR(IF(D35="","",(IF(B35="yes",(IF(E35&lt;F35,E35,F35)),F35))),"")</f>
        <v/>
      </c>
      <c r="H35" s="342">
        <f t="shared" ref="H35:H41" si="11">ROUND(-IFERROR(E35-F35,""),2)</f>
        <v>0</v>
      </c>
      <c r="I35" s="340" t="str">
        <f>IF(IFERROR(INDEX(B47:B58,MATCH("P*",B47:B58,-1)),"")=D35,"",IFERROR(INDEX(B47:B58,MATCH("P*",B47:B58,-1)),""))</f>
        <v/>
      </c>
      <c r="J35" s="341">
        <f>IF(I35="",0,IF($D$11="no",MROUND(SUMIF(B47:B58,I35,F47:F58),0.5),MROUND(SUMIF(B47:B58,I35,I47:I58),0.5)))</f>
        <v>0</v>
      </c>
      <c r="K35" s="341">
        <f>IFERROR(SUMIF($B47:$B58,$I35,$AE47:$AE58)/$H$2,0)</f>
        <v>0</v>
      </c>
      <c r="L35" s="341" t="str">
        <f t="shared" ref="L35:L41" si="12">IFERROR(IF(I35="","",IF(B35="yes",(IF((E35+J35-G35)&gt;=K35,K35,(E35+J35-G35))),K35)),"")</f>
        <v/>
      </c>
      <c r="M35" s="342">
        <f t="shared" ref="M35:M41" si="13">ROUND(-IFERROR(J35-K35,""),2)</f>
        <v>0</v>
      </c>
      <c r="N35" s="343"/>
      <c r="O35" s="337"/>
    </row>
    <row r="36" spans="1:33" x14ac:dyDescent="0.25">
      <c r="B36" s="338"/>
      <c r="C36" s="339" t="str">
        <f>IFERROR(IF(EDATE(C35,12)&lt;=(DATE(YEAR('Basic project data'!$C$6),1,1)),EDATE(C35,12),""),"")</f>
        <v/>
      </c>
      <c r="D36" s="340" t="str">
        <f>IFERROR(INDEX(B62:B73,MATCH("P*",B62:B73,0)),"")</f>
        <v/>
      </c>
      <c r="E36" s="341">
        <f>IF(D36="",0,IF($D$11="no",SUMIF(B62:B73,D36,F62:F73),SUMIF(B62:B73,D36,I62:I73)))</f>
        <v>0</v>
      </c>
      <c r="F36" s="341">
        <f>IFERROR(SUMIF($B62:$B73,$D36,$AE62:$AE73)/$H$2,0)</f>
        <v>0</v>
      </c>
      <c r="G36" s="341" t="str">
        <f t="shared" si="10"/>
        <v/>
      </c>
      <c r="H36" s="342">
        <f t="shared" si="11"/>
        <v>0</v>
      </c>
      <c r="I36" s="340" t="str">
        <f>IF(IFERROR(INDEX(B62:B73,MATCH("P*",B62:B73,-1)),"")=D36,"",IFERROR(INDEX(B62:B73,MATCH("P*",B62:B73,-1)),""))</f>
        <v/>
      </c>
      <c r="J36" s="341">
        <f>IF(I36="",0,IF($D$11="no",MROUND(SUMIF(B62:B73,I36,F62:F73),0.5),MROUND(SUMIF(B62:B73,I36,I62:I73),0.5)))</f>
        <v>0</v>
      </c>
      <c r="K36" s="341">
        <f>IFERROR(SUMIF($B62:$B73,$I36,$AE62:$AE73)/$H$2,0)</f>
        <v>0</v>
      </c>
      <c r="L36" s="341" t="str">
        <f t="shared" si="12"/>
        <v/>
      </c>
      <c r="M36" s="342">
        <f t="shared" si="13"/>
        <v>0</v>
      </c>
      <c r="N36" s="344"/>
      <c r="O36" s="345"/>
    </row>
    <row r="37" spans="1:33" x14ac:dyDescent="0.25">
      <c r="B37" s="338"/>
      <c r="C37" s="339" t="str">
        <f>IFERROR(IF(EDATE(C36,12)&lt;=(DATE(YEAR('Basic project data'!$C$6),1,1)),EDATE(C36,12),""),"")</f>
        <v/>
      </c>
      <c r="D37" s="340" t="str">
        <f>IFERROR(INDEX(B77:B88,MATCH("P*",B77:B88,0)),"")</f>
        <v/>
      </c>
      <c r="E37" s="341">
        <f>IF(D37="",0,IF($D$11="no",SUMIF(B77:B88,D37,F77:F88),SUMIF(B77:B88,D37,I77:I88)))</f>
        <v>0</v>
      </c>
      <c r="F37" s="341">
        <f>IFERROR(SUMIF($B77:$B88,$D37,$AE77:$AE88)/$H$2,0)</f>
        <v>0</v>
      </c>
      <c r="G37" s="341" t="str">
        <f t="shared" si="10"/>
        <v/>
      </c>
      <c r="H37" s="342">
        <f t="shared" si="11"/>
        <v>0</v>
      </c>
      <c r="I37" s="340" t="str">
        <f>IF(IFERROR(INDEX(B77:B88,MATCH("P*",B77:B88,-1)),"")=D37,"",IFERROR(INDEX(B77:B88,MATCH("P*",B77:B88,-1)),""))</f>
        <v/>
      </c>
      <c r="J37" s="341">
        <f>IF(I37="",0,IF($D$11="no",MROUND(SUMIF(B77:B88,I37,F77:F88),0.5),MROUND(SUMIF(B77:B88,I37,I77:I88),0.5)))</f>
        <v>0</v>
      </c>
      <c r="K37" s="341">
        <f>IFERROR(SUMIF($B77:$B88,$I37,$AE77:$AE88)/$H$2,0)</f>
        <v>0</v>
      </c>
      <c r="L37" s="341" t="str">
        <f t="shared" si="12"/>
        <v/>
      </c>
      <c r="M37" s="342">
        <f t="shared" si="13"/>
        <v>0</v>
      </c>
      <c r="O37" s="345"/>
    </row>
    <row r="38" spans="1:33" x14ac:dyDescent="0.25">
      <c r="B38" s="338"/>
      <c r="C38" s="339" t="str">
        <f>IFERROR(IF(EDATE(C37,12)&lt;=(DATE(YEAR('Basic project data'!$C$6),1,1)),EDATE(C37,12),""),"")</f>
        <v/>
      </c>
      <c r="D38" s="340" t="str">
        <f>IFERROR(INDEX(B92:B103,MATCH("P*",B92:B103,0)),"")</f>
        <v/>
      </c>
      <c r="E38" s="341">
        <f>IF(D38="",0,IF($D$11="no",SUMIF(B92:B103,D38,F92:F103),SUMIF(B92:B103,D38,I92:I103)))</f>
        <v>0</v>
      </c>
      <c r="F38" s="341">
        <f>IFERROR(SUMIF($B92:$B103,$D38,$AE92:$AE103)/$H$2,0)</f>
        <v>0</v>
      </c>
      <c r="G38" s="341" t="str">
        <f t="shared" si="10"/>
        <v/>
      </c>
      <c r="H38" s="342">
        <f t="shared" si="11"/>
        <v>0</v>
      </c>
      <c r="I38" s="340" t="str">
        <f>IF(IFERROR(INDEX(B92:B103,MATCH("P*",B92:B103,-1)),"")=D38,"",IFERROR(INDEX(B92:B103,MATCH("P*",B92:B103,-1)),""))</f>
        <v/>
      </c>
      <c r="J38" s="341">
        <f>IF(I38="",0,IF($D$11="no",MROUND(SUMIF(B92:B103,I38,F92:F103),0.5),MROUND(SUMIF(B92:B103,I38,I92:I103),0.5)))</f>
        <v>0</v>
      </c>
      <c r="K38" s="341">
        <f>IFERROR(SUMIF($B92:$B103,$I38,$AE92:$AE103)/$H$2,0)</f>
        <v>0</v>
      </c>
      <c r="L38" s="341" t="str">
        <f t="shared" si="12"/>
        <v/>
      </c>
      <c r="M38" s="342">
        <f t="shared" si="13"/>
        <v>0</v>
      </c>
      <c r="O38" s="345"/>
    </row>
    <row r="39" spans="1:33" x14ac:dyDescent="0.25">
      <c r="B39" s="338"/>
      <c r="C39" s="339" t="str">
        <f>IFERROR(IF(EDATE(C38,12)&lt;=(DATE(YEAR('Basic project data'!$C$6),1,1)),EDATE(C38,12),""),"")</f>
        <v/>
      </c>
      <c r="D39" s="340" t="str">
        <f>IFERROR(INDEX(B107:B118,MATCH("P*",B107:B118,0)),"")</f>
        <v/>
      </c>
      <c r="E39" s="341">
        <f>IF(D39="",0,IF($D$11="no",SUMIF(B107:B118,D39,F107:F118),SUMIF(B107:B118,D39,I107:I118)))</f>
        <v>0</v>
      </c>
      <c r="F39" s="341">
        <f>IFERROR(SUMIF($B107:$B118,$D39,$AE107:$AE118)/$H$2,0)</f>
        <v>0</v>
      </c>
      <c r="G39" s="341" t="str">
        <f t="shared" si="10"/>
        <v/>
      </c>
      <c r="H39" s="342">
        <f t="shared" si="11"/>
        <v>0</v>
      </c>
      <c r="I39" s="340" t="str">
        <f>IF(IFERROR(INDEX(B107:B118,MATCH("P*",B107:B118,-1)),"")=D39,"",IFERROR(INDEX(B107:B118,MATCH("P*",B107:B118,-1)),""))</f>
        <v/>
      </c>
      <c r="J39" s="341">
        <f>IF(I39="",0,IF($D$11="no",MROUND(SUMIF(B107:B118,I39,F107:F118),0.5),MROUND(SUMIF(B107:B118,I39,I107:I118),0.5)))</f>
        <v>0</v>
      </c>
      <c r="K39" s="341">
        <f>IFERROR(SUMIF($B107:$B118,$I39,$AE107:$AE118)/$H$2,0)</f>
        <v>0</v>
      </c>
      <c r="L39" s="341" t="str">
        <f t="shared" si="12"/>
        <v/>
      </c>
      <c r="M39" s="342">
        <f t="shared" si="13"/>
        <v>0</v>
      </c>
      <c r="O39" s="345"/>
    </row>
    <row r="40" spans="1:33" x14ac:dyDescent="0.25">
      <c r="B40" s="338"/>
      <c r="C40" s="339" t="str">
        <f>IFERROR(IF(EDATE(C39,12)&lt;=(DATE(YEAR('Basic project data'!$C$6),1,1)),EDATE(C39,12),""),"")</f>
        <v/>
      </c>
      <c r="D40" s="340" t="str">
        <f>IFERROR(INDEX(B122:B133,MATCH("P*",B122:B133,0)),"")</f>
        <v/>
      </c>
      <c r="E40" s="341">
        <f>IF(D40="",0,IF($D$11="no",SUMIF(B122:B133,D40,F122:F133),SUMIF(B122:B133,D40,I122:I133)))</f>
        <v>0</v>
      </c>
      <c r="F40" s="341">
        <f>IFERROR(SUMIF($B122:$B133,$D40,$AE122:$AE133)/$H$2,0)</f>
        <v>0</v>
      </c>
      <c r="G40" s="341" t="str">
        <f t="shared" si="10"/>
        <v/>
      </c>
      <c r="H40" s="342">
        <f t="shared" si="11"/>
        <v>0</v>
      </c>
      <c r="I40" s="340" t="str">
        <f>IF(IFERROR(INDEX(B122:B133,MATCH("P*",B122:B133,-1)),"")=D40,"",IFERROR(INDEX(B122:B133,MATCH("P*",B122:B133,-1)),""))</f>
        <v/>
      </c>
      <c r="J40" s="341">
        <f>IF(I40="",0,IF($D$11="no",MROUND(SUMIF(B122:B133,I40,F122:F133),0.5),MROUND(SUMIF(B122:B133,I40,I122:I133),0.5)))</f>
        <v>0</v>
      </c>
      <c r="K40" s="341">
        <f>IFERROR(SUMIF($B122:$B133,$I40,$AE122:$AE133)/$H$2,0)</f>
        <v>0</v>
      </c>
      <c r="L40" s="341" t="str">
        <f t="shared" si="12"/>
        <v/>
      </c>
      <c r="M40" s="342">
        <f t="shared" si="13"/>
        <v>0</v>
      </c>
      <c r="O40" s="345"/>
    </row>
    <row r="41" spans="1:33" ht="15.75" thickBot="1" x14ac:dyDescent="0.3">
      <c r="B41" s="338"/>
      <c r="C41" s="339" t="str">
        <f>IFERROR(IF(EDATE(C40,12)&lt;=(DATE(YEAR('Basic project data'!$C$6),1,1)),EDATE(C40,12),""),"")</f>
        <v/>
      </c>
      <c r="D41" s="346" t="str">
        <f>IFERROR(INDEX(B148:B1137,MATCH("P*",B137:B148,0)),"")</f>
        <v/>
      </c>
      <c r="E41" s="347">
        <f>IF(D41="",0,IF($D$11="no",SUMIF(B137:B148,D41,F137:F148),SUMIF(B137:B148,D41,I137:I148)))</f>
        <v>0</v>
      </c>
      <c r="F41" s="347">
        <f>IFERROR(SUMIF($B137:$B148,$D41,$AE137:$AE148)/$H$2,0)</f>
        <v>0</v>
      </c>
      <c r="G41" s="347" t="str">
        <f t="shared" si="10"/>
        <v/>
      </c>
      <c r="H41" s="348">
        <f t="shared" si="11"/>
        <v>0</v>
      </c>
      <c r="I41" s="346" t="str">
        <f>IF(IFERROR(INDEX(B137:B148,MATCH("P*",B137:B148,-1)),"")=D41,"",IFERROR(INDEX(B137:B148,MATCH("P*",B137:B148,-1)),""))</f>
        <v/>
      </c>
      <c r="J41" s="347">
        <f>IF(I41="",0,IF($D$11="no",MROUND(SUMIF(B137:B148,I41,F137:F148),0.5),MROUND(SUMIF(B137:B148,I41,I137:I148),0.5)))</f>
        <v>0</v>
      </c>
      <c r="K41" s="347">
        <f>IFERROR(SUMIF($B137:$B148,$I41,$AE137:$AE148)/$H$2,0)</f>
        <v>0</v>
      </c>
      <c r="L41" s="347" t="str">
        <f t="shared" si="12"/>
        <v/>
      </c>
      <c r="M41" s="348">
        <f t="shared" si="13"/>
        <v>0</v>
      </c>
      <c r="O41" s="345"/>
      <c r="P41" s="291"/>
    </row>
    <row r="42" spans="1:33" ht="24.75" customHeight="1" x14ac:dyDescent="0.25">
      <c r="E42" s="349"/>
      <c r="F42" s="350"/>
      <c r="G42" s="283"/>
      <c r="H42" s="351"/>
      <c r="I42" s="352"/>
      <c r="J42" s="352"/>
      <c r="K42" s="353"/>
      <c r="Q42" s="291"/>
    </row>
    <row r="43" spans="1:33" ht="33.75" x14ac:dyDescent="0.5">
      <c r="B43" s="681" t="str">
        <f>INDEX(languages!B8:C8,1,MATCH('Liesmich Readme'!$A$5,languages!$B$2:$C$2,0))</f>
        <v>2a. Vollzeitäquivalente und Personalkosten Gesamt und Projekt</v>
      </c>
      <c r="C43" s="681"/>
      <c r="D43" s="681"/>
      <c r="E43" s="681"/>
      <c r="F43" s="681"/>
      <c r="G43" s="681"/>
      <c r="H43" s="681"/>
      <c r="I43" s="681"/>
      <c r="J43" s="681"/>
      <c r="K43" s="354"/>
      <c r="O43" s="682" t="str">
        <f>INDEX(languages!B9:C9,1,MATCH('Liesmich Readme'!$A$5,languages!$B$2:$C$2,0))</f>
        <v>2b. Projekt-Arbeitsstunden pro Arbeitspaket und Monat</v>
      </c>
      <c r="P43" s="682"/>
      <c r="Q43" s="682"/>
      <c r="R43" s="682"/>
      <c r="S43" s="682"/>
      <c r="T43" s="682"/>
      <c r="U43" s="682"/>
      <c r="V43" s="682"/>
      <c r="W43" s="682"/>
      <c r="X43" s="682"/>
      <c r="Y43" s="682"/>
      <c r="Z43" s="682"/>
      <c r="AA43" s="682"/>
      <c r="AB43" s="682"/>
      <c r="AC43" s="682"/>
      <c r="AD43" s="682"/>
      <c r="AE43" s="682"/>
      <c r="AF43" s="682"/>
      <c r="AG43" s="682"/>
    </row>
    <row r="44" spans="1:33" ht="15.75" thickBot="1" x14ac:dyDescent="0.3">
      <c r="A44" s="355"/>
      <c r="E44" s="355"/>
    </row>
    <row r="45" spans="1:33" ht="15.75" customHeight="1" outlineLevel="1" x14ac:dyDescent="0.25">
      <c r="B45" s="356"/>
      <c r="C45" s="356"/>
      <c r="D45" s="356"/>
      <c r="E45" s="674" t="s">
        <v>252</v>
      </c>
      <c r="F45" s="674"/>
      <c r="G45" s="674"/>
      <c r="H45" s="674" t="s">
        <v>498</v>
      </c>
      <c r="I45" s="674"/>
      <c r="J45" s="674"/>
      <c r="O45" s="357"/>
      <c r="P45" s="675" t="s">
        <v>505</v>
      </c>
      <c r="Q45" s="676"/>
      <c r="R45" s="676"/>
      <c r="S45" s="676"/>
      <c r="T45" s="676"/>
      <c r="U45" s="676"/>
      <c r="V45" s="676"/>
      <c r="W45" s="676"/>
      <c r="X45" s="676"/>
      <c r="Y45" s="676"/>
      <c r="Z45" s="676"/>
      <c r="AA45" s="676"/>
      <c r="AB45" s="676"/>
      <c r="AC45" s="676"/>
      <c r="AD45" s="676"/>
      <c r="AE45" s="677"/>
      <c r="AF45" s="357"/>
    </row>
    <row r="46" spans="1:33" ht="30" outlineLevel="1" x14ac:dyDescent="0.25">
      <c r="B46" s="358" t="s">
        <v>56</v>
      </c>
      <c r="C46" s="358" t="s">
        <v>18</v>
      </c>
      <c r="D46" s="359" t="s">
        <v>266</v>
      </c>
      <c r="E46" s="360" t="s">
        <v>267</v>
      </c>
      <c r="F46" s="361" t="s">
        <v>268</v>
      </c>
      <c r="G46" s="362" t="s">
        <v>269</v>
      </c>
      <c r="H46" s="363" t="s">
        <v>267</v>
      </c>
      <c r="I46" s="361" t="s">
        <v>268</v>
      </c>
      <c r="J46" s="362" t="s">
        <v>530</v>
      </c>
      <c r="O46" s="364" t="s">
        <v>266</v>
      </c>
      <c r="P46" s="365" t="s">
        <v>389</v>
      </c>
      <c r="Q46" s="365" t="s">
        <v>39</v>
      </c>
      <c r="R46" s="365" t="s">
        <v>40</v>
      </c>
      <c r="S46" s="365" t="s">
        <v>41</v>
      </c>
      <c r="T46" s="365" t="s">
        <v>42</v>
      </c>
      <c r="U46" s="365" t="s">
        <v>43</v>
      </c>
      <c r="V46" s="365" t="s">
        <v>44</v>
      </c>
      <c r="W46" s="365" t="s">
        <v>45</v>
      </c>
      <c r="X46" s="365" t="s">
        <v>46</v>
      </c>
      <c r="Y46" s="365" t="s">
        <v>47</v>
      </c>
      <c r="Z46" s="365" t="s">
        <v>48</v>
      </c>
      <c r="AA46" s="365" t="s">
        <v>49</v>
      </c>
      <c r="AB46" s="365" t="s">
        <v>50</v>
      </c>
      <c r="AC46" s="365" t="s">
        <v>51</v>
      </c>
      <c r="AD46" s="365" t="s">
        <v>52</v>
      </c>
      <c r="AE46" s="365" t="s">
        <v>467</v>
      </c>
      <c r="AF46" s="357"/>
      <c r="AG46" s="366"/>
    </row>
    <row r="47" spans="1:33" outlineLevel="1" x14ac:dyDescent="0.25">
      <c r="B47" s="367"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367">
        <f>IF(DATE(YEAR('Basic project data'!$C$5),MONTH('Basic project data'!$C$5),1)=D47,1,0)</f>
        <v>0</v>
      </c>
      <c r="D47" s="368">
        <f>IF('Basic project data'!C5=0,0,DATE(YEAR('Basic project data'!$C$5),1,1))</f>
        <v>0</v>
      </c>
      <c r="E47" s="369"/>
      <c r="F47" s="299">
        <f t="shared" ref="F47:F58" si="14">215/12*E47</f>
        <v>0</v>
      </c>
      <c r="G47" s="370"/>
      <c r="H47" s="369"/>
      <c r="I47" s="299">
        <f t="shared" ref="I47:I58" si="15">215/12*H47</f>
        <v>0</v>
      </c>
      <c r="J47" s="371"/>
      <c r="O47" s="372">
        <f t="shared" ref="O47:O59" si="16">D47</f>
        <v>0</v>
      </c>
      <c r="P47" s="373"/>
      <c r="Q47" s="373"/>
      <c r="R47" s="373"/>
      <c r="S47" s="373"/>
      <c r="T47" s="373"/>
      <c r="U47" s="373"/>
      <c r="V47" s="373"/>
      <c r="W47" s="373"/>
      <c r="X47" s="373"/>
      <c r="Y47" s="373"/>
      <c r="Z47" s="373"/>
      <c r="AA47" s="373"/>
      <c r="AB47" s="373"/>
      <c r="AC47" s="373"/>
      <c r="AD47" s="373"/>
      <c r="AE47" s="374">
        <f t="shared" ref="AE47:AE58" si="17">SUM(P47:AD47)</f>
        <v>0</v>
      </c>
      <c r="AF47" s="357"/>
      <c r="AG47" s="366"/>
    </row>
    <row r="48" spans="1:33" outlineLevel="1" x14ac:dyDescent="0.25">
      <c r="B48" s="367"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367">
        <f>IF(C47&gt;0,C47+1,IF(DATE(YEAR('Basic project data'!$C$5),MONTH('Basic project data'!$C$5),1)=D48,1,0))</f>
        <v>0</v>
      </c>
      <c r="D48" s="368">
        <f t="shared" ref="D48:D58" si="18">DATE(YEAR(D47),MONTH(D47)+1,DAY(D47))</f>
        <v>31</v>
      </c>
      <c r="E48" s="369"/>
      <c r="F48" s="299">
        <f t="shared" si="14"/>
        <v>0</v>
      </c>
      <c r="G48" s="370"/>
      <c r="H48" s="369"/>
      <c r="I48" s="299">
        <f t="shared" si="15"/>
        <v>0</v>
      </c>
      <c r="J48" s="371"/>
      <c r="O48" s="372">
        <f t="shared" si="16"/>
        <v>31</v>
      </c>
      <c r="P48" s="373"/>
      <c r="Q48" s="373"/>
      <c r="R48" s="373"/>
      <c r="S48" s="373"/>
      <c r="T48" s="373"/>
      <c r="U48" s="373"/>
      <c r="V48" s="373"/>
      <c r="W48" s="373"/>
      <c r="X48" s="373"/>
      <c r="Y48" s="373"/>
      <c r="Z48" s="373"/>
      <c r="AA48" s="373"/>
      <c r="AB48" s="373"/>
      <c r="AC48" s="373"/>
      <c r="AD48" s="373"/>
      <c r="AE48" s="374">
        <f t="shared" si="17"/>
        <v>0</v>
      </c>
      <c r="AF48" s="357"/>
      <c r="AG48" s="366"/>
    </row>
    <row r="49" spans="2:33" outlineLevel="1" x14ac:dyDescent="0.25">
      <c r="B49" s="367"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367">
        <f>IF(C48&gt;0,C48+1,IF(DATE(YEAR('Basic project data'!$C$5),MONTH('Basic project data'!$C$5),1)=D49,1,0))</f>
        <v>0</v>
      </c>
      <c r="D49" s="368">
        <f t="shared" si="18"/>
        <v>62</v>
      </c>
      <c r="E49" s="369"/>
      <c r="F49" s="299">
        <f t="shared" si="14"/>
        <v>0</v>
      </c>
      <c r="G49" s="370"/>
      <c r="H49" s="369"/>
      <c r="I49" s="299">
        <f t="shared" si="15"/>
        <v>0</v>
      </c>
      <c r="J49" s="371"/>
      <c r="O49" s="372">
        <f t="shared" si="16"/>
        <v>62</v>
      </c>
      <c r="P49" s="373"/>
      <c r="Q49" s="373"/>
      <c r="R49" s="373"/>
      <c r="S49" s="373"/>
      <c r="T49" s="373"/>
      <c r="U49" s="373"/>
      <c r="V49" s="373"/>
      <c r="W49" s="373"/>
      <c r="X49" s="373"/>
      <c r="Y49" s="373"/>
      <c r="Z49" s="373"/>
      <c r="AA49" s="373"/>
      <c r="AB49" s="373"/>
      <c r="AC49" s="373"/>
      <c r="AD49" s="373"/>
      <c r="AE49" s="374">
        <f t="shared" si="17"/>
        <v>0</v>
      </c>
      <c r="AF49" s="357"/>
      <c r="AG49" s="366"/>
    </row>
    <row r="50" spans="2:33" outlineLevel="1" x14ac:dyDescent="0.25">
      <c r="B50" s="367"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367">
        <f>IF(C49&gt;0,C49+1,IF(DATE(YEAR('Basic project data'!$C$5),MONTH('Basic project data'!$C$5),1)=D50,1,0))</f>
        <v>0</v>
      </c>
      <c r="D50" s="368">
        <f t="shared" si="18"/>
        <v>93</v>
      </c>
      <c r="E50" s="369"/>
      <c r="F50" s="299">
        <f t="shared" si="14"/>
        <v>0</v>
      </c>
      <c r="G50" s="370"/>
      <c r="H50" s="369"/>
      <c r="I50" s="299">
        <f t="shared" si="15"/>
        <v>0</v>
      </c>
      <c r="J50" s="371"/>
      <c r="O50" s="372">
        <f t="shared" si="16"/>
        <v>93</v>
      </c>
      <c r="P50" s="373"/>
      <c r="Q50" s="373"/>
      <c r="R50" s="373"/>
      <c r="S50" s="373"/>
      <c r="T50" s="373"/>
      <c r="U50" s="373"/>
      <c r="V50" s="373"/>
      <c r="W50" s="373"/>
      <c r="X50" s="373"/>
      <c r="Y50" s="373"/>
      <c r="Z50" s="373"/>
      <c r="AA50" s="373"/>
      <c r="AB50" s="373"/>
      <c r="AC50" s="373"/>
      <c r="AD50" s="373"/>
      <c r="AE50" s="374">
        <f t="shared" si="17"/>
        <v>0</v>
      </c>
      <c r="AF50" s="375"/>
    </row>
    <row r="51" spans="2:33" outlineLevel="1" x14ac:dyDescent="0.25">
      <c r="B51" s="367"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367">
        <f>IF(C50&gt;0,C50+1,IF(DATE(YEAR('Basic project data'!$C$5),MONTH('Basic project data'!$C$5),1)=D51,1,0))</f>
        <v>0</v>
      </c>
      <c r="D51" s="368">
        <f t="shared" si="18"/>
        <v>123</v>
      </c>
      <c r="E51" s="369"/>
      <c r="F51" s="299">
        <f t="shared" si="14"/>
        <v>0</v>
      </c>
      <c r="G51" s="370"/>
      <c r="H51" s="369"/>
      <c r="I51" s="299">
        <f t="shared" si="15"/>
        <v>0</v>
      </c>
      <c r="J51" s="371"/>
      <c r="O51" s="372">
        <f t="shared" si="16"/>
        <v>123</v>
      </c>
      <c r="P51" s="373"/>
      <c r="Q51" s="373"/>
      <c r="R51" s="373"/>
      <c r="S51" s="373"/>
      <c r="T51" s="373"/>
      <c r="U51" s="373"/>
      <c r="V51" s="373"/>
      <c r="W51" s="373"/>
      <c r="X51" s="373"/>
      <c r="Y51" s="373"/>
      <c r="Z51" s="373"/>
      <c r="AA51" s="373"/>
      <c r="AB51" s="373"/>
      <c r="AC51" s="373"/>
      <c r="AD51" s="373"/>
      <c r="AE51" s="374">
        <f t="shared" si="17"/>
        <v>0</v>
      </c>
      <c r="AF51" s="375"/>
      <c r="AG51" s="366"/>
    </row>
    <row r="52" spans="2:33" outlineLevel="1" x14ac:dyDescent="0.25">
      <c r="B52" s="367"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367">
        <f>IF(C51&gt;0,C51+1,IF(DATE(YEAR('Basic project data'!$C$5),MONTH('Basic project data'!$C$5),1)=D52,1,0))</f>
        <v>0</v>
      </c>
      <c r="D52" s="368">
        <f t="shared" si="18"/>
        <v>154</v>
      </c>
      <c r="E52" s="369"/>
      <c r="F52" s="299">
        <f t="shared" si="14"/>
        <v>0</v>
      </c>
      <c r="G52" s="370"/>
      <c r="H52" s="369"/>
      <c r="I52" s="299">
        <f t="shared" si="15"/>
        <v>0</v>
      </c>
      <c r="J52" s="371"/>
      <c r="O52" s="372">
        <f t="shared" si="16"/>
        <v>154</v>
      </c>
      <c r="P52" s="373"/>
      <c r="Q52" s="373"/>
      <c r="R52" s="373"/>
      <c r="S52" s="373"/>
      <c r="T52" s="373"/>
      <c r="U52" s="373"/>
      <c r="V52" s="373"/>
      <c r="W52" s="373"/>
      <c r="X52" s="373"/>
      <c r="Y52" s="373"/>
      <c r="Z52" s="373"/>
      <c r="AA52" s="373"/>
      <c r="AB52" s="373"/>
      <c r="AC52" s="373"/>
      <c r="AD52" s="373"/>
      <c r="AE52" s="374">
        <f t="shared" si="17"/>
        <v>0</v>
      </c>
      <c r="AF52" s="375"/>
      <c r="AG52" s="366"/>
    </row>
    <row r="53" spans="2:33" outlineLevel="1" x14ac:dyDescent="0.25">
      <c r="B53" s="367"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367">
        <f>IF(C52&gt;0,C52+1,IF(DATE(YEAR('Basic project data'!$C$5),MONTH('Basic project data'!$C$5),1)=D53,1,0))</f>
        <v>0</v>
      </c>
      <c r="D53" s="368">
        <f t="shared" si="18"/>
        <v>184</v>
      </c>
      <c r="E53" s="369"/>
      <c r="F53" s="299">
        <f t="shared" si="14"/>
        <v>0</v>
      </c>
      <c r="G53" s="370"/>
      <c r="H53" s="369"/>
      <c r="I53" s="299">
        <f t="shared" si="15"/>
        <v>0</v>
      </c>
      <c r="J53" s="371"/>
      <c r="O53" s="372">
        <f t="shared" si="16"/>
        <v>184</v>
      </c>
      <c r="P53" s="373"/>
      <c r="Q53" s="373"/>
      <c r="R53" s="373"/>
      <c r="S53" s="373"/>
      <c r="T53" s="373"/>
      <c r="U53" s="373"/>
      <c r="V53" s="373"/>
      <c r="W53" s="373"/>
      <c r="X53" s="373"/>
      <c r="Y53" s="373"/>
      <c r="Z53" s="373"/>
      <c r="AA53" s="373"/>
      <c r="AB53" s="373"/>
      <c r="AC53" s="373"/>
      <c r="AD53" s="373"/>
      <c r="AE53" s="374">
        <f t="shared" si="17"/>
        <v>0</v>
      </c>
      <c r="AF53" s="375"/>
      <c r="AG53" s="354"/>
    </row>
    <row r="54" spans="2:33" outlineLevel="1" x14ac:dyDescent="0.25">
      <c r="B54" s="367"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367">
        <f>IF(C53&gt;0,C53+1,IF(DATE(YEAR('Basic project data'!$C$5),MONTH('Basic project data'!$C$5),1)=D54,1,0))</f>
        <v>0</v>
      </c>
      <c r="D54" s="368">
        <f t="shared" si="18"/>
        <v>215</v>
      </c>
      <c r="E54" s="369"/>
      <c r="F54" s="299">
        <f t="shared" si="14"/>
        <v>0</v>
      </c>
      <c r="G54" s="370"/>
      <c r="H54" s="369"/>
      <c r="I54" s="299">
        <f t="shared" si="15"/>
        <v>0</v>
      </c>
      <c r="J54" s="371"/>
      <c r="O54" s="372">
        <f t="shared" si="16"/>
        <v>215</v>
      </c>
      <c r="P54" s="373"/>
      <c r="Q54" s="373"/>
      <c r="R54" s="373"/>
      <c r="S54" s="373"/>
      <c r="T54" s="373"/>
      <c r="U54" s="373"/>
      <c r="V54" s="373"/>
      <c r="W54" s="373"/>
      <c r="X54" s="373"/>
      <c r="Y54" s="373"/>
      <c r="Z54" s="373"/>
      <c r="AA54" s="373"/>
      <c r="AB54" s="373"/>
      <c r="AC54" s="373"/>
      <c r="AD54" s="373"/>
      <c r="AE54" s="374">
        <f t="shared" si="17"/>
        <v>0</v>
      </c>
      <c r="AF54" s="375"/>
      <c r="AG54" s="354"/>
    </row>
    <row r="55" spans="2:33" outlineLevel="1" x14ac:dyDescent="0.25">
      <c r="B55" s="367"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367">
        <f>IF(C54&gt;0,C54+1,IF(DATE(YEAR('Basic project data'!$C$5),MONTH('Basic project data'!$C$5),1)=D55,1,0))</f>
        <v>0</v>
      </c>
      <c r="D55" s="368">
        <f t="shared" si="18"/>
        <v>246</v>
      </c>
      <c r="E55" s="369"/>
      <c r="F55" s="299">
        <f t="shared" si="14"/>
        <v>0</v>
      </c>
      <c r="G55" s="370"/>
      <c r="H55" s="369"/>
      <c r="I55" s="299">
        <f t="shared" si="15"/>
        <v>0</v>
      </c>
      <c r="J55" s="371"/>
      <c r="O55" s="372">
        <f t="shared" si="16"/>
        <v>246</v>
      </c>
      <c r="P55" s="373"/>
      <c r="Q55" s="373"/>
      <c r="R55" s="373"/>
      <c r="S55" s="373"/>
      <c r="T55" s="373"/>
      <c r="U55" s="373"/>
      <c r="V55" s="373"/>
      <c r="W55" s="373"/>
      <c r="X55" s="373"/>
      <c r="Y55" s="373"/>
      <c r="Z55" s="373"/>
      <c r="AA55" s="373"/>
      <c r="AB55" s="373"/>
      <c r="AC55" s="373"/>
      <c r="AD55" s="373"/>
      <c r="AE55" s="374">
        <f t="shared" si="17"/>
        <v>0</v>
      </c>
      <c r="AF55" s="375"/>
    </row>
    <row r="56" spans="2:33" outlineLevel="1" x14ac:dyDescent="0.25">
      <c r="B56" s="367"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367">
        <f>IF(C55&gt;0,C55+1,IF(DATE(YEAR('Basic project data'!$C$5),MONTH('Basic project data'!$C$5),1)=D56,1,0))</f>
        <v>0</v>
      </c>
      <c r="D56" s="368">
        <f t="shared" si="18"/>
        <v>276</v>
      </c>
      <c r="E56" s="369"/>
      <c r="F56" s="299">
        <f t="shared" si="14"/>
        <v>0</v>
      </c>
      <c r="G56" s="370"/>
      <c r="H56" s="369"/>
      <c r="I56" s="299">
        <f t="shared" si="15"/>
        <v>0</v>
      </c>
      <c r="J56" s="371"/>
      <c r="O56" s="372">
        <f t="shared" si="16"/>
        <v>276</v>
      </c>
      <c r="P56" s="373"/>
      <c r="Q56" s="373"/>
      <c r="R56" s="373"/>
      <c r="S56" s="373"/>
      <c r="T56" s="373"/>
      <c r="U56" s="373"/>
      <c r="V56" s="373"/>
      <c r="W56" s="373"/>
      <c r="X56" s="373"/>
      <c r="Y56" s="373"/>
      <c r="Z56" s="373"/>
      <c r="AA56" s="373"/>
      <c r="AB56" s="373"/>
      <c r="AC56" s="373"/>
      <c r="AD56" s="373"/>
      <c r="AE56" s="374">
        <f t="shared" si="17"/>
        <v>0</v>
      </c>
      <c r="AF56" s="375"/>
      <c r="AG56" s="376"/>
    </row>
    <row r="57" spans="2:33" outlineLevel="1" x14ac:dyDescent="0.25">
      <c r="B57" s="367"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367">
        <f>IF(C56&gt;0,C56+1,IF(DATE(YEAR('Basic project data'!$C$5),MONTH('Basic project data'!$C$5),1)=D57,1,0))</f>
        <v>0</v>
      </c>
      <c r="D57" s="368">
        <f t="shared" si="18"/>
        <v>307</v>
      </c>
      <c r="E57" s="369"/>
      <c r="F57" s="299">
        <f t="shared" si="14"/>
        <v>0</v>
      </c>
      <c r="G57" s="370"/>
      <c r="H57" s="369"/>
      <c r="I57" s="299">
        <f t="shared" si="15"/>
        <v>0</v>
      </c>
      <c r="J57" s="371"/>
      <c r="O57" s="372">
        <f t="shared" si="16"/>
        <v>307</v>
      </c>
      <c r="P57" s="373"/>
      <c r="Q57" s="373"/>
      <c r="R57" s="373"/>
      <c r="S57" s="373"/>
      <c r="T57" s="373"/>
      <c r="U57" s="373"/>
      <c r="V57" s="373"/>
      <c r="W57" s="373"/>
      <c r="X57" s="373"/>
      <c r="Y57" s="373"/>
      <c r="Z57" s="373"/>
      <c r="AA57" s="373"/>
      <c r="AB57" s="373"/>
      <c r="AC57" s="373"/>
      <c r="AD57" s="373"/>
      <c r="AE57" s="374">
        <f t="shared" si="17"/>
        <v>0</v>
      </c>
      <c r="AF57" s="375"/>
    </row>
    <row r="58" spans="2:33" outlineLevel="1" x14ac:dyDescent="0.25">
      <c r="B58" s="367"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367">
        <f>IF(C57&gt;0,C57+1,IF(DATE(YEAR('Basic project data'!$C$5),MONTH('Basic project data'!$C$5),1)=D58,1,0))</f>
        <v>0</v>
      </c>
      <c r="D58" s="368">
        <f t="shared" si="18"/>
        <v>337</v>
      </c>
      <c r="E58" s="369"/>
      <c r="F58" s="299">
        <f t="shared" si="14"/>
        <v>0</v>
      </c>
      <c r="G58" s="370"/>
      <c r="H58" s="369"/>
      <c r="I58" s="299">
        <f t="shared" si="15"/>
        <v>0</v>
      </c>
      <c r="J58" s="371"/>
      <c r="O58" s="372">
        <f t="shared" si="16"/>
        <v>337</v>
      </c>
      <c r="P58" s="373"/>
      <c r="Q58" s="373"/>
      <c r="R58" s="373"/>
      <c r="S58" s="373"/>
      <c r="T58" s="373"/>
      <c r="U58" s="373"/>
      <c r="V58" s="373"/>
      <c r="W58" s="373"/>
      <c r="X58" s="373"/>
      <c r="Y58" s="373"/>
      <c r="Z58" s="373"/>
      <c r="AA58" s="373"/>
      <c r="AB58" s="373"/>
      <c r="AC58" s="373"/>
      <c r="AD58" s="373"/>
      <c r="AE58" s="374">
        <f t="shared" si="17"/>
        <v>0</v>
      </c>
      <c r="AF58" s="375"/>
    </row>
    <row r="59" spans="2:33" ht="15.75" outlineLevel="1" thickBot="1" x14ac:dyDescent="0.3">
      <c r="B59" s="377"/>
      <c r="C59" s="378"/>
      <c r="D59" s="379">
        <f>D58</f>
        <v>337</v>
      </c>
      <c r="E59" s="380"/>
      <c r="F59" s="381">
        <f>SUM(F47:F58)</f>
        <v>0</v>
      </c>
      <c r="G59" s="382">
        <f>SUM(G47:G58)</f>
        <v>0</v>
      </c>
      <c r="H59" s="383"/>
      <c r="I59" s="381">
        <f>SUM(I47:I58)</f>
        <v>0</v>
      </c>
      <c r="J59" s="382">
        <f>SUM(J47:J58)</f>
        <v>0</v>
      </c>
      <c r="O59" s="379">
        <f t="shared" si="16"/>
        <v>337</v>
      </c>
      <c r="P59" s="384">
        <f t="shared" ref="P59:AE59" si="19">SUM(P47:P58)</f>
        <v>0</v>
      </c>
      <c r="Q59" s="384">
        <f t="shared" si="19"/>
        <v>0</v>
      </c>
      <c r="R59" s="384">
        <f t="shared" si="19"/>
        <v>0</v>
      </c>
      <c r="S59" s="384">
        <f t="shared" si="19"/>
        <v>0</v>
      </c>
      <c r="T59" s="384">
        <f>SUM(T47:T58)</f>
        <v>0</v>
      </c>
      <c r="U59" s="384">
        <f t="shared" si="19"/>
        <v>0</v>
      </c>
      <c r="V59" s="384">
        <f t="shared" si="19"/>
        <v>0</v>
      </c>
      <c r="W59" s="384">
        <f t="shared" si="19"/>
        <v>0</v>
      </c>
      <c r="X59" s="384">
        <f t="shared" si="19"/>
        <v>0</v>
      </c>
      <c r="Y59" s="384">
        <f t="shared" si="19"/>
        <v>0</v>
      </c>
      <c r="Z59" s="384">
        <f t="shared" si="19"/>
        <v>0</v>
      </c>
      <c r="AA59" s="384">
        <f t="shared" si="19"/>
        <v>0</v>
      </c>
      <c r="AB59" s="384">
        <f t="shared" si="19"/>
        <v>0</v>
      </c>
      <c r="AC59" s="384">
        <f t="shared" si="19"/>
        <v>0</v>
      </c>
      <c r="AD59" s="384">
        <f t="shared" si="19"/>
        <v>0</v>
      </c>
      <c r="AE59" s="384">
        <f t="shared" si="19"/>
        <v>0</v>
      </c>
      <c r="AF59" s="375"/>
    </row>
    <row r="60" spans="2:33" x14ac:dyDescent="0.25">
      <c r="B60" s="385"/>
      <c r="C60" s="385"/>
      <c r="E60" s="674" t="s">
        <v>252</v>
      </c>
      <c r="F60" s="674"/>
      <c r="G60" s="674"/>
      <c r="H60" s="674" t="s">
        <v>498</v>
      </c>
      <c r="I60" s="674"/>
      <c r="J60" s="674"/>
      <c r="P60" s="384">
        <f t="shared" ref="P60:AE60" si="20">IFERROR(P59/$H$2,0)</f>
        <v>0</v>
      </c>
      <c r="Q60" s="384">
        <f t="shared" si="20"/>
        <v>0</v>
      </c>
      <c r="R60" s="384">
        <f t="shared" si="20"/>
        <v>0</v>
      </c>
      <c r="S60" s="384">
        <f t="shared" si="20"/>
        <v>0</v>
      </c>
      <c r="T60" s="384">
        <f t="shared" si="20"/>
        <v>0</v>
      </c>
      <c r="U60" s="384">
        <f t="shared" si="20"/>
        <v>0</v>
      </c>
      <c r="V60" s="384">
        <f t="shared" si="20"/>
        <v>0</v>
      </c>
      <c r="W60" s="384">
        <f t="shared" si="20"/>
        <v>0</v>
      </c>
      <c r="X60" s="384">
        <f t="shared" si="20"/>
        <v>0</v>
      </c>
      <c r="Y60" s="384">
        <f t="shared" si="20"/>
        <v>0</v>
      </c>
      <c r="Z60" s="384">
        <f t="shared" si="20"/>
        <v>0</v>
      </c>
      <c r="AA60" s="384">
        <f t="shared" si="20"/>
        <v>0</v>
      </c>
      <c r="AB60" s="384">
        <f t="shared" si="20"/>
        <v>0</v>
      </c>
      <c r="AC60" s="384">
        <f t="shared" si="20"/>
        <v>0</v>
      </c>
      <c r="AD60" s="384">
        <f t="shared" si="20"/>
        <v>0</v>
      </c>
      <c r="AE60" s="384">
        <f t="shared" si="20"/>
        <v>0</v>
      </c>
      <c r="AF60" s="626" t="s">
        <v>270</v>
      </c>
      <c r="AG60" s="627"/>
    </row>
    <row r="61" spans="2:33" ht="30" outlineLevel="1" x14ac:dyDescent="0.25">
      <c r="B61" s="385"/>
      <c r="C61" s="385"/>
      <c r="E61" s="360" t="s">
        <v>267</v>
      </c>
      <c r="F61" s="361" t="s">
        <v>268</v>
      </c>
      <c r="G61" s="362" t="s">
        <v>269</v>
      </c>
      <c r="H61" s="363" t="s">
        <v>267</v>
      </c>
      <c r="I61" s="361" t="s">
        <v>268</v>
      </c>
      <c r="J61" s="362" t="s">
        <v>530</v>
      </c>
      <c r="O61" s="364" t="s">
        <v>266</v>
      </c>
      <c r="P61" s="365" t="s">
        <v>389</v>
      </c>
      <c r="Q61" s="365" t="s">
        <v>39</v>
      </c>
      <c r="R61" s="365" t="s">
        <v>40</v>
      </c>
      <c r="S61" s="365" t="s">
        <v>41</v>
      </c>
      <c r="T61" s="365" t="s">
        <v>42</v>
      </c>
      <c r="U61" s="365" t="s">
        <v>43</v>
      </c>
      <c r="V61" s="365" t="s">
        <v>44</v>
      </c>
      <c r="W61" s="365" t="s">
        <v>45</v>
      </c>
      <c r="X61" s="365" t="s">
        <v>46</v>
      </c>
      <c r="Y61" s="365" t="s">
        <v>47</v>
      </c>
      <c r="Z61" s="365" t="s">
        <v>48</v>
      </c>
      <c r="AA61" s="365" t="s">
        <v>49</v>
      </c>
      <c r="AB61" s="365" t="s">
        <v>50</v>
      </c>
      <c r="AC61" s="365" t="s">
        <v>51</v>
      </c>
      <c r="AD61" s="365" t="s">
        <v>52</v>
      </c>
      <c r="AE61" s="386"/>
      <c r="AF61" s="387"/>
    </row>
    <row r="62" spans="2:33" outlineLevel="1" x14ac:dyDescent="0.25">
      <c r="B62" s="367"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367">
        <f>IF(C58&gt;0,C58+1,IF(DATE(YEAR('Basic project data'!$C$5),MONTH('Basic project data'!$C$5),1)=D62,1,0))</f>
        <v>0</v>
      </c>
      <c r="D62" s="368">
        <f>DATE(YEAR(D58),MONTH(D58)+1,DAY(D58))</f>
        <v>368</v>
      </c>
      <c r="E62" s="369"/>
      <c r="F62" s="299">
        <f t="shared" ref="F62:F73" si="21">215/12*E62</f>
        <v>0</v>
      </c>
      <c r="G62" s="370"/>
      <c r="H62" s="369"/>
      <c r="I62" s="299">
        <f t="shared" ref="I62:I73" si="22">215/12*H62</f>
        <v>0</v>
      </c>
      <c r="J62" s="371"/>
      <c r="O62" s="372">
        <f t="shared" ref="O62:O74" si="23">D62</f>
        <v>368</v>
      </c>
      <c r="P62" s="373"/>
      <c r="Q62" s="373"/>
      <c r="R62" s="373"/>
      <c r="S62" s="373"/>
      <c r="T62" s="373"/>
      <c r="U62" s="373"/>
      <c r="V62" s="373"/>
      <c r="W62" s="373"/>
      <c r="X62" s="373"/>
      <c r="Y62" s="373"/>
      <c r="Z62" s="373"/>
      <c r="AA62" s="373"/>
      <c r="AB62" s="373"/>
      <c r="AC62" s="373"/>
      <c r="AD62" s="373"/>
      <c r="AE62" s="374">
        <f t="shared" ref="AE62:AE73" si="24">SUM(P62:AD62)</f>
        <v>0</v>
      </c>
      <c r="AF62" s="375"/>
      <c r="AG62" s="376"/>
    </row>
    <row r="63" spans="2:33" outlineLevel="1" x14ac:dyDescent="0.25">
      <c r="B63" s="367"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367">
        <f>IF(C62&gt;0,C62+1,IF(DATE(YEAR('Basic project data'!$C$5),MONTH('Basic project data'!$C$5),1)=D63,1,0))</f>
        <v>0</v>
      </c>
      <c r="D63" s="368">
        <f t="shared" ref="D63:D73" si="25">DATE(YEAR(D62),MONTH(D62)+1,DAY(D62))</f>
        <v>399</v>
      </c>
      <c r="E63" s="369"/>
      <c r="F63" s="299">
        <f t="shared" si="21"/>
        <v>0</v>
      </c>
      <c r="G63" s="370"/>
      <c r="H63" s="369"/>
      <c r="I63" s="299">
        <f t="shared" si="22"/>
        <v>0</v>
      </c>
      <c r="J63" s="371"/>
      <c r="O63" s="372">
        <f t="shared" si="23"/>
        <v>399</v>
      </c>
      <c r="P63" s="373"/>
      <c r="Q63" s="373"/>
      <c r="R63" s="373"/>
      <c r="S63" s="373"/>
      <c r="T63" s="373"/>
      <c r="U63" s="373"/>
      <c r="V63" s="373"/>
      <c r="W63" s="373"/>
      <c r="X63" s="373"/>
      <c r="Y63" s="373"/>
      <c r="Z63" s="373"/>
      <c r="AA63" s="373"/>
      <c r="AB63" s="373"/>
      <c r="AC63" s="373"/>
      <c r="AD63" s="373"/>
      <c r="AE63" s="374">
        <f t="shared" si="24"/>
        <v>0</v>
      </c>
      <c r="AF63" s="375"/>
    </row>
    <row r="64" spans="2:33" outlineLevel="1" x14ac:dyDescent="0.25">
      <c r="B64" s="367"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367">
        <f>IF(C63&gt;0,C63+1,IF(DATE(YEAR('Basic project data'!$C$5),MONTH('Basic project data'!$C$5),1)=D64,1,0))</f>
        <v>0</v>
      </c>
      <c r="D64" s="368">
        <f t="shared" si="25"/>
        <v>427</v>
      </c>
      <c r="E64" s="369"/>
      <c r="F64" s="299">
        <f t="shared" si="21"/>
        <v>0</v>
      </c>
      <c r="G64" s="370"/>
      <c r="H64" s="369"/>
      <c r="I64" s="299">
        <f t="shared" si="22"/>
        <v>0</v>
      </c>
      <c r="J64" s="371"/>
      <c r="O64" s="372">
        <f t="shared" si="23"/>
        <v>427</v>
      </c>
      <c r="P64" s="373"/>
      <c r="Q64" s="373"/>
      <c r="R64" s="373"/>
      <c r="S64" s="373"/>
      <c r="T64" s="373"/>
      <c r="U64" s="373"/>
      <c r="V64" s="373"/>
      <c r="W64" s="373"/>
      <c r="X64" s="373"/>
      <c r="Y64" s="373"/>
      <c r="Z64" s="373"/>
      <c r="AA64" s="373"/>
      <c r="AB64" s="373"/>
      <c r="AC64" s="373"/>
      <c r="AD64" s="373"/>
      <c r="AE64" s="374">
        <f t="shared" si="24"/>
        <v>0</v>
      </c>
      <c r="AF64" s="375"/>
    </row>
    <row r="65" spans="2:33" outlineLevel="1" x14ac:dyDescent="0.25">
      <c r="B65" s="367"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367">
        <f>IF(C64&gt;0,C64+1,IF(DATE(YEAR('Basic project data'!$C$5),MONTH('Basic project data'!$C$5),1)=D65,1,0))</f>
        <v>0</v>
      </c>
      <c r="D65" s="368">
        <f t="shared" si="25"/>
        <v>458</v>
      </c>
      <c r="E65" s="369"/>
      <c r="F65" s="299">
        <f t="shared" si="21"/>
        <v>0</v>
      </c>
      <c r="G65" s="370"/>
      <c r="H65" s="369"/>
      <c r="I65" s="299">
        <f t="shared" si="22"/>
        <v>0</v>
      </c>
      <c r="J65" s="371"/>
      <c r="O65" s="372">
        <f t="shared" si="23"/>
        <v>458</v>
      </c>
      <c r="P65" s="373"/>
      <c r="Q65" s="373"/>
      <c r="R65" s="373"/>
      <c r="S65" s="373"/>
      <c r="T65" s="373"/>
      <c r="U65" s="373"/>
      <c r="V65" s="373"/>
      <c r="W65" s="373"/>
      <c r="X65" s="373"/>
      <c r="Y65" s="373"/>
      <c r="Z65" s="373"/>
      <c r="AA65" s="373"/>
      <c r="AB65" s="373"/>
      <c r="AC65" s="373"/>
      <c r="AD65" s="373"/>
      <c r="AE65" s="374">
        <f t="shared" si="24"/>
        <v>0</v>
      </c>
      <c r="AF65" s="375"/>
    </row>
    <row r="66" spans="2:33" outlineLevel="1" x14ac:dyDescent="0.25">
      <c r="B66" s="367"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367">
        <f>IF(C65&gt;0,C65+1,IF(DATE(YEAR('Basic project data'!$C$5),MONTH('Basic project data'!$C$5),1)=D66,1,0))</f>
        <v>0</v>
      </c>
      <c r="D66" s="368">
        <f t="shared" si="25"/>
        <v>488</v>
      </c>
      <c r="E66" s="369"/>
      <c r="F66" s="299">
        <f t="shared" si="21"/>
        <v>0</v>
      </c>
      <c r="G66" s="370"/>
      <c r="H66" s="369"/>
      <c r="I66" s="299">
        <f t="shared" si="22"/>
        <v>0</v>
      </c>
      <c r="J66" s="371"/>
      <c r="O66" s="372">
        <f t="shared" si="23"/>
        <v>488</v>
      </c>
      <c r="P66" s="373"/>
      <c r="Q66" s="373"/>
      <c r="R66" s="373"/>
      <c r="S66" s="373"/>
      <c r="T66" s="373"/>
      <c r="U66" s="373"/>
      <c r="V66" s="373"/>
      <c r="W66" s="373"/>
      <c r="X66" s="373"/>
      <c r="Y66" s="373"/>
      <c r="Z66" s="373"/>
      <c r="AA66" s="373"/>
      <c r="AB66" s="373"/>
      <c r="AC66" s="373"/>
      <c r="AD66" s="373"/>
      <c r="AE66" s="374">
        <f t="shared" si="24"/>
        <v>0</v>
      </c>
      <c r="AF66" s="375"/>
    </row>
    <row r="67" spans="2:33" outlineLevel="1" x14ac:dyDescent="0.25">
      <c r="B67" s="367"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367">
        <f>IF(C66&gt;0,C66+1,IF(DATE(YEAR('Basic project data'!$C$5),MONTH('Basic project data'!$C$5),1)=D67,1,0))</f>
        <v>0</v>
      </c>
      <c r="D67" s="368">
        <f t="shared" si="25"/>
        <v>519</v>
      </c>
      <c r="E67" s="369"/>
      <c r="F67" s="299">
        <f t="shared" si="21"/>
        <v>0</v>
      </c>
      <c r="G67" s="370"/>
      <c r="H67" s="369"/>
      <c r="I67" s="299">
        <f t="shared" si="22"/>
        <v>0</v>
      </c>
      <c r="J67" s="371"/>
      <c r="O67" s="372">
        <f t="shared" si="23"/>
        <v>519</v>
      </c>
      <c r="P67" s="373"/>
      <c r="Q67" s="373"/>
      <c r="R67" s="373"/>
      <c r="S67" s="373"/>
      <c r="T67" s="373"/>
      <c r="U67" s="373"/>
      <c r="V67" s="373"/>
      <c r="W67" s="373"/>
      <c r="X67" s="373"/>
      <c r="Y67" s="373"/>
      <c r="Z67" s="373"/>
      <c r="AA67" s="373"/>
      <c r="AB67" s="373"/>
      <c r="AC67" s="373"/>
      <c r="AD67" s="373"/>
      <c r="AE67" s="374">
        <f t="shared" si="24"/>
        <v>0</v>
      </c>
      <c r="AF67" s="375"/>
    </row>
    <row r="68" spans="2:33" outlineLevel="1" x14ac:dyDescent="0.25">
      <c r="B68" s="367"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367">
        <f>IF(C67&gt;0,C67+1,IF(DATE(YEAR('Basic project data'!$C$5),MONTH('Basic project data'!$C$5),1)=D68,1,0))</f>
        <v>0</v>
      </c>
      <c r="D68" s="368">
        <f t="shared" si="25"/>
        <v>549</v>
      </c>
      <c r="E68" s="369"/>
      <c r="F68" s="299">
        <f t="shared" si="21"/>
        <v>0</v>
      </c>
      <c r="G68" s="370"/>
      <c r="H68" s="369"/>
      <c r="I68" s="299">
        <f t="shared" si="22"/>
        <v>0</v>
      </c>
      <c r="J68" s="371"/>
      <c r="O68" s="372">
        <f t="shared" si="23"/>
        <v>549</v>
      </c>
      <c r="P68" s="373"/>
      <c r="Q68" s="373"/>
      <c r="R68" s="373"/>
      <c r="S68" s="373"/>
      <c r="T68" s="373"/>
      <c r="U68" s="373"/>
      <c r="V68" s="373"/>
      <c r="W68" s="373"/>
      <c r="X68" s="373"/>
      <c r="Y68" s="373"/>
      <c r="Z68" s="373"/>
      <c r="AA68" s="373"/>
      <c r="AB68" s="373"/>
      <c r="AC68" s="373"/>
      <c r="AD68" s="373"/>
      <c r="AE68" s="374">
        <f t="shared" si="24"/>
        <v>0</v>
      </c>
      <c r="AF68" s="375"/>
    </row>
    <row r="69" spans="2:33" outlineLevel="1" x14ac:dyDescent="0.25">
      <c r="B69" s="367"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367">
        <f>IF(C68&gt;0,C68+1,IF(DATE(YEAR('Basic project data'!$C$5),MONTH('Basic project data'!$C$5),1)=D69,1,0))</f>
        <v>0</v>
      </c>
      <c r="D69" s="368">
        <f t="shared" si="25"/>
        <v>580</v>
      </c>
      <c r="E69" s="369"/>
      <c r="F69" s="299">
        <f t="shared" si="21"/>
        <v>0</v>
      </c>
      <c r="G69" s="370"/>
      <c r="H69" s="369"/>
      <c r="I69" s="299">
        <f t="shared" si="22"/>
        <v>0</v>
      </c>
      <c r="J69" s="371"/>
      <c r="O69" s="372">
        <f t="shared" si="23"/>
        <v>580</v>
      </c>
      <c r="P69" s="373"/>
      <c r="Q69" s="373"/>
      <c r="R69" s="373"/>
      <c r="S69" s="373"/>
      <c r="T69" s="373"/>
      <c r="U69" s="373"/>
      <c r="V69" s="373"/>
      <c r="W69" s="373"/>
      <c r="X69" s="373"/>
      <c r="Y69" s="373"/>
      <c r="Z69" s="373"/>
      <c r="AA69" s="373"/>
      <c r="AB69" s="373"/>
      <c r="AC69" s="373"/>
      <c r="AD69" s="373"/>
      <c r="AE69" s="374">
        <f t="shared" si="24"/>
        <v>0</v>
      </c>
      <c r="AF69" s="375"/>
    </row>
    <row r="70" spans="2:33" outlineLevel="1" x14ac:dyDescent="0.25">
      <c r="B70" s="367"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367">
        <f>IF(C69&gt;0,C69+1,IF(DATE(YEAR('Basic project data'!$C$5),MONTH('Basic project data'!$C$5),1)=D70,1,0))</f>
        <v>0</v>
      </c>
      <c r="D70" s="368">
        <f t="shared" si="25"/>
        <v>611</v>
      </c>
      <c r="E70" s="369"/>
      <c r="F70" s="299">
        <f t="shared" si="21"/>
        <v>0</v>
      </c>
      <c r="G70" s="370"/>
      <c r="H70" s="369"/>
      <c r="I70" s="299">
        <f t="shared" si="22"/>
        <v>0</v>
      </c>
      <c r="J70" s="371"/>
      <c r="O70" s="372">
        <f t="shared" si="23"/>
        <v>611</v>
      </c>
      <c r="P70" s="373"/>
      <c r="Q70" s="373"/>
      <c r="R70" s="373"/>
      <c r="S70" s="373"/>
      <c r="T70" s="373"/>
      <c r="U70" s="373"/>
      <c r="V70" s="373"/>
      <c r="W70" s="373"/>
      <c r="X70" s="373"/>
      <c r="Y70" s="373"/>
      <c r="Z70" s="373"/>
      <c r="AA70" s="373"/>
      <c r="AB70" s="373"/>
      <c r="AC70" s="373"/>
      <c r="AD70" s="373"/>
      <c r="AE70" s="374">
        <f t="shared" si="24"/>
        <v>0</v>
      </c>
      <c r="AF70" s="375"/>
    </row>
    <row r="71" spans="2:33" outlineLevel="1" x14ac:dyDescent="0.25">
      <c r="B71" s="367"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367">
        <f>IF(C70&gt;0,C70+1,IF(DATE(YEAR('Basic project data'!$C$5),MONTH('Basic project data'!$C$5),1)=D71,1,0))</f>
        <v>0</v>
      </c>
      <c r="D71" s="368">
        <f t="shared" si="25"/>
        <v>641</v>
      </c>
      <c r="E71" s="369"/>
      <c r="F71" s="299">
        <f t="shared" si="21"/>
        <v>0</v>
      </c>
      <c r="G71" s="370"/>
      <c r="H71" s="369"/>
      <c r="I71" s="299">
        <f t="shared" si="22"/>
        <v>0</v>
      </c>
      <c r="J71" s="371"/>
      <c r="O71" s="372">
        <f t="shared" si="23"/>
        <v>641</v>
      </c>
      <c r="P71" s="373"/>
      <c r="Q71" s="373"/>
      <c r="R71" s="373"/>
      <c r="S71" s="373"/>
      <c r="T71" s="373"/>
      <c r="U71" s="373"/>
      <c r="V71" s="373"/>
      <c r="W71" s="373"/>
      <c r="X71" s="373"/>
      <c r="Y71" s="373"/>
      <c r="Z71" s="373"/>
      <c r="AA71" s="373"/>
      <c r="AB71" s="373"/>
      <c r="AC71" s="373"/>
      <c r="AD71" s="373"/>
      <c r="AE71" s="374">
        <f t="shared" si="24"/>
        <v>0</v>
      </c>
      <c r="AF71" s="375"/>
    </row>
    <row r="72" spans="2:33" outlineLevel="1" x14ac:dyDescent="0.25">
      <c r="B72" s="367"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367">
        <f>IF(C71&gt;0,C71+1,IF(DATE(YEAR('Basic project data'!$C$5),MONTH('Basic project data'!$C$5),1)=D72,1,0))</f>
        <v>0</v>
      </c>
      <c r="D72" s="368">
        <f t="shared" si="25"/>
        <v>672</v>
      </c>
      <c r="E72" s="369"/>
      <c r="F72" s="299">
        <f t="shared" si="21"/>
        <v>0</v>
      </c>
      <c r="G72" s="370"/>
      <c r="H72" s="369"/>
      <c r="I72" s="299">
        <f t="shared" si="22"/>
        <v>0</v>
      </c>
      <c r="J72" s="371"/>
      <c r="O72" s="372">
        <f t="shared" si="23"/>
        <v>672</v>
      </c>
      <c r="P72" s="373"/>
      <c r="Q72" s="373"/>
      <c r="R72" s="373"/>
      <c r="S72" s="373"/>
      <c r="T72" s="373"/>
      <c r="U72" s="373"/>
      <c r="V72" s="373"/>
      <c r="W72" s="373"/>
      <c r="X72" s="373"/>
      <c r="Y72" s="373"/>
      <c r="Z72" s="373"/>
      <c r="AA72" s="373"/>
      <c r="AB72" s="373"/>
      <c r="AC72" s="373"/>
      <c r="AD72" s="373"/>
      <c r="AE72" s="374">
        <f t="shared" si="24"/>
        <v>0</v>
      </c>
      <c r="AF72" s="375"/>
    </row>
    <row r="73" spans="2:33" outlineLevel="1" x14ac:dyDescent="0.25">
      <c r="B73" s="367"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367">
        <f>IF(C72&gt;0,C72+1,IF(DATE(YEAR('Basic project data'!$C$5),MONTH('Basic project data'!$C$5),1)=D73,1,0))</f>
        <v>0</v>
      </c>
      <c r="D73" s="368">
        <f t="shared" si="25"/>
        <v>702</v>
      </c>
      <c r="E73" s="369"/>
      <c r="F73" s="299">
        <f t="shared" si="21"/>
        <v>0</v>
      </c>
      <c r="G73" s="370"/>
      <c r="H73" s="369"/>
      <c r="I73" s="299">
        <f t="shared" si="22"/>
        <v>0</v>
      </c>
      <c r="J73" s="371"/>
      <c r="O73" s="372">
        <f t="shared" si="23"/>
        <v>702</v>
      </c>
      <c r="P73" s="373"/>
      <c r="Q73" s="373"/>
      <c r="R73" s="373"/>
      <c r="S73" s="373"/>
      <c r="T73" s="373"/>
      <c r="U73" s="373"/>
      <c r="V73" s="373"/>
      <c r="W73" s="373"/>
      <c r="X73" s="373"/>
      <c r="Y73" s="373"/>
      <c r="Z73" s="373"/>
      <c r="AA73" s="373"/>
      <c r="AB73" s="373"/>
      <c r="AC73" s="373"/>
      <c r="AD73" s="373"/>
      <c r="AE73" s="374">
        <f t="shared" si="24"/>
        <v>0</v>
      </c>
      <c r="AF73" s="375"/>
    </row>
    <row r="74" spans="2:33" ht="15.75" outlineLevel="1" thickBot="1" x14ac:dyDescent="0.3">
      <c r="B74" s="377"/>
      <c r="C74" s="378"/>
      <c r="D74" s="379">
        <f>D73</f>
        <v>702</v>
      </c>
      <c r="E74" s="380"/>
      <c r="F74" s="381">
        <f>SUM(F62:F73)</f>
        <v>0</v>
      </c>
      <c r="G74" s="382">
        <f>SUM(G62:G73)</f>
        <v>0</v>
      </c>
      <c r="H74" s="383"/>
      <c r="I74" s="381">
        <f>SUM(I62:I73)</f>
        <v>0</v>
      </c>
      <c r="J74" s="382">
        <f>SUM(J62:J73)</f>
        <v>0</v>
      </c>
      <c r="O74" s="388">
        <f t="shared" si="23"/>
        <v>702</v>
      </c>
      <c r="P74" s="384">
        <f t="shared" ref="P74:S74" si="26">SUM(P62:P73)</f>
        <v>0</v>
      </c>
      <c r="Q74" s="384">
        <f t="shared" si="26"/>
        <v>0</v>
      </c>
      <c r="R74" s="384">
        <f t="shared" si="26"/>
        <v>0</v>
      </c>
      <c r="S74" s="384">
        <f t="shared" si="26"/>
        <v>0</v>
      </c>
      <c r="T74" s="384">
        <f>SUM(T62:T73)</f>
        <v>0</v>
      </c>
      <c r="U74" s="384">
        <f t="shared" ref="U74:AE74" si="27">SUM(U62:U73)</f>
        <v>0</v>
      </c>
      <c r="V74" s="384">
        <f t="shared" si="27"/>
        <v>0</v>
      </c>
      <c r="W74" s="384">
        <f t="shared" si="27"/>
        <v>0</v>
      </c>
      <c r="X74" s="384">
        <f t="shared" si="27"/>
        <v>0</v>
      </c>
      <c r="Y74" s="384">
        <f t="shared" si="27"/>
        <v>0</v>
      </c>
      <c r="Z74" s="384">
        <f t="shared" si="27"/>
        <v>0</v>
      </c>
      <c r="AA74" s="384">
        <f t="shared" si="27"/>
        <v>0</v>
      </c>
      <c r="AB74" s="384">
        <f t="shared" si="27"/>
        <v>0</v>
      </c>
      <c r="AC74" s="384">
        <f t="shared" si="27"/>
        <v>0</v>
      </c>
      <c r="AD74" s="384">
        <f t="shared" si="27"/>
        <v>0</v>
      </c>
      <c r="AE74" s="384">
        <f t="shared" si="27"/>
        <v>0</v>
      </c>
      <c r="AF74" s="375"/>
    </row>
    <row r="75" spans="2:33" x14ac:dyDescent="0.25">
      <c r="B75" s="385"/>
      <c r="C75" s="385"/>
      <c r="E75" s="674" t="s">
        <v>252</v>
      </c>
      <c r="F75" s="674"/>
      <c r="G75" s="674"/>
      <c r="H75" s="674" t="s">
        <v>498</v>
      </c>
      <c r="I75" s="674"/>
      <c r="J75" s="674"/>
      <c r="O75" s="357"/>
      <c r="P75" s="384">
        <f t="shared" ref="P75:AE75" si="28">IFERROR(P74/$H$2,0)</f>
        <v>0</v>
      </c>
      <c r="Q75" s="384">
        <f t="shared" si="28"/>
        <v>0</v>
      </c>
      <c r="R75" s="384">
        <f t="shared" si="28"/>
        <v>0</v>
      </c>
      <c r="S75" s="384">
        <f t="shared" si="28"/>
        <v>0</v>
      </c>
      <c r="T75" s="384">
        <f t="shared" si="28"/>
        <v>0</v>
      </c>
      <c r="U75" s="384">
        <f t="shared" si="28"/>
        <v>0</v>
      </c>
      <c r="V75" s="384">
        <f t="shared" si="28"/>
        <v>0</v>
      </c>
      <c r="W75" s="384">
        <f t="shared" si="28"/>
        <v>0</v>
      </c>
      <c r="X75" s="384">
        <f t="shared" si="28"/>
        <v>0</v>
      </c>
      <c r="Y75" s="384">
        <f t="shared" si="28"/>
        <v>0</v>
      </c>
      <c r="Z75" s="384">
        <f t="shared" si="28"/>
        <v>0</v>
      </c>
      <c r="AA75" s="384">
        <f t="shared" si="28"/>
        <v>0</v>
      </c>
      <c r="AB75" s="384">
        <f t="shared" si="28"/>
        <v>0</v>
      </c>
      <c r="AC75" s="384">
        <f t="shared" si="28"/>
        <v>0</v>
      </c>
      <c r="AD75" s="384">
        <f t="shared" si="28"/>
        <v>0</v>
      </c>
      <c r="AE75" s="384">
        <f t="shared" si="28"/>
        <v>0</v>
      </c>
      <c r="AF75" s="626" t="s">
        <v>270</v>
      </c>
      <c r="AG75" s="627"/>
    </row>
    <row r="76" spans="2:33" ht="30" outlineLevel="1" x14ac:dyDescent="0.25">
      <c r="B76" s="385"/>
      <c r="C76" s="385"/>
      <c r="E76" s="360" t="s">
        <v>267</v>
      </c>
      <c r="F76" s="361" t="s">
        <v>268</v>
      </c>
      <c r="G76" s="362" t="s">
        <v>269</v>
      </c>
      <c r="H76" s="363" t="s">
        <v>267</v>
      </c>
      <c r="I76" s="361" t="s">
        <v>268</v>
      </c>
      <c r="J76" s="362" t="s">
        <v>530</v>
      </c>
      <c r="O76" s="364" t="s">
        <v>266</v>
      </c>
      <c r="P76" s="365" t="s">
        <v>389</v>
      </c>
      <c r="Q76" s="365" t="s">
        <v>39</v>
      </c>
      <c r="R76" s="365" t="s">
        <v>40</v>
      </c>
      <c r="S76" s="365" t="s">
        <v>41</v>
      </c>
      <c r="T76" s="365" t="s">
        <v>42</v>
      </c>
      <c r="U76" s="365" t="s">
        <v>43</v>
      </c>
      <c r="V76" s="365" t="s">
        <v>44</v>
      </c>
      <c r="W76" s="365" t="s">
        <v>45</v>
      </c>
      <c r="X76" s="365" t="s">
        <v>46</v>
      </c>
      <c r="Y76" s="365" t="s">
        <v>47</v>
      </c>
      <c r="Z76" s="365" t="s">
        <v>48</v>
      </c>
      <c r="AA76" s="365" t="s">
        <v>49</v>
      </c>
      <c r="AB76" s="365" t="s">
        <v>50</v>
      </c>
      <c r="AC76" s="365" t="s">
        <v>51</v>
      </c>
      <c r="AD76" s="365" t="s">
        <v>52</v>
      </c>
      <c r="AE76" s="386"/>
      <c r="AF76" s="387"/>
    </row>
    <row r="77" spans="2:33" outlineLevel="1" x14ac:dyDescent="0.25">
      <c r="B77" s="367"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367">
        <f>IF(C73&gt;0,C73+1,IF(DATE(YEAR('Basic project data'!$C$5),MONTH('Basic project data'!$C$5),1)=D77,1,0))</f>
        <v>0</v>
      </c>
      <c r="D77" s="368">
        <f>DATE(YEAR(D73),MONTH(D73)+1,DAY(D73))</f>
        <v>733</v>
      </c>
      <c r="E77" s="369"/>
      <c r="F77" s="299">
        <f t="shared" ref="F77:F88" si="29">215/12*E77</f>
        <v>0</v>
      </c>
      <c r="G77" s="370"/>
      <c r="H77" s="369"/>
      <c r="I77" s="299">
        <f t="shared" ref="I77:I88" si="30">215/12*H77</f>
        <v>0</v>
      </c>
      <c r="J77" s="371"/>
      <c r="O77" s="372">
        <f t="shared" ref="O77:O89" si="31">D77</f>
        <v>733</v>
      </c>
      <c r="P77" s="373"/>
      <c r="Q77" s="373"/>
      <c r="R77" s="373"/>
      <c r="S77" s="373"/>
      <c r="T77" s="373"/>
      <c r="U77" s="373"/>
      <c r="V77" s="373"/>
      <c r="W77" s="373"/>
      <c r="X77" s="373"/>
      <c r="Y77" s="373"/>
      <c r="Z77" s="373"/>
      <c r="AA77" s="373"/>
      <c r="AB77" s="373"/>
      <c r="AC77" s="373"/>
      <c r="AD77" s="373"/>
      <c r="AE77" s="374">
        <f t="shared" ref="AE77:AE88" si="32">SUM(P77:AD77)</f>
        <v>0</v>
      </c>
      <c r="AF77" s="375"/>
    </row>
    <row r="78" spans="2:33" outlineLevel="1" x14ac:dyDescent="0.25">
      <c r="B78" s="367"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367">
        <f>IF(C77&gt;0,C77+1,IF(DATE(YEAR('Basic project data'!$C$5),MONTH('Basic project data'!$C$5),1)=D78,1,0))</f>
        <v>0</v>
      </c>
      <c r="D78" s="368">
        <f t="shared" ref="D78:D88" si="33">DATE(YEAR(D77),MONTH(D77)+1,DAY(D77))</f>
        <v>764</v>
      </c>
      <c r="E78" s="369"/>
      <c r="F78" s="299">
        <f t="shared" si="29"/>
        <v>0</v>
      </c>
      <c r="G78" s="370"/>
      <c r="H78" s="369"/>
      <c r="I78" s="299">
        <f t="shared" si="30"/>
        <v>0</v>
      </c>
      <c r="J78" s="371"/>
      <c r="O78" s="372">
        <f t="shared" si="31"/>
        <v>764</v>
      </c>
      <c r="P78" s="373"/>
      <c r="Q78" s="373"/>
      <c r="R78" s="373"/>
      <c r="S78" s="373"/>
      <c r="T78" s="373"/>
      <c r="U78" s="373"/>
      <c r="V78" s="373"/>
      <c r="W78" s="373"/>
      <c r="X78" s="373"/>
      <c r="Y78" s="373"/>
      <c r="Z78" s="373"/>
      <c r="AA78" s="373"/>
      <c r="AB78" s="373"/>
      <c r="AC78" s="373"/>
      <c r="AD78" s="373"/>
      <c r="AE78" s="374">
        <f t="shared" si="32"/>
        <v>0</v>
      </c>
      <c r="AF78" s="375"/>
    </row>
    <row r="79" spans="2:33" outlineLevel="1" x14ac:dyDescent="0.25">
      <c r="B79" s="367"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367">
        <f>IF(C78&gt;0,C78+1,IF(DATE(YEAR('Basic project data'!$C$5),MONTH('Basic project data'!$C$5),1)=D79,1,0))</f>
        <v>0</v>
      </c>
      <c r="D79" s="368">
        <f t="shared" si="33"/>
        <v>792</v>
      </c>
      <c r="E79" s="369"/>
      <c r="F79" s="299">
        <f t="shared" si="29"/>
        <v>0</v>
      </c>
      <c r="G79" s="370"/>
      <c r="H79" s="369"/>
      <c r="I79" s="299">
        <f t="shared" si="30"/>
        <v>0</v>
      </c>
      <c r="J79" s="371"/>
      <c r="O79" s="372">
        <f t="shared" si="31"/>
        <v>792</v>
      </c>
      <c r="P79" s="373"/>
      <c r="Q79" s="373"/>
      <c r="R79" s="373"/>
      <c r="S79" s="373"/>
      <c r="T79" s="373"/>
      <c r="U79" s="373"/>
      <c r="V79" s="373"/>
      <c r="W79" s="373"/>
      <c r="X79" s="373"/>
      <c r="Y79" s="373"/>
      <c r="Z79" s="373"/>
      <c r="AA79" s="373"/>
      <c r="AB79" s="373"/>
      <c r="AC79" s="373"/>
      <c r="AD79" s="373"/>
      <c r="AE79" s="374">
        <f t="shared" si="32"/>
        <v>0</v>
      </c>
      <c r="AF79" s="375"/>
    </row>
    <row r="80" spans="2:33" outlineLevel="1" x14ac:dyDescent="0.25">
      <c r="B80" s="367"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367">
        <f>IF(C79&gt;0,C79+1,IF(DATE(YEAR('Basic project data'!$C$5),MONTH('Basic project data'!$C$5),1)=D80,1,0))</f>
        <v>0</v>
      </c>
      <c r="D80" s="368">
        <f t="shared" si="33"/>
        <v>823</v>
      </c>
      <c r="E80" s="369"/>
      <c r="F80" s="299">
        <f t="shared" si="29"/>
        <v>0</v>
      </c>
      <c r="G80" s="370"/>
      <c r="H80" s="369"/>
      <c r="I80" s="299">
        <f t="shared" si="30"/>
        <v>0</v>
      </c>
      <c r="J80" s="371"/>
      <c r="O80" s="372">
        <f t="shared" si="31"/>
        <v>823</v>
      </c>
      <c r="P80" s="373"/>
      <c r="Q80" s="373"/>
      <c r="R80" s="373"/>
      <c r="S80" s="373"/>
      <c r="T80" s="373"/>
      <c r="U80" s="373"/>
      <c r="V80" s="373"/>
      <c r="W80" s="373"/>
      <c r="X80" s="373"/>
      <c r="Y80" s="373"/>
      <c r="Z80" s="373"/>
      <c r="AA80" s="373"/>
      <c r="AB80" s="373"/>
      <c r="AC80" s="373"/>
      <c r="AD80" s="373"/>
      <c r="AE80" s="374">
        <f t="shared" si="32"/>
        <v>0</v>
      </c>
      <c r="AF80" s="375"/>
    </row>
    <row r="81" spans="2:33" outlineLevel="1" x14ac:dyDescent="0.25">
      <c r="B81" s="367"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367">
        <f>IF(C80&gt;0,C80+1,IF(DATE(YEAR('Basic project data'!$C$5),MONTH('Basic project data'!$C$5),1)=D81,1,0))</f>
        <v>0</v>
      </c>
      <c r="D81" s="368">
        <f t="shared" si="33"/>
        <v>853</v>
      </c>
      <c r="E81" s="369"/>
      <c r="F81" s="299">
        <f t="shared" si="29"/>
        <v>0</v>
      </c>
      <c r="G81" s="370"/>
      <c r="H81" s="369"/>
      <c r="I81" s="299">
        <f t="shared" si="30"/>
        <v>0</v>
      </c>
      <c r="J81" s="371"/>
      <c r="O81" s="372">
        <f t="shared" si="31"/>
        <v>853</v>
      </c>
      <c r="P81" s="373"/>
      <c r="Q81" s="373"/>
      <c r="R81" s="373"/>
      <c r="S81" s="373"/>
      <c r="T81" s="373"/>
      <c r="U81" s="373"/>
      <c r="V81" s="373"/>
      <c r="W81" s="373"/>
      <c r="X81" s="373"/>
      <c r="Y81" s="373"/>
      <c r="Z81" s="373"/>
      <c r="AA81" s="373"/>
      <c r="AB81" s="373"/>
      <c r="AC81" s="373"/>
      <c r="AD81" s="373"/>
      <c r="AE81" s="374">
        <f t="shared" si="32"/>
        <v>0</v>
      </c>
      <c r="AF81" s="375"/>
    </row>
    <row r="82" spans="2:33" outlineLevel="1" x14ac:dyDescent="0.25">
      <c r="B82" s="367"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367">
        <f>IF(C81&gt;0,C81+1,IF(DATE(YEAR('Basic project data'!$C$5),MONTH('Basic project data'!$C$5),1)=D82,1,0))</f>
        <v>0</v>
      </c>
      <c r="D82" s="368">
        <f t="shared" si="33"/>
        <v>884</v>
      </c>
      <c r="E82" s="369"/>
      <c r="F82" s="299">
        <f t="shared" si="29"/>
        <v>0</v>
      </c>
      <c r="G82" s="370"/>
      <c r="H82" s="369"/>
      <c r="I82" s="299">
        <f t="shared" si="30"/>
        <v>0</v>
      </c>
      <c r="J82" s="371"/>
      <c r="O82" s="372">
        <f t="shared" si="31"/>
        <v>884</v>
      </c>
      <c r="P82" s="373"/>
      <c r="Q82" s="373"/>
      <c r="R82" s="373"/>
      <c r="S82" s="373"/>
      <c r="T82" s="373"/>
      <c r="U82" s="373"/>
      <c r="V82" s="373"/>
      <c r="W82" s="373"/>
      <c r="X82" s="373"/>
      <c r="Y82" s="373"/>
      <c r="Z82" s="373"/>
      <c r="AA82" s="373"/>
      <c r="AB82" s="373"/>
      <c r="AC82" s="373"/>
      <c r="AD82" s="373"/>
      <c r="AE82" s="374">
        <f t="shared" si="32"/>
        <v>0</v>
      </c>
      <c r="AF82" s="375"/>
    </row>
    <row r="83" spans="2:33" outlineLevel="1" x14ac:dyDescent="0.25">
      <c r="B83" s="367"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367">
        <f>IF(C82&gt;0,C82+1,IF(DATE(YEAR('Basic project data'!$C$5),MONTH('Basic project data'!$C$5),1)=D83,1,0))</f>
        <v>0</v>
      </c>
      <c r="D83" s="368">
        <f t="shared" si="33"/>
        <v>914</v>
      </c>
      <c r="E83" s="369"/>
      <c r="F83" s="299">
        <f t="shared" si="29"/>
        <v>0</v>
      </c>
      <c r="G83" s="370"/>
      <c r="H83" s="369"/>
      <c r="I83" s="299">
        <f t="shared" si="30"/>
        <v>0</v>
      </c>
      <c r="J83" s="371"/>
      <c r="O83" s="372">
        <f t="shared" si="31"/>
        <v>914</v>
      </c>
      <c r="P83" s="373"/>
      <c r="Q83" s="373"/>
      <c r="R83" s="373"/>
      <c r="S83" s="373"/>
      <c r="T83" s="373"/>
      <c r="U83" s="373"/>
      <c r="V83" s="373"/>
      <c r="W83" s="373"/>
      <c r="X83" s="373"/>
      <c r="Y83" s="373"/>
      <c r="Z83" s="373"/>
      <c r="AA83" s="373"/>
      <c r="AB83" s="373"/>
      <c r="AC83" s="373"/>
      <c r="AD83" s="373"/>
      <c r="AE83" s="374">
        <f t="shared" si="32"/>
        <v>0</v>
      </c>
      <c r="AF83" s="375"/>
    </row>
    <row r="84" spans="2:33" outlineLevel="1" x14ac:dyDescent="0.25">
      <c r="B84" s="367"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367">
        <f>IF(C83&gt;0,C83+1,IF(DATE(YEAR('Basic project data'!$C$5),MONTH('Basic project data'!$C$5),1)=D84,1,0))</f>
        <v>0</v>
      </c>
      <c r="D84" s="368">
        <f t="shared" si="33"/>
        <v>945</v>
      </c>
      <c r="E84" s="369"/>
      <c r="F84" s="299">
        <f t="shared" si="29"/>
        <v>0</v>
      </c>
      <c r="G84" s="370"/>
      <c r="H84" s="369"/>
      <c r="I84" s="299">
        <f t="shared" si="30"/>
        <v>0</v>
      </c>
      <c r="J84" s="371"/>
      <c r="O84" s="372">
        <f t="shared" si="31"/>
        <v>945</v>
      </c>
      <c r="P84" s="373"/>
      <c r="Q84" s="373"/>
      <c r="R84" s="373"/>
      <c r="S84" s="373"/>
      <c r="T84" s="373"/>
      <c r="U84" s="373"/>
      <c r="V84" s="373"/>
      <c r="W84" s="373"/>
      <c r="X84" s="373"/>
      <c r="Y84" s="373"/>
      <c r="Z84" s="373"/>
      <c r="AA84" s="373"/>
      <c r="AB84" s="373"/>
      <c r="AC84" s="373"/>
      <c r="AD84" s="373"/>
      <c r="AE84" s="374">
        <f t="shared" si="32"/>
        <v>0</v>
      </c>
      <c r="AF84" s="375"/>
    </row>
    <row r="85" spans="2:33" outlineLevel="1" x14ac:dyDescent="0.25">
      <c r="B85" s="367"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367">
        <f>IF(C84&gt;0,C84+1,IF(DATE(YEAR('Basic project data'!$C$5),MONTH('Basic project data'!$C$5),1)=D85,1,0))</f>
        <v>0</v>
      </c>
      <c r="D85" s="368">
        <f t="shared" si="33"/>
        <v>976</v>
      </c>
      <c r="E85" s="369"/>
      <c r="F85" s="299">
        <f t="shared" si="29"/>
        <v>0</v>
      </c>
      <c r="G85" s="370"/>
      <c r="H85" s="369"/>
      <c r="I85" s="299">
        <f t="shared" si="30"/>
        <v>0</v>
      </c>
      <c r="J85" s="371"/>
      <c r="O85" s="372">
        <f t="shared" si="31"/>
        <v>976</v>
      </c>
      <c r="P85" s="373"/>
      <c r="Q85" s="373"/>
      <c r="R85" s="373"/>
      <c r="S85" s="373"/>
      <c r="T85" s="373"/>
      <c r="U85" s="373"/>
      <c r="V85" s="373"/>
      <c r="W85" s="373"/>
      <c r="X85" s="373"/>
      <c r="Y85" s="373"/>
      <c r="Z85" s="373"/>
      <c r="AA85" s="373"/>
      <c r="AB85" s="373"/>
      <c r="AC85" s="373"/>
      <c r="AD85" s="373"/>
      <c r="AE85" s="374">
        <f t="shared" si="32"/>
        <v>0</v>
      </c>
      <c r="AF85" s="375"/>
    </row>
    <row r="86" spans="2:33" outlineLevel="1" x14ac:dyDescent="0.25">
      <c r="B86" s="367"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367">
        <f>IF(C85&gt;0,C85+1,IF(DATE(YEAR('Basic project data'!$C$5),MONTH('Basic project data'!$C$5),1)=D86,1,0))</f>
        <v>0</v>
      </c>
      <c r="D86" s="368">
        <f t="shared" si="33"/>
        <v>1006</v>
      </c>
      <c r="E86" s="369"/>
      <c r="F86" s="299">
        <f t="shared" si="29"/>
        <v>0</v>
      </c>
      <c r="G86" s="370"/>
      <c r="H86" s="369"/>
      <c r="I86" s="299">
        <f t="shared" si="30"/>
        <v>0</v>
      </c>
      <c r="J86" s="371"/>
      <c r="O86" s="372">
        <f t="shared" si="31"/>
        <v>1006</v>
      </c>
      <c r="P86" s="373"/>
      <c r="Q86" s="373"/>
      <c r="R86" s="373"/>
      <c r="S86" s="373"/>
      <c r="T86" s="373"/>
      <c r="U86" s="373"/>
      <c r="V86" s="373"/>
      <c r="W86" s="373"/>
      <c r="X86" s="373"/>
      <c r="Y86" s="373"/>
      <c r="Z86" s="373"/>
      <c r="AA86" s="373"/>
      <c r="AB86" s="373"/>
      <c r="AC86" s="373"/>
      <c r="AD86" s="373"/>
      <c r="AE86" s="374">
        <f t="shared" si="32"/>
        <v>0</v>
      </c>
      <c r="AF86" s="375"/>
    </row>
    <row r="87" spans="2:33" outlineLevel="1" x14ac:dyDescent="0.25">
      <c r="B87" s="367"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367">
        <f>IF(C86&gt;0,C86+1,IF(DATE(YEAR('Basic project data'!$C$5),MONTH('Basic project data'!$C$5),1)=D87,1,0))</f>
        <v>0</v>
      </c>
      <c r="D87" s="368">
        <f t="shared" si="33"/>
        <v>1037</v>
      </c>
      <c r="E87" s="369"/>
      <c r="F87" s="299">
        <f t="shared" si="29"/>
        <v>0</v>
      </c>
      <c r="G87" s="370"/>
      <c r="H87" s="369"/>
      <c r="I87" s="299">
        <f t="shared" si="30"/>
        <v>0</v>
      </c>
      <c r="J87" s="371"/>
      <c r="O87" s="372">
        <f t="shared" si="31"/>
        <v>1037</v>
      </c>
      <c r="P87" s="373"/>
      <c r="Q87" s="373"/>
      <c r="R87" s="373"/>
      <c r="S87" s="373"/>
      <c r="T87" s="373"/>
      <c r="U87" s="373"/>
      <c r="V87" s="373"/>
      <c r="W87" s="373"/>
      <c r="X87" s="373"/>
      <c r="Y87" s="373"/>
      <c r="Z87" s="373"/>
      <c r="AA87" s="373"/>
      <c r="AB87" s="373"/>
      <c r="AC87" s="373"/>
      <c r="AD87" s="373"/>
      <c r="AE87" s="374">
        <f t="shared" si="32"/>
        <v>0</v>
      </c>
      <c r="AF87" s="375"/>
    </row>
    <row r="88" spans="2:33" outlineLevel="1" x14ac:dyDescent="0.25">
      <c r="B88" s="367"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367">
        <f>IF(C87&gt;0,C87+1,IF(DATE(YEAR('Basic project data'!$C$5),MONTH('Basic project data'!$C$5),1)=D88,1,0))</f>
        <v>0</v>
      </c>
      <c r="D88" s="368">
        <f t="shared" si="33"/>
        <v>1067</v>
      </c>
      <c r="E88" s="369"/>
      <c r="F88" s="299">
        <f t="shared" si="29"/>
        <v>0</v>
      </c>
      <c r="G88" s="370"/>
      <c r="H88" s="369"/>
      <c r="I88" s="299">
        <f t="shared" si="30"/>
        <v>0</v>
      </c>
      <c r="J88" s="371"/>
      <c r="O88" s="372">
        <f t="shared" si="31"/>
        <v>1067</v>
      </c>
      <c r="P88" s="373"/>
      <c r="Q88" s="373"/>
      <c r="R88" s="373"/>
      <c r="S88" s="373"/>
      <c r="T88" s="373"/>
      <c r="U88" s="373"/>
      <c r="V88" s="373"/>
      <c r="W88" s="373"/>
      <c r="X88" s="373"/>
      <c r="Y88" s="373"/>
      <c r="Z88" s="373"/>
      <c r="AA88" s="373"/>
      <c r="AB88" s="373"/>
      <c r="AC88" s="373"/>
      <c r="AD88" s="373"/>
      <c r="AE88" s="374">
        <f t="shared" si="32"/>
        <v>0</v>
      </c>
      <c r="AF88" s="375"/>
    </row>
    <row r="89" spans="2:33" ht="15.75" outlineLevel="1" thickBot="1" x14ac:dyDescent="0.3">
      <c r="B89" s="377"/>
      <c r="C89" s="378"/>
      <c r="D89" s="379">
        <f>D88</f>
        <v>1067</v>
      </c>
      <c r="E89" s="380"/>
      <c r="F89" s="381">
        <f>SUM(F77:F88)</f>
        <v>0</v>
      </c>
      <c r="G89" s="382">
        <f>SUM(G77:G88)</f>
        <v>0</v>
      </c>
      <c r="H89" s="383"/>
      <c r="I89" s="381">
        <f>SUM(I77:I88)</f>
        <v>0</v>
      </c>
      <c r="J89" s="382">
        <f>SUM(J77:J88)</f>
        <v>0</v>
      </c>
      <c r="O89" s="388">
        <f t="shared" si="31"/>
        <v>1067</v>
      </c>
      <c r="P89" s="384">
        <f t="shared" ref="P89:S89" si="34">SUM(P77:P88)</f>
        <v>0</v>
      </c>
      <c r="Q89" s="384">
        <f t="shared" si="34"/>
        <v>0</v>
      </c>
      <c r="R89" s="384">
        <f t="shared" si="34"/>
        <v>0</v>
      </c>
      <c r="S89" s="384">
        <f t="shared" si="34"/>
        <v>0</v>
      </c>
      <c r="T89" s="384">
        <f>SUM(T77:T88)</f>
        <v>0</v>
      </c>
      <c r="U89" s="384">
        <f t="shared" ref="U89:AE89" si="35">SUM(U77:U88)</f>
        <v>0</v>
      </c>
      <c r="V89" s="384">
        <f t="shared" si="35"/>
        <v>0</v>
      </c>
      <c r="W89" s="384">
        <f t="shared" si="35"/>
        <v>0</v>
      </c>
      <c r="X89" s="384">
        <f t="shared" si="35"/>
        <v>0</v>
      </c>
      <c r="Y89" s="384">
        <f t="shared" si="35"/>
        <v>0</v>
      </c>
      <c r="Z89" s="384">
        <f t="shared" si="35"/>
        <v>0</v>
      </c>
      <c r="AA89" s="384">
        <f t="shared" si="35"/>
        <v>0</v>
      </c>
      <c r="AB89" s="384">
        <f t="shared" si="35"/>
        <v>0</v>
      </c>
      <c r="AC89" s="384">
        <f t="shared" si="35"/>
        <v>0</v>
      </c>
      <c r="AD89" s="384">
        <f t="shared" si="35"/>
        <v>0</v>
      </c>
      <c r="AE89" s="384">
        <f t="shared" si="35"/>
        <v>0</v>
      </c>
      <c r="AF89" s="375"/>
    </row>
    <row r="90" spans="2:33" x14ac:dyDescent="0.25">
      <c r="B90" s="385"/>
      <c r="C90" s="385"/>
      <c r="E90" s="674" t="s">
        <v>252</v>
      </c>
      <c r="F90" s="674"/>
      <c r="G90" s="674"/>
      <c r="H90" s="674" t="s">
        <v>498</v>
      </c>
      <c r="I90" s="674"/>
      <c r="J90" s="674"/>
      <c r="O90" s="357"/>
      <c r="P90" s="384">
        <f>IFERROR(P89/$H$2,0)</f>
        <v>0</v>
      </c>
      <c r="Q90" s="384">
        <f t="shared" ref="Q90:AE90" si="36">IFERROR(Q89/$H$2,0)</f>
        <v>0</v>
      </c>
      <c r="R90" s="384">
        <f t="shared" si="36"/>
        <v>0</v>
      </c>
      <c r="S90" s="384">
        <f t="shared" si="36"/>
        <v>0</v>
      </c>
      <c r="T90" s="384">
        <f t="shared" si="36"/>
        <v>0</v>
      </c>
      <c r="U90" s="384">
        <f t="shared" si="36"/>
        <v>0</v>
      </c>
      <c r="V90" s="384">
        <f t="shared" si="36"/>
        <v>0</v>
      </c>
      <c r="W90" s="384">
        <f t="shared" si="36"/>
        <v>0</v>
      </c>
      <c r="X90" s="384">
        <f t="shared" si="36"/>
        <v>0</v>
      </c>
      <c r="Y90" s="384">
        <f t="shared" si="36"/>
        <v>0</v>
      </c>
      <c r="Z90" s="384">
        <f t="shared" si="36"/>
        <v>0</v>
      </c>
      <c r="AA90" s="384">
        <f t="shared" si="36"/>
        <v>0</v>
      </c>
      <c r="AB90" s="384">
        <f t="shared" si="36"/>
        <v>0</v>
      </c>
      <c r="AC90" s="384">
        <f t="shared" si="36"/>
        <v>0</v>
      </c>
      <c r="AD90" s="384">
        <f t="shared" si="36"/>
        <v>0</v>
      </c>
      <c r="AE90" s="384">
        <f t="shared" si="36"/>
        <v>0</v>
      </c>
      <c r="AF90" s="626" t="s">
        <v>270</v>
      </c>
      <c r="AG90" s="627"/>
    </row>
    <row r="91" spans="2:33" ht="30" outlineLevel="1" x14ac:dyDescent="0.25">
      <c r="B91" s="385"/>
      <c r="C91" s="385"/>
      <c r="E91" s="360" t="s">
        <v>267</v>
      </c>
      <c r="F91" s="361" t="s">
        <v>268</v>
      </c>
      <c r="G91" s="362" t="s">
        <v>269</v>
      </c>
      <c r="H91" s="363" t="s">
        <v>267</v>
      </c>
      <c r="I91" s="361" t="s">
        <v>268</v>
      </c>
      <c r="J91" s="362" t="s">
        <v>530</v>
      </c>
      <c r="O91" s="364" t="s">
        <v>266</v>
      </c>
      <c r="P91" s="365" t="s">
        <v>389</v>
      </c>
      <c r="Q91" s="365" t="s">
        <v>39</v>
      </c>
      <c r="R91" s="365" t="s">
        <v>40</v>
      </c>
      <c r="S91" s="365" t="s">
        <v>41</v>
      </c>
      <c r="T91" s="365" t="s">
        <v>42</v>
      </c>
      <c r="U91" s="365" t="s">
        <v>43</v>
      </c>
      <c r="V91" s="365" t="s">
        <v>44</v>
      </c>
      <c r="W91" s="365" t="s">
        <v>45</v>
      </c>
      <c r="X91" s="365" t="s">
        <v>46</v>
      </c>
      <c r="Y91" s="365" t="s">
        <v>47</v>
      </c>
      <c r="Z91" s="365" t="s">
        <v>48</v>
      </c>
      <c r="AA91" s="365" t="s">
        <v>49</v>
      </c>
      <c r="AB91" s="365" t="s">
        <v>50</v>
      </c>
      <c r="AC91" s="365" t="s">
        <v>51</v>
      </c>
      <c r="AD91" s="365" t="s">
        <v>52</v>
      </c>
      <c r="AE91" s="386"/>
      <c r="AF91" s="387"/>
    </row>
    <row r="92" spans="2:33" outlineLevel="1" x14ac:dyDescent="0.25">
      <c r="B92" s="367"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367">
        <f>IF(C88&gt;0,C88+1,IF(DATE(YEAR('Basic project data'!$C$5),MONTH('Basic project data'!$C$5),1)=D92,1,0))</f>
        <v>0</v>
      </c>
      <c r="D92" s="368">
        <f>DATE(YEAR(D88),MONTH(D88)+1,DAY(D88))</f>
        <v>1098</v>
      </c>
      <c r="E92" s="369"/>
      <c r="F92" s="299">
        <f t="shared" ref="F92:F103" si="37">215/12*E92</f>
        <v>0</v>
      </c>
      <c r="G92" s="370"/>
      <c r="H92" s="369"/>
      <c r="I92" s="299">
        <f t="shared" ref="I92:I103" si="38">215/12*H92</f>
        <v>0</v>
      </c>
      <c r="J92" s="371"/>
      <c r="O92" s="372">
        <f t="shared" ref="O92:O104" si="39">D92</f>
        <v>1098</v>
      </c>
      <c r="P92" s="373"/>
      <c r="Q92" s="373"/>
      <c r="R92" s="373"/>
      <c r="S92" s="373"/>
      <c r="T92" s="373"/>
      <c r="U92" s="373"/>
      <c r="V92" s="373"/>
      <c r="W92" s="373"/>
      <c r="X92" s="373"/>
      <c r="Y92" s="373"/>
      <c r="Z92" s="373"/>
      <c r="AA92" s="373"/>
      <c r="AB92" s="373"/>
      <c r="AC92" s="373"/>
      <c r="AD92" s="373"/>
      <c r="AE92" s="374">
        <f t="shared" ref="AE92:AE103" si="40">SUM(P92:AD92)</f>
        <v>0</v>
      </c>
      <c r="AF92" s="375"/>
    </row>
    <row r="93" spans="2:33" outlineLevel="1" x14ac:dyDescent="0.25">
      <c r="B93" s="367"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367">
        <f>IF(C92&gt;0,C92+1,IF(DATE(YEAR('Basic project data'!$C$5),MONTH('Basic project data'!$C$5),1)=D93,1,0))</f>
        <v>0</v>
      </c>
      <c r="D93" s="368">
        <f t="shared" ref="D93:D103" si="41">DATE(YEAR(D92),MONTH(D92)+1,DAY(D92))</f>
        <v>1129</v>
      </c>
      <c r="E93" s="369"/>
      <c r="F93" s="299">
        <f t="shared" si="37"/>
        <v>0</v>
      </c>
      <c r="G93" s="370"/>
      <c r="H93" s="369"/>
      <c r="I93" s="299">
        <f t="shared" si="38"/>
        <v>0</v>
      </c>
      <c r="J93" s="371"/>
      <c r="O93" s="372">
        <f t="shared" si="39"/>
        <v>1129</v>
      </c>
      <c r="P93" s="373"/>
      <c r="Q93" s="373"/>
      <c r="R93" s="373"/>
      <c r="S93" s="373"/>
      <c r="T93" s="373"/>
      <c r="U93" s="373"/>
      <c r="V93" s="373"/>
      <c r="W93" s="373"/>
      <c r="X93" s="373"/>
      <c r="Y93" s="373"/>
      <c r="Z93" s="373"/>
      <c r="AA93" s="373"/>
      <c r="AB93" s="373"/>
      <c r="AC93" s="373"/>
      <c r="AD93" s="373"/>
      <c r="AE93" s="374">
        <f t="shared" si="40"/>
        <v>0</v>
      </c>
      <c r="AF93" s="375"/>
    </row>
    <row r="94" spans="2:33" outlineLevel="1" x14ac:dyDescent="0.25">
      <c r="B94" s="367"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367">
        <f>IF(C93&gt;0,C93+1,IF(DATE(YEAR('Basic project data'!$C$5),MONTH('Basic project data'!$C$5),1)=D94,1,0))</f>
        <v>0</v>
      </c>
      <c r="D94" s="368">
        <f t="shared" si="41"/>
        <v>1157</v>
      </c>
      <c r="E94" s="369"/>
      <c r="F94" s="299">
        <f t="shared" si="37"/>
        <v>0</v>
      </c>
      <c r="G94" s="370"/>
      <c r="H94" s="369"/>
      <c r="I94" s="299">
        <f t="shared" si="38"/>
        <v>0</v>
      </c>
      <c r="J94" s="371"/>
      <c r="O94" s="372">
        <f t="shared" si="39"/>
        <v>1157</v>
      </c>
      <c r="P94" s="373"/>
      <c r="Q94" s="373"/>
      <c r="R94" s="373"/>
      <c r="S94" s="373"/>
      <c r="T94" s="373"/>
      <c r="U94" s="373"/>
      <c r="V94" s="373"/>
      <c r="W94" s="373"/>
      <c r="X94" s="373"/>
      <c r="Y94" s="373"/>
      <c r="Z94" s="373"/>
      <c r="AA94" s="373"/>
      <c r="AB94" s="373"/>
      <c r="AC94" s="373"/>
      <c r="AD94" s="373"/>
      <c r="AE94" s="374">
        <f t="shared" si="40"/>
        <v>0</v>
      </c>
      <c r="AF94" s="375"/>
    </row>
    <row r="95" spans="2:33" outlineLevel="1" x14ac:dyDescent="0.25">
      <c r="B95" s="367"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367">
        <f>IF(C94&gt;0,C94+1,IF(DATE(YEAR('Basic project data'!$C$5),MONTH('Basic project data'!$C$5),1)=D95,1,0))</f>
        <v>0</v>
      </c>
      <c r="D95" s="368">
        <f t="shared" si="41"/>
        <v>1188</v>
      </c>
      <c r="E95" s="369"/>
      <c r="F95" s="299">
        <f t="shared" si="37"/>
        <v>0</v>
      </c>
      <c r="G95" s="370"/>
      <c r="H95" s="369"/>
      <c r="I95" s="299">
        <f t="shared" si="38"/>
        <v>0</v>
      </c>
      <c r="J95" s="371"/>
      <c r="O95" s="372">
        <f t="shared" si="39"/>
        <v>1188</v>
      </c>
      <c r="P95" s="373"/>
      <c r="Q95" s="373"/>
      <c r="R95" s="373"/>
      <c r="S95" s="373"/>
      <c r="T95" s="373"/>
      <c r="U95" s="373"/>
      <c r="V95" s="373"/>
      <c r="W95" s="373"/>
      <c r="X95" s="373"/>
      <c r="Y95" s="373"/>
      <c r="Z95" s="373"/>
      <c r="AA95" s="373"/>
      <c r="AB95" s="373"/>
      <c r="AC95" s="373"/>
      <c r="AD95" s="373"/>
      <c r="AE95" s="374">
        <f t="shared" si="40"/>
        <v>0</v>
      </c>
      <c r="AF95" s="375"/>
    </row>
    <row r="96" spans="2:33" outlineLevel="1" x14ac:dyDescent="0.25">
      <c r="B96" s="367"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367">
        <f>IF(C95&gt;0,C95+1,IF(DATE(YEAR('Basic project data'!$C$5),MONTH('Basic project data'!$C$5),1)=D96,1,0))</f>
        <v>0</v>
      </c>
      <c r="D96" s="368">
        <f t="shared" si="41"/>
        <v>1218</v>
      </c>
      <c r="E96" s="369"/>
      <c r="F96" s="299">
        <f t="shared" si="37"/>
        <v>0</v>
      </c>
      <c r="G96" s="370"/>
      <c r="H96" s="369"/>
      <c r="I96" s="299">
        <f t="shared" si="38"/>
        <v>0</v>
      </c>
      <c r="J96" s="371"/>
      <c r="O96" s="372">
        <f t="shared" si="39"/>
        <v>1218</v>
      </c>
      <c r="P96" s="373"/>
      <c r="Q96" s="373"/>
      <c r="R96" s="373"/>
      <c r="S96" s="373"/>
      <c r="T96" s="373"/>
      <c r="U96" s="373"/>
      <c r="V96" s="373"/>
      <c r="W96" s="373"/>
      <c r="X96" s="373"/>
      <c r="Y96" s="373"/>
      <c r="Z96" s="373"/>
      <c r="AA96" s="373"/>
      <c r="AB96" s="373"/>
      <c r="AC96" s="373"/>
      <c r="AD96" s="373"/>
      <c r="AE96" s="374">
        <f t="shared" si="40"/>
        <v>0</v>
      </c>
      <c r="AF96" s="375"/>
    </row>
    <row r="97" spans="2:33" outlineLevel="1" x14ac:dyDescent="0.25">
      <c r="B97" s="367"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367">
        <f>IF(C96&gt;0,C96+1,IF(DATE(YEAR('Basic project data'!$C$5),MONTH('Basic project data'!$C$5),1)=D97,1,0))</f>
        <v>0</v>
      </c>
      <c r="D97" s="368">
        <f t="shared" si="41"/>
        <v>1249</v>
      </c>
      <c r="E97" s="369"/>
      <c r="F97" s="299">
        <f t="shared" si="37"/>
        <v>0</v>
      </c>
      <c r="G97" s="370"/>
      <c r="H97" s="369"/>
      <c r="I97" s="299">
        <f t="shared" si="38"/>
        <v>0</v>
      </c>
      <c r="J97" s="371"/>
      <c r="O97" s="372">
        <f t="shared" si="39"/>
        <v>1249</v>
      </c>
      <c r="P97" s="373"/>
      <c r="Q97" s="373"/>
      <c r="R97" s="373"/>
      <c r="S97" s="373"/>
      <c r="T97" s="373"/>
      <c r="U97" s="373"/>
      <c r="V97" s="373"/>
      <c r="W97" s="373"/>
      <c r="X97" s="373"/>
      <c r="Y97" s="373"/>
      <c r="Z97" s="373"/>
      <c r="AA97" s="373"/>
      <c r="AB97" s="373"/>
      <c r="AC97" s="373"/>
      <c r="AD97" s="373"/>
      <c r="AE97" s="374">
        <f t="shared" si="40"/>
        <v>0</v>
      </c>
      <c r="AF97" s="375"/>
    </row>
    <row r="98" spans="2:33" outlineLevel="1" x14ac:dyDescent="0.25">
      <c r="B98" s="367"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367">
        <f>IF(C97&gt;0,C97+1,IF(DATE(YEAR('Basic project data'!$C$5),MONTH('Basic project data'!$C$5),1)=D98,1,0))</f>
        <v>0</v>
      </c>
      <c r="D98" s="368">
        <f t="shared" si="41"/>
        <v>1279</v>
      </c>
      <c r="E98" s="369"/>
      <c r="F98" s="299">
        <f t="shared" si="37"/>
        <v>0</v>
      </c>
      <c r="G98" s="370"/>
      <c r="H98" s="369"/>
      <c r="I98" s="299">
        <f t="shared" si="38"/>
        <v>0</v>
      </c>
      <c r="J98" s="371"/>
      <c r="O98" s="372">
        <f t="shared" si="39"/>
        <v>1279</v>
      </c>
      <c r="P98" s="373"/>
      <c r="Q98" s="373"/>
      <c r="R98" s="373"/>
      <c r="S98" s="373"/>
      <c r="T98" s="373"/>
      <c r="U98" s="373"/>
      <c r="V98" s="373"/>
      <c r="W98" s="373"/>
      <c r="X98" s="373"/>
      <c r="Y98" s="373"/>
      <c r="Z98" s="373"/>
      <c r="AA98" s="373"/>
      <c r="AB98" s="373"/>
      <c r="AC98" s="373"/>
      <c r="AD98" s="373"/>
      <c r="AE98" s="374">
        <f t="shared" si="40"/>
        <v>0</v>
      </c>
      <c r="AF98" s="375"/>
    </row>
    <row r="99" spans="2:33" outlineLevel="1" x14ac:dyDescent="0.25">
      <c r="B99" s="367"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367">
        <f>IF(C98&gt;0,C98+1,IF(DATE(YEAR('Basic project data'!$C$5),MONTH('Basic project data'!$C$5),1)=D99,1,0))</f>
        <v>0</v>
      </c>
      <c r="D99" s="368">
        <f t="shared" si="41"/>
        <v>1310</v>
      </c>
      <c r="E99" s="369"/>
      <c r="F99" s="299">
        <f t="shared" si="37"/>
        <v>0</v>
      </c>
      <c r="G99" s="370"/>
      <c r="H99" s="369"/>
      <c r="I99" s="299">
        <f t="shared" si="38"/>
        <v>0</v>
      </c>
      <c r="J99" s="371"/>
      <c r="O99" s="372">
        <f t="shared" si="39"/>
        <v>1310</v>
      </c>
      <c r="P99" s="373"/>
      <c r="Q99" s="373"/>
      <c r="R99" s="373"/>
      <c r="S99" s="373"/>
      <c r="T99" s="373"/>
      <c r="U99" s="373"/>
      <c r="V99" s="373"/>
      <c r="W99" s="373"/>
      <c r="X99" s="373"/>
      <c r="Y99" s="373"/>
      <c r="Z99" s="373"/>
      <c r="AA99" s="373"/>
      <c r="AB99" s="373"/>
      <c r="AC99" s="373"/>
      <c r="AD99" s="373"/>
      <c r="AE99" s="374">
        <f t="shared" si="40"/>
        <v>0</v>
      </c>
      <c r="AF99" s="375"/>
    </row>
    <row r="100" spans="2:33" outlineLevel="1" x14ac:dyDescent="0.25">
      <c r="B100" s="367"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367">
        <f>IF(C99&gt;0,C99+1,IF(DATE(YEAR('Basic project data'!$C$5),MONTH('Basic project data'!$C$5),1)=D100,1,0))</f>
        <v>0</v>
      </c>
      <c r="D100" s="368">
        <f t="shared" si="41"/>
        <v>1341</v>
      </c>
      <c r="E100" s="369"/>
      <c r="F100" s="299">
        <f t="shared" si="37"/>
        <v>0</v>
      </c>
      <c r="G100" s="370"/>
      <c r="H100" s="369"/>
      <c r="I100" s="299">
        <f t="shared" si="38"/>
        <v>0</v>
      </c>
      <c r="J100" s="371"/>
      <c r="O100" s="372">
        <f t="shared" si="39"/>
        <v>1341</v>
      </c>
      <c r="P100" s="373"/>
      <c r="Q100" s="373"/>
      <c r="R100" s="373"/>
      <c r="S100" s="373"/>
      <c r="T100" s="373"/>
      <c r="U100" s="373"/>
      <c r="V100" s="373"/>
      <c r="W100" s="373"/>
      <c r="X100" s="373"/>
      <c r="Y100" s="373"/>
      <c r="Z100" s="373"/>
      <c r="AA100" s="373"/>
      <c r="AB100" s="373"/>
      <c r="AC100" s="373"/>
      <c r="AD100" s="373"/>
      <c r="AE100" s="374">
        <f t="shared" si="40"/>
        <v>0</v>
      </c>
      <c r="AF100" s="375"/>
    </row>
    <row r="101" spans="2:33" outlineLevel="1" x14ac:dyDescent="0.25">
      <c r="B101" s="367"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367">
        <f>IF(C100&gt;0,C100+1,IF(DATE(YEAR('Basic project data'!$C$5),MONTH('Basic project data'!$C$5),1)=D101,1,0))</f>
        <v>0</v>
      </c>
      <c r="D101" s="368">
        <f t="shared" si="41"/>
        <v>1371</v>
      </c>
      <c r="E101" s="369"/>
      <c r="F101" s="299">
        <f t="shared" si="37"/>
        <v>0</v>
      </c>
      <c r="G101" s="370"/>
      <c r="H101" s="369"/>
      <c r="I101" s="299">
        <f t="shared" si="38"/>
        <v>0</v>
      </c>
      <c r="J101" s="371"/>
      <c r="O101" s="372">
        <f t="shared" si="39"/>
        <v>1371</v>
      </c>
      <c r="P101" s="373"/>
      <c r="Q101" s="373"/>
      <c r="R101" s="373"/>
      <c r="S101" s="373"/>
      <c r="T101" s="373"/>
      <c r="U101" s="373"/>
      <c r="V101" s="373"/>
      <c r="W101" s="373"/>
      <c r="X101" s="373"/>
      <c r="Y101" s="373"/>
      <c r="Z101" s="373"/>
      <c r="AA101" s="373"/>
      <c r="AB101" s="373"/>
      <c r="AC101" s="373"/>
      <c r="AD101" s="373"/>
      <c r="AE101" s="374">
        <f t="shared" si="40"/>
        <v>0</v>
      </c>
      <c r="AF101" s="375"/>
    </row>
    <row r="102" spans="2:33" outlineLevel="1" x14ac:dyDescent="0.25">
      <c r="B102" s="367"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367">
        <f>IF(C101&gt;0,C101+1,IF(DATE(YEAR('Basic project data'!$C$5),MONTH('Basic project data'!$C$5),1)=D102,1,0))</f>
        <v>0</v>
      </c>
      <c r="D102" s="368">
        <f t="shared" si="41"/>
        <v>1402</v>
      </c>
      <c r="E102" s="369"/>
      <c r="F102" s="299">
        <f t="shared" si="37"/>
        <v>0</v>
      </c>
      <c r="G102" s="370"/>
      <c r="H102" s="369"/>
      <c r="I102" s="299">
        <f t="shared" si="38"/>
        <v>0</v>
      </c>
      <c r="J102" s="371"/>
      <c r="O102" s="372">
        <f t="shared" si="39"/>
        <v>1402</v>
      </c>
      <c r="P102" s="373"/>
      <c r="Q102" s="373"/>
      <c r="R102" s="373"/>
      <c r="S102" s="373"/>
      <c r="T102" s="373"/>
      <c r="U102" s="373"/>
      <c r="V102" s="373"/>
      <c r="W102" s="373"/>
      <c r="X102" s="373"/>
      <c r="Y102" s="373"/>
      <c r="Z102" s="373"/>
      <c r="AA102" s="373"/>
      <c r="AB102" s="373"/>
      <c r="AC102" s="373"/>
      <c r="AD102" s="373"/>
      <c r="AE102" s="374">
        <f t="shared" si="40"/>
        <v>0</v>
      </c>
      <c r="AF102" s="375"/>
    </row>
    <row r="103" spans="2:33" outlineLevel="1" x14ac:dyDescent="0.25">
      <c r="B103" s="367"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367">
        <f>IF(C102&gt;0,C102+1,IF(DATE(YEAR('Basic project data'!$C$5),MONTH('Basic project data'!$C$5),1)=D103,1,0))</f>
        <v>0</v>
      </c>
      <c r="D103" s="368">
        <f t="shared" si="41"/>
        <v>1432</v>
      </c>
      <c r="E103" s="369"/>
      <c r="F103" s="299">
        <f t="shared" si="37"/>
        <v>0</v>
      </c>
      <c r="G103" s="370"/>
      <c r="H103" s="369"/>
      <c r="I103" s="299">
        <f t="shared" si="38"/>
        <v>0</v>
      </c>
      <c r="J103" s="371"/>
      <c r="O103" s="372">
        <f t="shared" si="39"/>
        <v>1432</v>
      </c>
      <c r="P103" s="373"/>
      <c r="Q103" s="373"/>
      <c r="R103" s="373"/>
      <c r="S103" s="373"/>
      <c r="T103" s="373"/>
      <c r="U103" s="373"/>
      <c r="V103" s="373"/>
      <c r="W103" s="373"/>
      <c r="X103" s="373"/>
      <c r="Y103" s="373"/>
      <c r="Z103" s="373"/>
      <c r="AA103" s="373"/>
      <c r="AB103" s="373"/>
      <c r="AC103" s="373"/>
      <c r="AD103" s="373"/>
      <c r="AE103" s="374">
        <f t="shared" si="40"/>
        <v>0</v>
      </c>
      <c r="AF103" s="375"/>
    </row>
    <row r="104" spans="2:33" ht="15.75" outlineLevel="1" thickBot="1" x14ac:dyDescent="0.3">
      <c r="B104" s="377"/>
      <c r="C104" s="378"/>
      <c r="D104" s="379">
        <f>D103</f>
        <v>1432</v>
      </c>
      <c r="E104" s="380"/>
      <c r="F104" s="381">
        <f>SUM(F92:F103)</f>
        <v>0</v>
      </c>
      <c r="G104" s="382">
        <f>SUM(G92:G103)</f>
        <v>0</v>
      </c>
      <c r="H104" s="383"/>
      <c r="I104" s="381">
        <f>SUM(I92:I103)</f>
        <v>0</v>
      </c>
      <c r="J104" s="382">
        <f>SUM(J92:J103)</f>
        <v>0</v>
      </c>
      <c r="O104" s="388">
        <f t="shared" si="39"/>
        <v>1432</v>
      </c>
      <c r="P104" s="384">
        <f t="shared" ref="P104:S104" si="42">SUM(P92:P103)</f>
        <v>0</v>
      </c>
      <c r="Q104" s="384">
        <f t="shared" si="42"/>
        <v>0</v>
      </c>
      <c r="R104" s="384">
        <f t="shared" si="42"/>
        <v>0</v>
      </c>
      <c r="S104" s="384">
        <f t="shared" si="42"/>
        <v>0</v>
      </c>
      <c r="T104" s="384">
        <f>SUM(T92:T103)</f>
        <v>0</v>
      </c>
      <c r="U104" s="384">
        <f t="shared" ref="U104:AE104" si="43">SUM(U92:U103)</f>
        <v>0</v>
      </c>
      <c r="V104" s="384">
        <f t="shared" si="43"/>
        <v>0</v>
      </c>
      <c r="W104" s="384">
        <f t="shared" si="43"/>
        <v>0</v>
      </c>
      <c r="X104" s="384">
        <f t="shared" si="43"/>
        <v>0</v>
      </c>
      <c r="Y104" s="384">
        <f t="shared" si="43"/>
        <v>0</v>
      </c>
      <c r="Z104" s="384">
        <f t="shared" si="43"/>
        <v>0</v>
      </c>
      <c r="AA104" s="384">
        <f t="shared" si="43"/>
        <v>0</v>
      </c>
      <c r="AB104" s="384">
        <f t="shared" si="43"/>
        <v>0</v>
      </c>
      <c r="AC104" s="384">
        <f t="shared" si="43"/>
        <v>0</v>
      </c>
      <c r="AD104" s="384">
        <f t="shared" si="43"/>
        <v>0</v>
      </c>
      <c r="AE104" s="384">
        <f t="shared" si="43"/>
        <v>0</v>
      </c>
      <c r="AF104" s="375"/>
    </row>
    <row r="105" spans="2:33" x14ac:dyDescent="0.25">
      <c r="B105" s="385"/>
      <c r="C105" s="385"/>
      <c r="E105" s="674" t="s">
        <v>252</v>
      </c>
      <c r="F105" s="674"/>
      <c r="G105" s="674"/>
      <c r="H105" s="674" t="s">
        <v>498</v>
      </c>
      <c r="I105" s="674"/>
      <c r="J105" s="674"/>
      <c r="O105" s="357"/>
      <c r="P105" s="384">
        <f>IFERROR(P104/$H$2,0)</f>
        <v>0</v>
      </c>
      <c r="Q105" s="384">
        <f t="shared" ref="Q105:AE105" si="44">IFERROR(Q104/$H$2,0)</f>
        <v>0</v>
      </c>
      <c r="R105" s="384">
        <f t="shared" si="44"/>
        <v>0</v>
      </c>
      <c r="S105" s="384">
        <f t="shared" si="44"/>
        <v>0</v>
      </c>
      <c r="T105" s="384">
        <f t="shared" si="44"/>
        <v>0</v>
      </c>
      <c r="U105" s="384">
        <f t="shared" si="44"/>
        <v>0</v>
      </c>
      <c r="V105" s="384">
        <f t="shared" si="44"/>
        <v>0</v>
      </c>
      <c r="W105" s="384">
        <f t="shared" si="44"/>
        <v>0</v>
      </c>
      <c r="X105" s="384">
        <f t="shared" si="44"/>
        <v>0</v>
      </c>
      <c r="Y105" s="384">
        <f t="shared" si="44"/>
        <v>0</v>
      </c>
      <c r="Z105" s="384">
        <f t="shared" si="44"/>
        <v>0</v>
      </c>
      <c r="AA105" s="384">
        <f t="shared" si="44"/>
        <v>0</v>
      </c>
      <c r="AB105" s="384">
        <f t="shared" si="44"/>
        <v>0</v>
      </c>
      <c r="AC105" s="384">
        <f t="shared" si="44"/>
        <v>0</v>
      </c>
      <c r="AD105" s="384">
        <f t="shared" si="44"/>
        <v>0</v>
      </c>
      <c r="AE105" s="384">
        <f t="shared" si="44"/>
        <v>0</v>
      </c>
      <c r="AF105" s="626" t="s">
        <v>270</v>
      </c>
      <c r="AG105" s="627"/>
    </row>
    <row r="106" spans="2:33" ht="30" outlineLevel="1" x14ac:dyDescent="0.25">
      <c r="B106" s="385"/>
      <c r="C106" s="385"/>
      <c r="E106" s="360" t="s">
        <v>267</v>
      </c>
      <c r="F106" s="361" t="s">
        <v>268</v>
      </c>
      <c r="G106" s="362" t="s">
        <v>269</v>
      </c>
      <c r="H106" s="363" t="s">
        <v>267</v>
      </c>
      <c r="I106" s="361" t="s">
        <v>268</v>
      </c>
      <c r="J106" s="362" t="s">
        <v>530</v>
      </c>
      <c r="O106" s="364" t="s">
        <v>266</v>
      </c>
      <c r="P106" s="365" t="s">
        <v>389</v>
      </c>
      <c r="Q106" s="365" t="s">
        <v>39</v>
      </c>
      <c r="R106" s="365" t="s">
        <v>40</v>
      </c>
      <c r="S106" s="365" t="s">
        <v>41</v>
      </c>
      <c r="T106" s="365" t="s">
        <v>42</v>
      </c>
      <c r="U106" s="365" t="s">
        <v>43</v>
      </c>
      <c r="V106" s="365" t="s">
        <v>44</v>
      </c>
      <c r="W106" s="365" t="s">
        <v>45</v>
      </c>
      <c r="X106" s="365" t="s">
        <v>46</v>
      </c>
      <c r="Y106" s="365" t="s">
        <v>47</v>
      </c>
      <c r="Z106" s="365" t="s">
        <v>48</v>
      </c>
      <c r="AA106" s="365" t="s">
        <v>49</v>
      </c>
      <c r="AB106" s="365" t="s">
        <v>50</v>
      </c>
      <c r="AC106" s="365" t="s">
        <v>51</v>
      </c>
      <c r="AD106" s="365" t="s">
        <v>52</v>
      </c>
      <c r="AE106" s="386"/>
      <c r="AF106" s="387"/>
    </row>
    <row r="107" spans="2:33" outlineLevel="1" x14ac:dyDescent="0.25">
      <c r="B107" s="367"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367">
        <f>IF(C103&gt;0,C103+1,IF(DATE(YEAR('Basic project data'!$C$5),MONTH('Basic project data'!$C$5),1)=D107,1,0))</f>
        <v>0</v>
      </c>
      <c r="D107" s="368">
        <f>DATE(YEAR(D103),MONTH(D103)+1,DAY(D103))</f>
        <v>1463</v>
      </c>
      <c r="E107" s="369"/>
      <c r="F107" s="299">
        <f t="shared" ref="F107:F118" si="45">215/12*E107</f>
        <v>0</v>
      </c>
      <c r="G107" s="370"/>
      <c r="H107" s="369"/>
      <c r="I107" s="299">
        <f t="shared" ref="I107:I118" si="46">215/12*H107</f>
        <v>0</v>
      </c>
      <c r="J107" s="371"/>
      <c r="O107" s="372">
        <f t="shared" ref="O107:O119" si="47">D107</f>
        <v>1463</v>
      </c>
      <c r="P107" s="373"/>
      <c r="Q107" s="373"/>
      <c r="R107" s="373"/>
      <c r="S107" s="373"/>
      <c r="T107" s="373"/>
      <c r="U107" s="373"/>
      <c r="V107" s="373"/>
      <c r="W107" s="373"/>
      <c r="X107" s="373"/>
      <c r="Y107" s="373"/>
      <c r="Z107" s="373"/>
      <c r="AA107" s="373"/>
      <c r="AB107" s="373"/>
      <c r="AC107" s="373"/>
      <c r="AD107" s="373"/>
      <c r="AE107" s="374">
        <f t="shared" ref="AE107:AE118" si="48">SUM(P107:AD107)</f>
        <v>0</v>
      </c>
      <c r="AF107" s="375"/>
    </row>
    <row r="108" spans="2:33" outlineLevel="1" x14ac:dyDescent="0.25">
      <c r="B108" s="367"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367">
        <f>IF(C107&gt;0,C107+1,IF(DATE(YEAR('Basic project data'!$C$5),MONTH('Basic project data'!$C$5),1)=D108,1,0))</f>
        <v>0</v>
      </c>
      <c r="D108" s="368">
        <f t="shared" ref="D108:D118" si="49">DATE(YEAR(D107),MONTH(D107)+1,DAY(D107))</f>
        <v>1494</v>
      </c>
      <c r="E108" s="369"/>
      <c r="F108" s="299">
        <f t="shared" si="45"/>
        <v>0</v>
      </c>
      <c r="G108" s="370"/>
      <c r="H108" s="369"/>
      <c r="I108" s="299">
        <f t="shared" si="46"/>
        <v>0</v>
      </c>
      <c r="J108" s="371"/>
      <c r="O108" s="372">
        <f t="shared" si="47"/>
        <v>1494</v>
      </c>
      <c r="P108" s="373"/>
      <c r="Q108" s="373"/>
      <c r="R108" s="373"/>
      <c r="S108" s="373"/>
      <c r="T108" s="373"/>
      <c r="U108" s="373"/>
      <c r="V108" s="373"/>
      <c r="W108" s="373"/>
      <c r="X108" s="373"/>
      <c r="Y108" s="373"/>
      <c r="Z108" s="373"/>
      <c r="AA108" s="373"/>
      <c r="AB108" s="373"/>
      <c r="AC108" s="373"/>
      <c r="AD108" s="373"/>
      <c r="AE108" s="374">
        <f t="shared" si="48"/>
        <v>0</v>
      </c>
      <c r="AF108" s="375"/>
    </row>
    <row r="109" spans="2:33" outlineLevel="1" x14ac:dyDescent="0.25">
      <c r="B109" s="367"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367">
        <f>IF(C108&gt;0,C108+1,IF(DATE(YEAR('Basic project data'!$C$5),MONTH('Basic project data'!$C$5),1)=D109,1,0))</f>
        <v>0</v>
      </c>
      <c r="D109" s="368">
        <f t="shared" si="49"/>
        <v>1523</v>
      </c>
      <c r="E109" s="369"/>
      <c r="F109" s="299">
        <f t="shared" si="45"/>
        <v>0</v>
      </c>
      <c r="G109" s="370"/>
      <c r="H109" s="369"/>
      <c r="I109" s="299">
        <f t="shared" si="46"/>
        <v>0</v>
      </c>
      <c r="J109" s="371"/>
      <c r="O109" s="372">
        <f t="shared" si="47"/>
        <v>1523</v>
      </c>
      <c r="P109" s="373"/>
      <c r="Q109" s="373"/>
      <c r="R109" s="373"/>
      <c r="S109" s="373"/>
      <c r="T109" s="373"/>
      <c r="U109" s="373"/>
      <c r="V109" s="373"/>
      <c r="W109" s="373"/>
      <c r="X109" s="373"/>
      <c r="Y109" s="373"/>
      <c r="Z109" s="373"/>
      <c r="AA109" s="373"/>
      <c r="AB109" s="373"/>
      <c r="AC109" s="373"/>
      <c r="AD109" s="373"/>
      <c r="AE109" s="374">
        <f t="shared" si="48"/>
        <v>0</v>
      </c>
      <c r="AF109" s="375"/>
    </row>
    <row r="110" spans="2:33" outlineLevel="1" x14ac:dyDescent="0.25">
      <c r="B110" s="367"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367">
        <f>IF(C109&gt;0,C109+1,IF(DATE(YEAR('Basic project data'!$C$5),MONTH('Basic project data'!$C$5),1)=D110,1,0))</f>
        <v>0</v>
      </c>
      <c r="D110" s="368">
        <f t="shared" si="49"/>
        <v>1554</v>
      </c>
      <c r="E110" s="369"/>
      <c r="F110" s="299">
        <f t="shared" si="45"/>
        <v>0</v>
      </c>
      <c r="G110" s="370"/>
      <c r="H110" s="369"/>
      <c r="I110" s="299">
        <f t="shared" si="46"/>
        <v>0</v>
      </c>
      <c r="J110" s="371"/>
      <c r="O110" s="372">
        <f t="shared" si="47"/>
        <v>1554</v>
      </c>
      <c r="P110" s="373"/>
      <c r="Q110" s="373"/>
      <c r="R110" s="373"/>
      <c r="S110" s="373"/>
      <c r="T110" s="373"/>
      <c r="U110" s="373"/>
      <c r="V110" s="373"/>
      <c r="W110" s="373"/>
      <c r="X110" s="373"/>
      <c r="Y110" s="373"/>
      <c r="Z110" s="373"/>
      <c r="AA110" s="373"/>
      <c r="AB110" s="373"/>
      <c r="AC110" s="373"/>
      <c r="AD110" s="373"/>
      <c r="AE110" s="374">
        <f t="shared" si="48"/>
        <v>0</v>
      </c>
      <c r="AF110" s="375"/>
    </row>
    <row r="111" spans="2:33" outlineLevel="1" x14ac:dyDescent="0.25">
      <c r="B111" s="367"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367">
        <f>IF(C110&gt;0,C110+1,IF(DATE(YEAR('Basic project data'!$C$5),MONTH('Basic project data'!$C$5),1)=D111,1,0))</f>
        <v>0</v>
      </c>
      <c r="D111" s="368">
        <f t="shared" si="49"/>
        <v>1584</v>
      </c>
      <c r="E111" s="369"/>
      <c r="F111" s="299">
        <f t="shared" si="45"/>
        <v>0</v>
      </c>
      <c r="G111" s="370"/>
      <c r="H111" s="369"/>
      <c r="I111" s="299">
        <f t="shared" si="46"/>
        <v>0</v>
      </c>
      <c r="J111" s="371"/>
      <c r="O111" s="372">
        <f t="shared" si="47"/>
        <v>1584</v>
      </c>
      <c r="P111" s="373"/>
      <c r="Q111" s="373"/>
      <c r="R111" s="373"/>
      <c r="S111" s="373"/>
      <c r="T111" s="373"/>
      <c r="U111" s="373"/>
      <c r="V111" s="373"/>
      <c r="W111" s="373"/>
      <c r="X111" s="373"/>
      <c r="Y111" s="373"/>
      <c r="Z111" s="373"/>
      <c r="AA111" s="373"/>
      <c r="AB111" s="373"/>
      <c r="AC111" s="373"/>
      <c r="AD111" s="373"/>
      <c r="AE111" s="374">
        <f t="shared" si="48"/>
        <v>0</v>
      </c>
      <c r="AF111" s="375"/>
    </row>
    <row r="112" spans="2:33" outlineLevel="1" x14ac:dyDescent="0.25">
      <c r="B112" s="367"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367">
        <f>IF(C111&gt;0,C111+1,IF(DATE(YEAR('Basic project data'!$C$5),MONTH('Basic project data'!$C$5),1)=D112,1,0))</f>
        <v>0</v>
      </c>
      <c r="D112" s="368">
        <f t="shared" si="49"/>
        <v>1615</v>
      </c>
      <c r="E112" s="369"/>
      <c r="F112" s="299">
        <f t="shared" si="45"/>
        <v>0</v>
      </c>
      <c r="G112" s="370"/>
      <c r="H112" s="369"/>
      <c r="I112" s="299">
        <f t="shared" si="46"/>
        <v>0</v>
      </c>
      <c r="J112" s="371"/>
      <c r="O112" s="372">
        <f t="shared" si="47"/>
        <v>1615</v>
      </c>
      <c r="P112" s="373"/>
      <c r="Q112" s="373"/>
      <c r="R112" s="373"/>
      <c r="S112" s="373"/>
      <c r="T112" s="373"/>
      <c r="U112" s="373"/>
      <c r="V112" s="373"/>
      <c r="W112" s="373"/>
      <c r="X112" s="373"/>
      <c r="Y112" s="373"/>
      <c r="Z112" s="373"/>
      <c r="AA112" s="373"/>
      <c r="AB112" s="373"/>
      <c r="AC112" s="373"/>
      <c r="AD112" s="373"/>
      <c r="AE112" s="374">
        <f t="shared" si="48"/>
        <v>0</v>
      </c>
      <c r="AF112" s="375"/>
    </row>
    <row r="113" spans="2:33" outlineLevel="1" x14ac:dyDescent="0.25">
      <c r="B113" s="367"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367">
        <f>IF(C112&gt;0,C112+1,IF(DATE(YEAR('Basic project data'!$C$5),MONTH('Basic project data'!$C$5),1)=D113,1,0))</f>
        <v>0</v>
      </c>
      <c r="D113" s="368">
        <f t="shared" si="49"/>
        <v>1645</v>
      </c>
      <c r="E113" s="369"/>
      <c r="F113" s="299">
        <f t="shared" si="45"/>
        <v>0</v>
      </c>
      <c r="G113" s="370"/>
      <c r="H113" s="369"/>
      <c r="I113" s="299">
        <f t="shared" si="46"/>
        <v>0</v>
      </c>
      <c r="J113" s="371"/>
      <c r="O113" s="372">
        <f t="shared" si="47"/>
        <v>1645</v>
      </c>
      <c r="P113" s="373"/>
      <c r="Q113" s="373"/>
      <c r="R113" s="373"/>
      <c r="S113" s="373"/>
      <c r="T113" s="373"/>
      <c r="U113" s="373"/>
      <c r="V113" s="373"/>
      <c r="W113" s="373"/>
      <c r="X113" s="373"/>
      <c r="Y113" s="373"/>
      <c r="Z113" s="373"/>
      <c r="AA113" s="373"/>
      <c r="AB113" s="373"/>
      <c r="AC113" s="373"/>
      <c r="AD113" s="373"/>
      <c r="AE113" s="374">
        <f t="shared" si="48"/>
        <v>0</v>
      </c>
      <c r="AF113" s="375"/>
    </row>
    <row r="114" spans="2:33" outlineLevel="1" x14ac:dyDescent="0.25">
      <c r="B114" s="367"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367">
        <f>IF(C113&gt;0,C113+1,IF(DATE(YEAR('Basic project data'!$C$5),MONTH('Basic project data'!$C$5),1)=D114,1,0))</f>
        <v>0</v>
      </c>
      <c r="D114" s="368">
        <f t="shared" si="49"/>
        <v>1676</v>
      </c>
      <c r="E114" s="369"/>
      <c r="F114" s="299">
        <f t="shared" si="45"/>
        <v>0</v>
      </c>
      <c r="G114" s="370"/>
      <c r="H114" s="369"/>
      <c r="I114" s="299">
        <f t="shared" si="46"/>
        <v>0</v>
      </c>
      <c r="J114" s="371"/>
      <c r="O114" s="372">
        <f t="shared" si="47"/>
        <v>1676</v>
      </c>
      <c r="P114" s="373"/>
      <c r="Q114" s="373"/>
      <c r="R114" s="373"/>
      <c r="S114" s="373"/>
      <c r="T114" s="373"/>
      <c r="U114" s="373"/>
      <c r="V114" s="373"/>
      <c r="W114" s="373"/>
      <c r="X114" s="373"/>
      <c r="Y114" s="373"/>
      <c r="Z114" s="373"/>
      <c r="AA114" s="373"/>
      <c r="AB114" s="373"/>
      <c r="AC114" s="373"/>
      <c r="AD114" s="373"/>
      <c r="AE114" s="374">
        <f t="shared" si="48"/>
        <v>0</v>
      </c>
      <c r="AF114" s="375"/>
    </row>
    <row r="115" spans="2:33" outlineLevel="1" x14ac:dyDescent="0.25">
      <c r="B115" s="367"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367">
        <f>IF(C114&gt;0,C114+1,IF(DATE(YEAR('Basic project data'!$C$5),MONTH('Basic project data'!$C$5),1)=D115,1,0))</f>
        <v>0</v>
      </c>
      <c r="D115" s="368">
        <f t="shared" si="49"/>
        <v>1707</v>
      </c>
      <c r="E115" s="369"/>
      <c r="F115" s="299">
        <f t="shared" si="45"/>
        <v>0</v>
      </c>
      <c r="G115" s="370"/>
      <c r="H115" s="369"/>
      <c r="I115" s="299">
        <f t="shared" si="46"/>
        <v>0</v>
      </c>
      <c r="J115" s="371"/>
      <c r="O115" s="372">
        <f t="shared" si="47"/>
        <v>1707</v>
      </c>
      <c r="P115" s="373"/>
      <c r="Q115" s="373"/>
      <c r="R115" s="373"/>
      <c r="S115" s="373"/>
      <c r="T115" s="373"/>
      <c r="U115" s="373"/>
      <c r="V115" s="373"/>
      <c r="W115" s="373"/>
      <c r="X115" s="373"/>
      <c r="Y115" s="373"/>
      <c r="Z115" s="373"/>
      <c r="AA115" s="373"/>
      <c r="AB115" s="373"/>
      <c r="AC115" s="373"/>
      <c r="AD115" s="373"/>
      <c r="AE115" s="374">
        <f t="shared" si="48"/>
        <v>0</v>
      </c>
      <c r="AF115" s="375"/>
    </row>
    <row r="116" spans="2:33" outlineLevel="1" x14ac:dyDescent="0.25">
      <c r="B116" s="367"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367">
        <f>IF(C115&gt;0,C115+1,IF(DATE(YEAR('Basic project data'!$C$5),MONTH('Basic project data'!$C$5),1)=D116,1,0))</f>
        <v>0</v>
      </c>
      <c r="D116" s="368">
        <f t="shared" si="49"/>
        <v>1737</v>
      </c>
      <c r="E116" s="369"/>
      <c r="F116" s="299">
        <f t="shared" si="45"/>
        <v>0</v>
      </c>
      <c r="G116" s="370"/>
      <c r="H116" s="369"/>
      <c r="I116" s="299">
        <f t="shared" si="46"/>
        <v>0</v>
      </c>
      <c r="J116" s="371"/>
      <c r="O116" s="372">
        <f t="shared" si="47"/>
        <v>1737</v>
      </c>
      <c r="P116" s="373"/>
      <c r="Q116" s="373"/>
      <c r="R116" s="373"/>
      <c r="S116" s="373"/>
      <c r="T116" s="373"/>
      <c r="U116" s="373"/>
      <c r="V116" s="373"/>
      <c r="W116" s="373"/>
      <c r="X116" s="373"/>
      <c r="Y116" s="373"/>
      <c r="Z116" s="373"/>
      <c r="AA116" s="373"/>
      <c r="AB116" s="373"/>
      <c r="AC116" s="373"/>
      <c r="AD116" s="373"/>
      <c r="AE116" s="374">
        <f t="shared" si="48"/>
        <v>0</v>
      </c>
      <c r="AF116" s="375"/>
    </row>
    <row r="117" spans="2:33" outlineLevel="1" x14ac:dyDescent="0.25">
      <c r="B117" s="367"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367">
        <f>IF(C116&gt;0,C116+1,IF(DATE(YEAR('Basic project data'!$C$5),MONTH('Basic project data'!$C$5),1)=D117,1,0))</f>
        <v>0</v>
      </c>
      <c r="D117" s="368">
        <f t="shared" si="49"/>
        <v>1768</v>
      </c>
      <c r="E117" s="369"/>
      <c r="F117" s="299">
        <f t="shared" si="45"/>
        <v>0</v>
      </c>
      <c r="G117" s="370"/>
      <c r="H117" s="369"/>
      <c r="I117" s="299">
        <f t="shared" si="46"/>
        <v>0</v>
      </c>
      <c r="J117" s="371"/>
      <c r="O117" s="372">
        <f t="shared" si="47"/>
        <v>1768</v>
      </c>
      <c r="P117" s="373"/>
      <c r="Q117" s="373"/>
      <c r="R117" s="373"/>
      <c r="S117" s="373"/>
      <c r="T117" s="373"/>
      <c r="U117" s="373"/>
      <c r="V117" s="373"/>
      <c r="W117" s="373"/>
      <c r="X117" s="373"/>
      <c r="Y117" s="373"/>
      <c r="Z117" s="373"/>
      <c r="AA117" s="373"/>
      <c r="AB117" s="373"/>
      <c r="AC117" s="373"/>
      <c r="AD117" s="373"/>
      <c r="AE117" s="374">
        <f t="shared" si="48"/>
        <v>0</v>
      </c>
      <c r="AF117" s="375"/>
    </row>
    <row r="118" spans="2:33" outlineLevel="1" x14ac:dyDescent="0.25">
      <c r="B118" s="367"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367">
        <f>IF(C117&gt;0,C117+1,IF(DATE(YEAR('Basic project data'!$C$5),MONTH('Basic project data'!$C$5),1)=D118,1,0))</f>
        <v>0</v>
      </c>
      <c r="D118" s="368">
        <f t="shared" si="49"/>
        <v>1798</v>
      </c>
      <c r="E118" s="369"/>
      <c r="F118" s="299">
        <f t="shared" si="45"/>
        <v>0</v>
      </c>
      <c r="G118" s="370"/>
      <c r="H118" s="369"/>
      <c r="I118" s="299">
        <f t="shared" si="46"/>
        <v>0</v>
      </c>
      <c r="J118" s="371"/>
      <c r="O118" s="372">
        <f t="shared" si="47"/>
        <v>1798</v>
      </c>
      <c r="P118" s="373"/>
      <c r="Q118" s="373"/>
      <c r="R118" s="373"/>
      <c r="S118" s="373"/>
      <c r="T118" s="373"/>
      <c r="U118" s="373"/>
      <c r="V118" s="373"/>
      <c r="W118" s="373"/>
      <c r="X118" s="373"/>
      <c r="Y118" s="373"/>
      <c r="Z118" s="373"/>
      <c r="AA118" s="373"/>
      <c r="AB118" s="373"/>
      <c r="AC118" s="373"/>
      <c r="AD118" s="373"/>
      <c r="AE118" s="374">
        <f t="shared" si="48"/>
        <v>0</v>
      </c>
      <c r="AF118" s="375"/>
    </row>
    <row r="119" spans="2:33" ht="15.75" outlineLevel="1" thickBot="1" x14ac:dyDescent="0.3">
      <c r="B119" s="377"/>
      <c r="C119" s="378"/>
      <c r="D119" s="379">
        <f>D118</f>
        <v>1798</v>
      </c>
      <c r="E119" s="380"/>
      <c r="F119" s="381">
        <f>SUM(F107:F118)</f>
        <v>0</v>
      </c>
      <c r="G119" s="382">
        <f>SUM(G107:G118)</f>
        <v>0</v>
      </c>
      <c r="H119" s="383"/>
      <c r="I119" s="381">
        <f>SUM(I107:I118)</f>
        <v>0</v>
      </c>
      <c r="J119" s="382">
        <f>SUM(J107:J118)</f>
        <v>0</v>
      </c>
      <c r="O119" s="388">
        <f t="shared" si="47"/>
        <v>1798</v>
      </c>
      <c r="P119" s="384">
        <f t="shared" ref="P119:S119" si="50">SUM(P107:P118)</f>
        <v>0</v>
      </c>
      <c r="Q119" s="384">
        <f t="shared" si="50"/>
        <v>0</v>
      </c>
      <c r="R119" s="384">
        <f t="shared" si="50"/>
        <v>0</v>
      </c>
      <c r="S119" s="384">
        <f t="shared" si="50"/>
        <v>0</v>
      </c>
      <c r="T119" s="384">
        <f>SUM(T107:T118)</f>
        <v>0</v>
      </c>
      <c r="U119" s="384">
        <f t="shared" ref="U119:AE119" si="51">SUM(U107:U118)</f>
        <v>0</v>
      </c>
      <c r="V119" s="384">
        <f t="shared" si="51"/>
        <v>0</v>
      </c>
      <c r="W119" s="384">
        <f t="shared" si="51"/>
        <v>0</v>
      </c>
      <c r="X119" s="384">
        <f t="shared" si="51"/>
        <v>0</v>
      </c>
      <c r="Y119" s="384">
        <f t="shared" si="51"/>
        <v>0</v>
      </c>
      <c r="Z119" s="384">
        <f t="shared" si="51"/>
        <v>0</v>
      </c>
      <c r="AA119" s="384">
        <f t="shared" si="51"/>
        <v>0</v>
      </c>
      <c r="AB119" s="384">
        <f t="shared" si="51"/>
        <v>0</v>
      </c>
      <c r="AC119" s="384">
        <f t="shared" si="51"/>
        <v>0</v>
      </c>
      <c r="AD119" s="384">
        <f t="shared" si="51"/>
        <v>0</v>
      </c>
      <c r="AE119" s="384">
        <f t="shared" si="51"/>
        <v>0</v>
      </c>
      <c r="AF119" s="375"/>
    </row>
    <row r="120" spans="2:33" x14ac:dyDescent="0.25">
      <c r="B120" s="385"/>
      <c r="C120" s="385"/>
      <c r="E120" s="674" t="s">
        <v>252</v>
      </c>
      <c r="F120" s="674"/>
      <c r="G120" s="674"/>
      <c r="H120" s="674" t="s">
        <v>498</v>
      </c>
      <c r="I120" s="674"/>
      <c r="J120" s="674"/>
      <c r="O120" s="357"/>
      <c r="P120" s="384">
        <f>IFERROR(P119/$H$2,0)</f>
        <v>0</v>
      </c>
      <c r="Q120" s="384">
        <f t="shared" ref="Q120:AE120" si="52">IFERROR(Q119/$H$2,0)</f>
        <v>0</v>
      </c>
      <c r="R120" s="384">
        <f t="shared" si="52"/>
        <v>0</v>
      </c>
      <c r="S120" s="384">
        <f t="shared" si="52"/>
        <v>0</v>
      </c>
      <c r="T120" s="384">
        <f t="shared" si="52"/>
        <v>0</v>
      </c>
      <c r="U120" s="384">
        <f t="shared" si="52"/>
        <v>0</v>
      </c>
      <c r="V120" s="384">
        <f t="shared" si="52"/>
        <v>0</v>
      </c>
      <c r="W120" s="384">
        <f t="shared" si="52"/>
        <v>0</v>
      </c>
      <c r="X120" s="384">
        <f t="shared" si="52"/>
        <v>0</v>
      </c>
      <c r="Y120" s="384">
        <f t="shared" si="52"/>
        <v>0</v>
      </c>
      <c r="Z120" s="384">
        <f t="shared" si="52"/>
        <v>0</v>
      </c>
      <c r="AA120" s="384">
        <f t="shared" si="52"/>
        <v>0</v>
      </c>
      <c r="AB120" s="384">
        <f t="shared" si="52"/>
        <v>0</v>
      </c>
      <c r="AC120" s="384">
        <f t="shared" si="52"/>
        <v>0</v>
      </c>
      <c r="AD120" s="384">
        <f t="shared" si="52"/>
        <v>0</v>
      </c>
      <c r="AE120" s="384">
        <f t="shared" si="52"/>
        <v>0</v>
      </c>
      <c r="AF120" s="626" t="s">
        <v>270</v>
      </c>
      <c r="AG120" s="627"/>
    </row>
    <row r="121" spans="2:33" ht="30" outlineLevel="1" x14ac:dyDescent="0.25">
      <c r="B121" s="385"/>
      <c r="C121" s="385"/>
      <c r="E121" s="360" t="s">
        <v>267</v>
      </c>
      <c r="F121" s="361" t="s">
        <v>268</v>
      </c>
      <c r="G121" s="362" t="s">
        <v>269</v>
      </c>
      <c r="H121" s="363" t="s">
        <v>267</v>
      </c>
      <c r="I121" s="361" t="s">
        <v>268</v>
      </c>
      <c r="J121" s="362" t="s">
        <v>530</v>
      </c>
      <c r="O121" s="364" t="s">
        <v>266</v>
      </c>
      <c r="P121" s="365" t="s">
        <v>389</v>
      </c>
      <c r="Q121" s="365" t="s">
        <v>39</v>
      </c>
      <c r="R121" s="365" t="s">
        <v>40</v>
      </c>
      <c r="S121" s="365" t="s">
        <v>41</v>
      </c>
      <c r="T121" s="365" t="s">
        <v>42</v>
      </c>
      <c r="U121" s="365" t="s">
        <v>43</v>
      </c>
      <c r="V121" s="365" t="s">
        <v>44</v>
      </c>
      <c r="W121" s="365" t="s">
        <v>45</v>
      </c>
      <c r="X121" s="365" t="s">
        <v>46</v>
      </c>
      <c r="Y121" s="365" t="s">
        <v>47</v>
      </c>
      <c r="Z121" s="365" t="s">
        <v>48</v>
      </c>
      <c r="AA121" s="365" t="s">
        <v>49</v>
      </c>
      <c r="AB121" s="365" t="s">
        <v>50</v>
      </c>
      <c r="AC121" s="365" t="s">
        <v>51</v>
      </c>
      <c r="AD121" s="365" t="s">
        <v>52</v>
      </c>
      <c r="AE121" s="386"/>
      <c r="AF121" s="389"/>
    </row>
    <row r="122" spans="2:33" outlineLevel="1" x14ac:dyDescent="0.25">
      <c r="B122" s="367"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367">
        <f>IF(C118&gt;0,C118+1,IF(DATE(YEAR('Basic project data'!$C$5),MONTH('Basic project data'!$C$5),1)=D122,1,0))</f>
        <v>0</v>
      </c>
      <c r="D122" s="368">
        <f>DATE(YEAR(D118),MONTH(D118)+1,DAY(D118))</f>
        <v>1829</v>
      </c>
      <c r="E122" s="369"/>
      <c r="F122" s="299">
        <f t="shared" ref="F122:F133" si="53">215/12*E122</f>
        <v>0</v>
      </c>
      <c r="G122" s="370"/>
      <c r="H122" s="369"/>
      <c r="I122" s="299">
        <f t="shared" ref="I122:I133" si="54">215/12*H122</f>
        <v>0</v>
      </c>
      <c r="J122" s="371"/>
      <c r="O122" s="372">
        <f t="shared" ref="O122:O134" si="55">D122</f>
        <v>1829</v>
      </c>
      <c r="P122" s="373"/>
      <c r="Q122" s="373"/>
      <c r="R122" s="373"/>
      <c r="S122" s="373"/>
      <c r="T122" s="373"/>
      <c r="U122" s="373"/>
      <c r="V122" s="373"/>
      <c r="W122" s="373"/>
      <c r="X122" s="373"/>
      <c r="Y122" s="373"/>
      <c r="Z122" s="373"/>
      <c r="AA122" s="373"/>
      <c r="AB122" s="373"/>
      <c r="AC122" s="373"/>
      <c r="AD122" s="373"/>
      <c r="AE122" s="374">
        <f t="shared" ref="AE122:AE133" si="56">SUM(P122:AD122)</f>
        <v>0</v>
      </c>
      <c r="AF122" s="375"/>
    </row>
    <row r="123" spans="2:33" outlineLevel="1" x14ac:dyDescent="0.25">
      <c r="B123" s="367"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367">
        <f>IF(C122&gt;0,C122+1,IF(DATE(YEAR('Basic project data'!$C$5),MONTH('Basic project data'!$C$5),1)=D123,1,0))</f>
        <v>0</v>
      </c>
      <c r="D123" s="368">
        <f t="shared" ref="D123:D133" si="57">DATE(YEAR(D122),MONTH(D122)+1,DAY(D122))</f>
        <v>1860</v>
      </c>
      <c r="E123" s="369"/>
      <c r="F123" s="299">
        <f t="shared" si="53"/>
        <v>0</v>
      </c>
      <c r="G123" s="370"/>
      <c r="H123" s="369"/>
      <c r="I123" s="299">
        <f t="shared" si="54"/>
        <v>0</v>
      </c>
      <c r="J123" s="371"/>
      <c r="O123" s="372">
        <f t="shared" si="55"/>
        <v>1860</v>
      </c>
      <c r="P123" s="373"/>
      <c r="Q123" s="373"/>
      <c r="R123" s="373"/>
      <c r="S123" s="373"/>
      <c r="T123" s="373"/>
      <c r="U123" s="373"/>
      <c r="V123" s="373"/>
      <c r="W123" s="373"/>
      <c r="X123" s="373"/>
      <c r="Y123" s="373"/>
      <c r="Z123" s="373"/>
      <c r="AA123" s="373"/>
      <c r="AB123" s="373"/>
      <c r="AC123" s="373"/>
      <c r="AD123" s="373"/>
      <c r="AE123" s="374">
        <f t="shared" si="56"/>
        <v>0</v>
      </c>
      <c r="AF123" s="375"/>
    </row>
    <row r="124" spans="2:33" outlineLevel="1" x14ac:dyDescent="0.25">
      <c r="B124" s="367"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367">
        <f>IF(C123&gt;0,C123+1,IF(DATE(YEAR('Basic project data'!$C$5),MONTH('Basic project data'!$C$5),1)=D124,1,0))</f>
        <v>0</v>
      </c>
      <c r="D124" s="368">
        <f t="shared" si="57"/>
        <v>1888</v>
      </c>
      <c r="E124" s="369"/>
      <c r="F124" s="299">
        <f t="shared" si="53"/>
        <v>0</v>
      </c>
      <c r="G124" s="370"/>
      <c r="H124" s="369"/>
      <c r="I124" s="299">
        <f t="shared" si="54"/>
        <v>0</v>
      </c>
      <c r="J124" s="371"/>
      <c r="O124" s="372">
        <f t="shared" si="55"/>
        <v>1888</v>
      </c>
      <c r="P124" s="373"/>
      <c r="Q124" s="373"/>
      <c r="R124" s="373"/>
      <c r="S124" s="373"/>
      <c r="T124" s="373"/>
      <c r="U124" s="373"/>
      <c r="V124" s="373"/>
      <c r="W124" s="373"/>
      <c r="X124" s="373"/>
      <c r="Y124" s="373"/>
      <c r="Z124" s="373"/>
      <c r="AA124" s="373"/>
      <c r="AB124" s="373"/>
      <c r="AC124" s="373"/>
      <c r="AD124" s="373"/>
      <c r="AE124" s="374">
        <f t="shared" si="56"/>
        <v>0</v>
      </c>
      <c r="AF124" s="375"/>
    </row>
    <row r="125" spans="2:33" outlineLevel="1" x14ac:dyDescent="0.25">
      <c r="B125" s="367"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367">
        <f>IF(C124&gt;0,C124+1,IF(DATE(YEAR('Basic project data'!$C$5),MONTH('Basic project data'!$C$5),1)=D125,1,0))</f>
        <v>0</v>
      </c>
      <c r="D125" s="368">
        <f t="shared" si="57"/>
        <v>1919</v>
      </c>
      <c r="E125" s="369"/>
      <c r="F125" s="299">
        <f t="shared" si="53"/>
        <v>0</v>
      </c>
      <c r="G125" s="370"/>
      <c r="H125" s="369"/>
      <c r="I125" s="299">
        <f t="shared" si="54"/>
        <v>0</v>
      </c>
      <c r="J125" s="371"/>
      <c r="O125" s="372">
        <f t="shared" si="55"/>
        <v>1919</v>
      </c>
      <c r="P125" s="373"/>
      <c r="Q125" s="373"/>
      <c r="R125" s="373"/>
      <c r="S125" s="373"/>
      <c r="T125" s="373"/>
      <c r="U125" s="373"/>
      <c r="V125" s="373"/>
      <c r="W125" s="373"/>
      <c r="X125" s="373"/>
      <c r="Y125" s="373"/>
      <c r="Z125" s="373"/>
      <c r="AA125" s="373"/>
      <c r="AB125" s="373"/>
      <c r="AC125" s="373"/>
      <c r="AD125" s="373"/>
      <c r="AE125" s="374">
        <f t="shared" si="56"/>
        <v>0</v>
      </c>
      <c r="AF125" s="375"/>
    </row>
    <row r="126" spans="2:33" outlineLevel="1" x14ac:dyDescent="0.25">
      <c r="B126" s="367"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367">
        <f>IF(C125&gt;0,C125+1,IF(DATE(YEAR('Basic project data'!$C$5),MONTH('Basic project data'!$C$5),1)=D126,1,0))</f>
        <v>0</v>
      </c>
      <c r="D126" s="368">
        <f t="shared" si="57"/>
        <v>1949</v>
      </c>
      <c r="E126" s="369"/>
      <c r="F126" s="299">
        <f t="shared" si="53"/>
        <v>0</v>
      </c>
      <c r="G126" s="370"/>
      <c r="H126" s="369"/>
      <c r="I126" s="299">
        <f t="shared" si="54"/>
        <v>0</v>
      </c>
      <c r="J126" s="371"/>
      <c r="O126" s="372">
        <f t="shared" si="55"/>
        <v>1949</v>
      </c>
      <c r="P126" s="373"/>
      <c r="Q126" s="373"/>
      <c r="R126" s="373"/>
      <c r="S126" s="373"/>
      <c r="T126" s="373"/>
      <c r="U126" s="373"/>
      <c r="V126" s="373"/>
      <c r="W126" s="373"/>
      <c r="X126" s="373"/>
      <c r="Y126" s="373"/>
      <c r="Z126" s="373"/>
      <c r="AA126" s="373"/>
      <c r="AB126" s="373"/>
      <c r="AC126" s="373"/>
      <c r="AD126" s="373"/>
      <c r="AE126" s="374">
        <f t="shared" si="56"/>
        <v>0</v>
      </c>
      <c r="AF126" s="375"/>
    </row>
    <row r="127" spans="2:33" outlineLevel="1" x14ac:dyDescent="0.25">
      <c r="B127" s="367"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367">
        <f>IF(C126&gt;0,C126+1,IF(DATE(YEAR('Basic project data'!$C$5),MONTH('Basic project data'!$C$5),1)=D127,1,0))</f>
        <v>0</v>
      </c>
      <c r="D127" s="368">
        <f t="shared" si="57"/>
        <v>1980</v>
      </c>
      <c r="E127" s="369"/>
      <c r="F127" s="299">
        <f t="shared" si="53"/>
        <v>0</v>
      </c>
      <c r="G127" s="370"/>
      <c r="H127" s="369"/>
      <c r="I127" s="299">
        <f t="shared" si="54"/>
        <v>0</v>
      </c>
      <c r="J127" s="371"/>
      <c r="O127" s="372">
        <f t="shared" si="55"/>
        <v>1980</v>
      </c>
      <c r="P127" s="373"/>
      <c r="Q127" s="373"/>
      <c r="R127" s="373"/>
      <c r="S127" s="373"/>
      <c r="T127" s="373"/>
      <c r="U127" s="373"/>
      <c r="V127" s="373"/>
      <c r="W127" s="373"/>
      <c r="X127" s="373"/>
      <c r="Y127" s="373"/>
      <c r="Z127" s="373"/>
      <c r="AA127" s="373"/>
      <c r="AB127" s="373"/>
      <c r="AC127" s="373"/>
      <c r="AD127" s="373"/>
      <c r="AE127" s="374">
        <f t="shared" si="56"/>
        <v>0</v>
      </c>
      <c r="AF127" s="375"/>
    </row>
    <row r="128" spans="2:33" outlineLevel="1" x14ac:dyDescent="0.25">
      <c r="B128" s="367"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367">
        <f>IF(C127&gt;0,C127+1,IF(DATE(YEAR('Basic project data'!$C$5),MONTH('Basic project data'!$C$5),1)=D128,1,0))</f>
        <v>0</v>
      </c>
      <c r="D128" s="368">
        <f t="shared" si="57"/>
        <v>2010</v>
      </c>
      <c r="E128" s="369"/>
      <c r="F128" s="299">
        <f t="shared" si="53"/>
        <v>0</v>
      </c>
      <c r="G128" s="370"/>
      <c r="H128" s="369"/>
      <c r="I128" s="299">
        <f t="shared" si="54"/>
        <v>0</v>
      </c>
      <c r="J128" s="371"/>
      <c r="O128" s="372">
        <f t="shared" si="55"/>
        <v>2010</v>
      </c>
      <c r="P128" s="373"/>
      <c r="Q128" s="373"/>
      <c r="R128" s="373"/>
      <c r="S128" s="373"/>
      <c r="T128" s="373"/>
      <c r="U128" s="373"/>
      <c r="V128" s="373"/>
      <c r="W128" s="373"/>
      <c r="X128" s="373"/>
      <c r="Y128" s="373"/>
      <c r="Z128" s="373"/>
      <c r="AA128" s="373"/>
      <c r="AB128" s="373"/>
      <c r="AC128" s="373"/>
      <c r="AD128" s="373"/>
      <c r="AE128" s="374">
        <f t="shared" si="56"/>
        <v>0</v>
      </c>
      <c r="AF128" s="375"/>
    </row>
    <row r="129" spans="2:33" outlineLevel="1" x14ac:dyDescent="0.25">
      <c r="B129" s="367"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367">
        <f>IF(C128&gt;0,C128+1,IF(DATE(YEAR('Basic project data'!$C$5),MONTH('Basic project data'!$C$5),1)=D129,1,0))</f>
        <v>0</v>
      </c>
      <c r="D129" s="368">
        <f t="shared" si="57"/>
        <v>2041</v>
      </c>
      <c r="E129" s="369"/>
      <c r="F129" s="299">
        <f t="shared" si="53"/>
        <v>0</v>
      </c>
      <c r="G129" s="370"/>
      <c r="H129" s="369"/>
      <c r="I129" s="299">
        <f t="shared" si="54"/>
        <v>0</v>
      </c>
      <c r="J129" s="371"/>
      <c r="O129" s="372">
        <f t="shared" si="55"/>
        <v>2041</v>
      </c>
      <c r="P129" s="373"/>
      <c r="Q129" s="373"/>
      <c r="R129" s="373"/>
      <c r="S129" s="373"/>
      <c r="T129" s="373"/>
      <c r="U129" s="373"/>
      <c r="V129" s="373"/>
      <c r="W129" s="373"/>
      <c r="X129" s="373"/>
      <c r="Y129" s="373"/>
      <c r="Z129" s="373"/>
      <c r="AA129" s="373"/>
      <c r="AB129" s="373"/>
      <c r="AC129" s="373"/>
      <c r="AD129" s="373"/>
      <c r="AE129" s="374">
        <f t="shared" si="56"/>
        <v>0</v>
      </c>
      <c r="AF129" s="375"/>
    </row>
    <row r="130" spans="2:33" outlineLevel="1" x14ac:dyDescent="0.25">
      <c r="B130" s="367"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367">
        <f>IF(C129&gt;0,C129+1,IF(DATE(YEAR('Basic project data'!$C$5),MONTH('Basic project data'!$C$5),1)=D130,1,0))</f>
        <v>0</v>
      </c>
      <c r="D130" s="368">
        <f t="shared" si="57"/>
        <v>2072</v>
      </c>
      <c r="E130" s="369"/>
      <c r="F130" s="299">
        <f t="shared" si="53"/>
        <v>0</v>
      </c>
      <c r="G130" s="370"/>
      <c r="H130" s="369"/>
      <c r="I130" s="299">
        <f t="shared" si="54"/>
        <v>0</v>
      </c>
      <c r="J130" s="371"/>
      <c r="O130" s="372">
        <f t="shared" si="55"/>
        <v>2072</v>
      </c>
      <c r="P130" s="373"/>
      <c r="Q130" s="373"/>
      <c r="R130" s="373"/>
      <c r="S130" s="373"/>
      <c r="T130" s="373"/>
      <c r="U130" s="373"/>
      <c r="V130" s="373"/>
      <c r="W130" s="373"/>
      <c r="X130" s="373"/>
      <c r="Y130" s="373"/>
      <c r="Z130" s="373"/>
      <c r="AA130" s="373"/>
      <c r="AB130" s="373"/>
      <c r="AC130" s="373"/>
      <c r="AD130" s="373"/>
      <c r="AE130" s="374">
        <f t="shared" si="56"/>
        <v>0</v>
      </c>
      <c r="AF130" s="375"/>
    </row>
    <row r="131" spans="2:33" outlineLevel="1" x14ac:dyDescent="0.25">
      <c r="B131" s="367"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367">
        <f>IF(C130&gt;0,C130+1,IF(DATE(YEAR('Basic project data'!$C$5),MONTH('Basic project data'!$C$5),1)=D131,1,0))</f>
        <v>0</v>
      </c>
      <c r="D131" s="368">
        <f t="shared" si="57"/>
        <v>2102</v>
      </c>
      <c r="E131" s="369"/>
      <c r="F131" s="299">
        <f t="shared" si="53"/>
        <v>0</v>
      </c>
      <c r="G131" s="370"/>
      <c r="H131" s="369"/>
      <c r="I131" s="299">
        <f t="shared" si="54"/>
        <v>0</v>
      </c>
      <c r="J131" s="371"/>
      <c r="O131" s="372">
        <f t="shared" si="55"/>
        <v>2102</v>
      </c>
      <c r="P131" s="373"/>
      <c r="Q131" s="373"/>
      <c r="R131" s="373"/>
      <c r="S131" s="373"/>
      <c r="T131" s="373"/>
      <c r="U131" s="373"/>
      <c r="V131" s="373"/>
      <c r="W131" s="373"/>
      <c r="X131" s="373"/>
      <c r="Y131" s="373"/>
      <c r="Z131" s="373"/>
      <c r="AA131" s="373"/>
      <c r="AB131" s="373"/>
      <c r="AC131" s="373"/>
      <c r="AD131" s="373"/>
      <c r="AE131" s="374">
        <f t="shared" si="56"/>
        <v>0</v>
      </c>
      <c r="AF131" s="375"/>
    </row>
    <row r="132" spans="2:33" outlineLevel="1" x14ac:dyDescent="0.25">
      <c r="B132" s="367"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367">
        <f>IF(C131&gt;0,C131+1,IF(DATE(YEAR('Basic project data'!$C$5),MONTH('Basic project data'!$C$5),1)=D132,1,0))</f>
        <v>0</v>
      </c>
      <c r="D132" s="368">
        <f t="shared" si="57"/>
        <v>2133</v>
      </c>
      <c r="E132" s="369"/>
      <c r="F132" s="299">
        <f t="shared" si="53"/>
        <v>0</v>
      </c>
      <c r="G132" s="370"/>
      <c r="H132" s="369"/>
      <c r="I132" s="299">
        <f t="shared" si="54"/>
        <v>0</v>
      </c>
      <c r="J132" s="371"/>
      <c r="O132" s="372">
        <f t="shared" si="55"/>
        <v>2133</v>
      </c>
      <c r="P132" s="373"/>
      <c r="Q132" s="373"/>
      <c r="R132" s="373"/>
      <c r="S132" s="373"/>
      <c r="T132" s="373"/>
      <c r="U132" s="373"/>
      <c r="V132" s="373"/>
      <c r="W132" s="373"/>
      <c r="X132" s="373"/>
      <c r="Y132" s="373"/>
      <c r="Z132" s="373"/>
      <c r="AA132" s="373"/>
      <c r="AB132" s="373"/>
      <c r="AC132" s="373"/>
      <c r="AD132" s="373"/>
      <c r="AE132" s="374">
        <f t="shared" si="56"/>
        <v>0</v>
      </c>
      <c r="AF132" s="375"/>
    </row>
    <row r="133" spans="2:33" outlineLevel="1" x14ac:dyDescent="0.25">
      <c r="B133" s="367"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367">
        <f>IF(C132&gt;0,C132+1,IF(DATE(YEAR('Basic project data'!$C$5),MONTH('Basic project data'!$C$5),1)=D133,1,0))</f>
        <v>0</v>
      </c>
      <c r="D133" s="368">
        <f t="shared" si="57"/>
        <v>2163</v>
      </c>
      <c r="E133" s="369"/>
      <c r="F133" s="299">
        <f t="shared" si="53"/>
        <v>0</v>
      </c>
      <c r="G133" s="370"/>
      <c r="H133" s="369"/>
      <c r="I133" s="299">
        <f t="shared" si="54"/>
        <v>0</v>
      </c>
      <c r="J133" s="371"/>
      <c r="O133" s="372">
        <f t="shared" si="55"/>
        <v>2163</v>
      </c>
      <c r="P133" s="373"/>
      <c r="Q133" s="373"/>
      <c r="R133" s="373"/>
      <c r="S133" s="373"/>
      <c r="T133" s="373"/>
      <c r="U133" s="373"/>
      <c r="V133" s="373"/>
      <c r="W133" s="373"/>
      <c r="X133" s="373"/>
      <c r="Y133" s="373"/>
      <c r="Z133" s="373"/>
      <c r="AA133" s="373"/>
      <c r="AB133" s="373"/>
      <c r="AC133" s="373"/>
      <c r="AD133" s="373"/>
      <c r="AE133" s="374">
        <f t="shared" si="56"/>
        <v>0</v>
      </c>
      <c r="AF133" s="375"/>
    </row>
    <row r="134" spans="2:33" ht="15.75" outlineLevel="1" thickBot="1" x14ac:dyDescent="0.3">
      <c r="B134" s="377"/>
      <c r="C134" s="378"/>
      <c r="D134" s="379">
        <f>D133</f>
        <v>2163</v>
      </c>
      <c r="E134" s="380"/>
      <c r="F134" s="381">
        <f>SUM(F122:F133)</f>
        <v>0</v>
      </c>
      <c r="G134" s="382">
        <f>SUM(G122:G133)</f>
        <v>0</v>
      </c>
      <c r="H134" s="383"/>
      <c r="I134" s="381">
        <f>SUM(I122:I133)</f>
        <v>0</v>
      </c>
      <c r="J134" s="382">
        <f>SUM(J122:J133)</f>
        <v>0</v>
      </c>
      <c r="O134" s="388">
        <f t="shared" si="55"/>
        <v>2163</v>
      </c>
      <c r="P134" s="384">
        <f t="shared" ref="P134:S134" si="58">SUM(P122:P133)</f>
        <v>0</v>
      </c>
      <c r="Q134" s="384">
        <f t="shared" si="58"/>
        <v>0</v>
      </c>
      <c r="R134" s="384">
        <f t="shared" si="58"/>
        <v>0</v>
      </c>
      <c r="S134" s="384">
        <f t="shared" si="58"/>
        <v>0</v>
      </c>
      <c r="T134" s="384">
        <f>SUM(T122:T133)</f>
        <v>0</v>
      </c>
      <c r="U134" s="384">
        <f t="shared" ref="U134:AE134" si="59">SUM(U122:U133)</f>
        <v>0</v>
      </c>
      <c r="V134" s="384">
        <f t="shared" si="59"/>
        <v>0</v>
      </c>
      <c r="W134" s="384">
        <f t="shared" si="59"/>
        <v>0</v>
      </c>
      <c r="X134" s="384">
        <f t="shared" si="59"/>
        <v>0</v>
      </c>
      <c r="Y134" s="384">
        <f t="shared" si="59"/>
        <v>0</v>
      </c>
      <c r="Z134" s="384">
        <f t="shared" si="59"/>
        <v>0</v>
      </c>
      <c r="AA134" s="384">
        <f t="shared" si="59"/>
        <v>0</v>
      </c>
      <c r="AB134" s="384">
        <f t="shared" si="59"/>
        <v>0</v>
      </c>
      <c r="AC134" s="384">
        <f t="shared" si="59"/>
        <v>0</v>
      </c>
      <c r="AD134" s="384">
        <f t="shared" si="59"/>
        <v>0</v>
      </c>
      <c r="AE134" s="384">
        <f t="shared" si="59"/>
        <v>0</v>
      </c>
      <c r="AF134" s="375"/>
    </row>
    <row r="135" spans="2:33" x14ac:dyDescent="0.25">
      <c r="B135" s="385"/>
      <c r="C135" s="385"/>
      <c r="E135" s="674" t="s">
        <v>252</v>
      </c>
      <c r="F135" s="674"/>
      <c r="G135" s="674"/>
      <c r="H135" s="674" t="s">
        <v>498</v>
      </c>
      <c r="I135" s="674"/>
      <c r="J135" s="674"/>
      <c r="O135" s="357"/>
      <c r="P135" s="384">
        <f>IFERROR(P134/$H$2,0)</f>
        <v>0</v>
      </c>
      <c r="Q135" s="384">
        <f t="shared" ref="Q135:AE135" si="60">IFERROR(Q134/$H$2,0)</f>
        <v>0</v>
      </c>
      <c r="R135" s="384">
        <f t="shared" si="60"/>
        <v>0</v>
      </c>
      <c r="S135" s="384">
        <f t="shared" si="60"/>
        <v>0</v>
      </c>
      <c r="T135" s="384">
        <f t="shared" si="60"/>
        <v>0</v>
      </c>
      <c r="U135" s="384">
        <f t="shared" si="60"/>
        <v>0</v>
      </c>
      <c r="V135" s="384">
        <f t="shared" si="60"/>
        <v>0</v>
      </c>
      <c r="W135" s="384">
        <f t="shared" si="60"/>
        <v>0</v>
      </c>
      <c r="X135" s="384">
        <f t="shared" si="60"/>
        <v>0</v>
      </c>
      <c r="Y135" s="384">
        <f t="shared" si="60"/>
        <v>0</v>
      </c>
      <c r="Z135" s="384">
        <f t="shared" si="60"/>
        <v>0</v>
      </c>
      <c r="AA135" s="384">
        <f t="shared" si="60"/>
        <v>0</v>
      </c>
      <c r="AB135" s="384">
        <f t="shared" si="60"/>
        <v>0</v>
      </c>
      <c r="AC135" s="384">
        <f t="shared" si="60"/>
        <v>0</v>
      </c>
      <c r="AD135" s="384">
        <f t="shared" si="60"/>
        <v>0</v>
      </c>
      <c r="AE135" s="384">
        <f t="shared" si="60"/>
        <v>0</v>
      </c>
      <c r="AF135" s="626" t="s">
        <v>270</v>
      </c>
      <c r="AG135" s="627"/>
    </row>
    <row r="136" spans="2:33" ht="30" outlineLevel="1" x14ac:dyDescent="0.25">
      <c r="B136" s="385"/>
      <c r="C136" s="385"/>
      <c r="E136" s="360" t="s">
        <v>267</v>
      </c>
      <c r="F136" s="361" t="s">
        <v>268</v>
      </c>
      <c r="G136" s="362" t="s">
        <v>269</v>
      </c>
      <c r="H136" s="363" t="s">
        <v>267</v>
      </c>
      <c r="I136" s="361" t="s">
        <v>268</v>
      </c>
      <c r="J136" s="362" t="s">
        <v>530</v>
      </c>
      <c r="O136" s="364" t="s">
        <v>266</v>
      </c>
      <c r="P136" s="365" t="s">
        <v>389</v>
      </c>
      <c r="Q136" s="365" t="s">
        <v>39</v>
      </c>
      <c r="R136" s="365" t="s">
        <v>40</v>
      </c>
      <c r="S136" s="365" t="s">
        <v>41</v>
      </c>
      <c r="T136" s="365" t="s">
        <v>42</v>
      </c>
      <c r="U136" s="365" t="s">
        <v>43</v>
      </c>
      <c r="V136" s="365" t="s">
        <v>44</v>
      </c>
      <c r="W136" s="365" t="s">
        <v>45</v>
      </c>
      <c r="X136" s="365" t="s">
        <v>46</v>
      </c>
      <c r="Y136" s="365" t="s">
        <v>47</v>
      </c>
      <c r="Z136" s="365" t="s">
        <v>48</v>
      </c>
      <c r="AA136" s="365" t="s">
        <v>49</v>
      </c>
      <c r="AB136" s="365" t="s">
        <v>50</v>
      </c>
      <c r="AC136" s="365" t="s">
        <v>51</v>
      </c>
      <c r="AD136" s="365" t="s">
        <v>52</v>
      </c>
      <c r="AE136" s="386"/>
      <c r="AF136" s="389"/>
    </row>
    <row r="137" spans="2:33" outlineLevel="1" x14ac:dyDescent="0.25">
      <c r="B137" s="367"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367">
        <f>IF(C133&gt;0,C133+1,IF(DATE(YEAR('Basic project data'!$C$5),MONTH('Basic project data'!$C$5),1)=D137,1,0))</f>
        <v>0</v>
      </c>
      <c r="D137" s="368">
        <f>DATE(YEAR(D133),MONTH(D133)+1,DAY(D133))</f>
        <v>2194</v>
      </c>
      <c r="E137" s="369"/>
      <c r="F137" s="299">
        <f t="shared" ref="F137:F148" si="61">215/12*E137</f>
        <v>0</v>
      </c>
      <c r="G137" s="370"/>
      <c r="H137" s="369"/>
      <c r="I137" s="299">
        <f t="shared" ref="I137:I148" si="62">215/12*H137</f>
        <v>0</v>
      </c>
      <c r="J137" s="371"/>
      <c r="O137" s="372">
        <f t="shared" ref="O137:O149" si="63">D137</f>
        <v>2194</v>
      </c>
      <c r="P137" s="373"/>
      <c r="Q137" s="373"/>
      <c r="R137" s="373"/>
      <c r="S137" s="373"/>
      <c r="T137" s="373"/>
      <c r="U137" s="373"/>
      <c r="V137" s="373"/>
      <c r="W137" s="373"/>
      <c r="X137" s="373"/>
      <c r="Y137" s="373"/>
      <c r="Z137" s="373"/>
      <c r="AA137" s="373"/>
      <c r="AB137" s="373"/>
      <c r="AC137" s="373"/>
      <c r="AD137" s="373"/>
      <c r="AE137" s="374">
        <f t="shared" ref="AE137:AE148" si="64">SUM(P137:AD137)</f>
        <v>0</v>
      </c>
      <c r="AF137" s="375"/>
    </row>
    <row r="138" spans="2:33" outlineLevel="1" x14ac:dyDescent="0.25">
      <c r="B138" s="367"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367">
        <f>IF(C137&gt;0,C137+1,IF(DATE(YEAR('Basic project data'!$C$5),MONTH('Basic project data'!$C$5),1)=D138,1,0))</f>
        <v>0</v>
      </c>
      <c r="D138" s="368">
        <f t="shared" ref="D138:D148" si="65">DATE(YEAR(D137),MONTH(D137)+1,DAY(D137))</f>
        <v>2225</v>
      </c>
      <c r="E138" s="369"/>
      <c r="F138" s="299">
        <f t="shared" si="61"/>
        <v>0</v>
      </c>
      <c r="G138" s="370"/>
      <c r="H138" s="369"/>
      <c r="I138" s="299">
        <f t="shared" si="62"/>
        <v>0</v>
      </c>
      <c r="J138" s="371"/>
      <c r="O138" s="372">
        <f t="shared" si="63"/>
        <v>2225</v>
      </c>
      <c r="P138" s="373"/>
      <c r="Q138" s="373"/>
      <c r="R138" s="373"/>
      <c r="S138" s="373"/>
      <c r="T138" s="373"/>
      <c r="U138" s="373"/>
      <c r="V138" s="373"/>
      <c r="W138" s="373"/>
      <c r="X138" s="373"/>
      <c r="Y138" s="373"/>
      <c r="Z138" s="373"/>
      <c r="AA138" s="373"/>
      <c r="AB138" s="373"/>
      <c r="AC138" s="373"/>
      <c r="AD138" s="373"/>
      <c r="AE138" s="374">
        <f t="shared" si="64"/>
        <v>0</v>
      </c>
      <c r="AF138" s="375"/>
    </row>
    <row r="139" spans="2:33" outlineLevel="1" x14ac:dyDescent="0.25">
      <c r="B139" s="367"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367">
        <f>IF(C138&gt;0,C138+1,IF(DATE(YEAR('Basic project data'!$C$5),MONTH('Basic project data'!$C$5),1)=D139,1,0))</f>
        <v>0</v>
      </c>
      <c r="D139" s="368">
        <f t="shared" si="65"/>
        <v>2253</v>
      </c>
      <c r="E139" s="369"/>
      <c r="F139" s="299">
        <f t="shared" si="61"/>
        <v>0</v>
      </c>
      <c r="G139" s="370"/>
      <c r="H139" s="369"/>
      <c r="I139" s="299">
        <f t="shared" si="62"/>
        <v>0</v>
      </c>
      <c r="J139" s="371"/>
      <c r="O139" s="372">
        <f t="shared" si="63"/>
        <v>2253</v>
      </c>
      <c r="P139" s="373"/>
      <c r="Q139" s="373"/>
      <c r="R139" s="373"/>
      <c r="S139" s="373"/>
      <c r="T139" s="373"/>
      <c r="U139" s="373"/>
      <c r="V139" s="373"/>
      <c r="W139" s="373"/>
      <c r="X139" s="373"/>
      <c r="Y139" s="373"/>
      <c r="Z139" s="373"/>
      <c r="AA139" s="373"/>
      <c r="AB139" s="373"/>
      <c r="AC139" s="373"/>
      <c r="AD139" s="373"/>
      <c r="AE139" s="374">
        <f t="shared" si="64"/>
        <v>0</v>
      </c>
      <c r="AF139" s="375"/>
    </row>
    <row r="140" spans="2:33" outlineLevel="1" x14ac:dyDescent="0.25">
      <c r="B140" s="367"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367">
        <f>IF(C139&gt;0,C139+1,IF(DATE(YEAR('Basic project data'!$C$5),MONTH('Basic project data'!$C$5),1)=D140,1,0))</f>
        <v>0</v>
      </c>
      <c r="D140" s="368">
        <f t="shared" si="65"/>
        <v>2284</v>
      </c>
      <c r="E140" s="369"/>
      <c r="F140" s="299">
        <f t="shared" si="61"/>
        <v>0</v>
      </c>
      <c r="G140" s="370"/>
      <c r="H140" s="369"/>
      <c r="I140" s="299">
        <f t="shared" si="62"/>
        <v>0</v>
      </c>
      <c r="J140" s="371"/>
      <c r="O140" s="372">
        <f t="shared" si="63"/>
        <v>2284</v>
      </c>
      <c r="P140" s="373"/>
      <c r="Q140" s="373"/>
      <c r="R140" s="373"/>
      <c r="S140" s="373"/>
      <c r="T140" s="373"/>
      <c r="U140" s="373"/>
      <c r="V140" s="373"/>
      <c r="W140" s="373"/>
      <c r="X140" s="373"/>
      <c r="Y140" s="373"/>
      <c r="Z140" s="373"/>
      <c r="AA140" s="373"/>
      <c r="AB140" s="373"/>
      <c r="AC140" s="373"/>
      <c r="AD140" s="373"/>
      <c r="AE140" s="374">
        <f t="shared" si="64"/>
        <v>0</v>
      </c>
      <c r="AF140" s="375"/>
    </row>
    <row r="141" spans="2:33" outlineLevel="1" x14ac:dyDescent="0.25">
      <c r="B141" s="367"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367">
        <f>IF(C140&gt;0,C140+1,IF(DATE(YEAR('Basic project data'!$C$5),MONTH('Basic project data'!$C$5),1)=D141,1,0))</f>
        <v>0</v>
      </c>
      <c r="D141" s="368">
        <f t="shared" si="65"/>
        <v>2314</v>
      </c>
      <c r="E141" s="369"/>
      <c r="F141" s="299">
        <f t="shared" si="61"/>
        <v>0</v>
      </c>
      <c r="G141" s="370"/>
      <c r="H141" s="369"/>
      <c r="I141" s="299">
        <f t="shared" si="62"/>
        <v>0</v>
      </c>
      <c r="J141" s="371"/>
      <c r="O141" s="372">
        <f t="shared" si="63"/>
        <v>2314</v>
      </c>
      <c r="P141" s="373"/>
      <c r="Q141" s="373"/>
      <c r="R141" s="373"/>
      <c r="S141" s="373"/>
      <c r="T141" s="373"/>
      <c r="U141" s="373"/>
      <c r="V141" s="373"/>
      <c r="W141" s="373"/>
      <c r="X141" s="373"/>
      <c r="Y141" s="373"/>
      <c r="Z141" s="373"/>
      <c r="AA141" s="373"/>
      <c r="AB141" s="373"/>
      <c r="AC141" s="373"/>
      <c r="AD141" s="373"/>
      <c r="AE141" s="374">
        <f t="shared" si="64"/>
        <v>0</v>
      </c>
      <c r="AF141" s="375"/>
    </row>
    <row r="142" spans="2:33" outlineLevel="1" x14ac:dyDescent="0.25">
      <c r="B142" s="367"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367">
        <f>IF(C141&gt;0,C141+1,IF(DATE(YEAR('Basic project data'!$C$5),MONTH('Basic project data'!$C$5),1)=D142,1,0))</f>
        <v>0</v>
      </c>
      <c r="D142" s="368">
        <f t="shared" si="65"/>
        <v>2345</v>
      </c>
      <c r="E142" s="369"/>
      <c r="F142" s="299">
        <f t="shared" si="61"/>
        <v>0</v>
      </c>
      <c r="G142" s="370"/>
      <c r="H142" s="369"/>
      <c r="I142" s="299">
        <f t="shared" si="62"/>
        <v>0</v>
      </c>
      <c r="J142" s="371"/>
      <c r="O142" s="372">
        <f t="shared" si="63"/>
        <v>2345</v>
      </c>
      <c r="P142" s="373"/>
      <c r="Q142" s="373"/>
      <c r="R142" s="373"/>
      <c r="S142" s="373"/>
      <c r="T142" s="373"/>
      <c r="U142" s="373"/>
      <c r="V142" s="373"/>
      <c r="W142" s="373"/>
      <c r="X142" s="373"/>
      <c r="Y142" s="373"/>
      <c r="Z142" s="373"/>
      <c r="AA142" s="373"/>
      <c r="AB142" s="373"/>
      <c r="AC142" s="373"/>
      <c r="AD142" s="373"/>
      <c r="AE142" s="374">
        <f t="shared" si="64"/>
        <v>0</v>
      </c>
      <c r="AF142" s="375"/>
    </row>
    <row r="143" spans="2:33" outlineLevel="1" x14ac:dyDescent="0.25">
      <c r="B143" s="367"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367">
        <f>IF(C142&gt;0,C142+1,IF(DATE(YEAR('Basic project data'!$C$5),MONTH('Basic project data'!$C$5),1)=D143,1,0))</f>
        <v>0</v>
      </c>
      <c r="D143" s="368">
        <f t="shared" si="65"/>
        <v>2375</v>
      </c>
      <c r="E143" s="369"/>
      <c r="F143" s="299">
        <f t="shared" si="61"/>
        <v>0</v>
      </c>
      <c r="G143" s="370"/>
      <c r="H143" s="369"/>
      <c r="I143" s="299">
        <f t="shared" si="62"/>
        <v>0</v>
      </c>
      <c r="J143" s="371"/>
      <c r="O143" s="372">
        <f t="shared" si="63"/>
        <v>2375</v>
      </c>
      <c r="P143" s="373"/>
      <c r="Q143" s="373"/>
      <c r="R143" s="373"/>
      <c r="S143" s="373"/>
      <c r="T143" s="373"/>
      <c r="U143" s="373"/>
      <c r="V143" s="373"/>
      <c r="W143" s="373"/>
      <c r="X143" s="373"/>
      <c r="Y143" s="373"/>
      <c r="Z143" s="373"/>
      <c r="AA143" s="373"/>
      <c r="AB143" s="373"/>
      <c r="AC143" s="373"/>
      <c r="AD143" s="373"/>
      <c r="AE143" s="374">
        <f t="shared" si="64"/>
        <v>0</v>
      </c>
      <c r="AF143" s="375"/>
    </row>
    <row r="144" spans="2:33" outlineLevel="1" x14ac:dyDescent="0.25">
      <c r="B144" s="367"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367">
        <f>IF(C143&gt;0,C143+1,IF(DATE(YEAR('Basic project data'!$C$5),MONTH('Basic project data'!$C$5),1)=D144,1,0))</f>
        <v>0</v>
      </c>
      <c r="D144" s="368">
        <f t="shared" si="65"/>
        <v>2406</v>
      </c>
      <c r="E144" s="369"/>
      <c r="F144" s="299">
        <f t="shared" si="61"/>
        <v>0</v>
      </c>
      <c r="G144" s="370"/>
      <c r="H144" s="369"/>
      <c r="I144" s="299">
        <f t="shared" si="62"/>
        <v>0</v>
      </c>
      <c r="J144" s="371"/>
      <c r="O144" s="372">
        <f t="shared" si="63"/>
        <v>2406</v>
      </c>
      <c r="P144" s="373"/>
      <c r="Q144" s="373"/>
      <c r="R144" s="373"/>
      <c r="S144" s="373"/>
      <c r="T144" s="373"/>
      <c r="U144" s="373"/>
      <c r="V144" s="373"/>
      <c r="W144" s="373"/>
      <c r="X144" s="373"/>
      <c r="Y144" s="373"/>
      <c r="Z144" s="373"/>
      <c r="AA144" s="373"/>
      <c r="AB144" s="373"/>
      <c r="AC144" s="373"/>
      <c r="AD144" s="373"/>
      <c r="AE144" s="374">
        <f t="shared" si="64"/>
        <v>0</v>
      </c>
      <c r="AF144" s="375"/>
    </row>
    <row r="145" spans="1:33" outlineLevel="1" x14ac:dyDescent="0.25">
      <c r="B145" s="367"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367">
        <f>IF(C144&gt;0,C144+1,IF(DATE(YEAR('Basic project data'!$C$5),MONTH('Basic project data'!$C$5),1)=D145,1,0))</f>
        <v>0</v>
      </c>
      <c r="D145" s="368">
        <f t="shared" si="65"/>
        <v>2437</v>
      </c>
      <c r="E145" s="369"/>
      <c r="F145" s="299">
        <f t="shared" si="61"/>
        <v>0</v>
      </c>
      <c r="G145" s="370"/>
      <c r="H145" s="369"/>
      <c r="I145" s="299">
        <f t="shared" si="62"/>
        <v>0</v>
      </c>
      <c r="J145" s="371"/>
      <c r="O145" s="372">
        <f t="shared" si="63"/>
        <v>2437</v>
      </c>
      <c r="P145" s="373"/>
      <c r="Q145" s="373"/>
      <c r="R145" s="373"/>
      <c r="S145" s="373"/>
      <c r="T145" s="373"/>
      <c r="U145" s="373"/>
      <c r="V145" s="373"/>
      <c r="W145" s="373"/>
      <c r="X145" s="373"/>
      <c r="Y145" s="373"/>
      <c r="Z145" s="373"/>
      <c r="AA145" s="373"/>
      <c r="AB145" s="373"/>
      <c r="AC145" s="373"/>
      <c r="AD145" s="373"/>
      <c r="AE145" s="374">
        <f t="shared" si="64"/>
        <v>0</v>
      </c>
      <c r="AF145" s="375"/>
    </row>
    <row r="146" spans="1:33" outlineLevel="1" x14ac:dyDescent="0.25">
      <c r="B146" s="367"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367">
        <f>IF(C145&gt;0,C145+1,IF(DATE(YEAR('Basic project data'!$C$5),MONTH('Basic project data'!$C$5),1)=D146,1,0))</f>
        <v>0</v>
      </c>
      <c r="D146" s="368">
        <f t="shared" si="65"/>
        <v>2467</v>
      </c>
      <c r="E146" s="369"/>
      <c r="F146" s="299">
        <f t="shared" si="61"/>
        <v>0</v>
      </c>
      <c r="G146" s="370"/>
      <c r="H146" s="369"/>
      <c r="I146" s="299">
        <f t="shared" si="62"/>
        <v>0</v>
      </c>
      <c r="J146" s="371"/>
      <c r="O146" s="372">
        <f t="shared" si="63"/>
        <v>2467</v>
      </c>
      <c r="P146" s="373"/>
      <c r="Q146" s="373"/>
      <c r="R146" s="373"/>
      <c r="S146" s="373"/>
      <c r="T146" s="373"/>
      <c r="U146" s="373"/>
      <c r="V146" s="373"/>
      <c r="W146" s="373"/>
      <c r="X146" s="373"/>
      <c r="Y146" s="373"/>
      <c r="Z146" s="373"/>
      <c r="AA146" s="373"/>
      <c r="AB146" s="373"/>
      <c r="AC146" s="373"/>
      <c r="AD146" s="373"/>
      <c r="AE146" s="374">
        <f t="shared" si="64"/>
        <v>0</v>
      </c>
      <c r="AF146" s="375"/>
    </row>
    <row r="147" spans="1:33" outlineLevel="1" x14ac:dyDescent="0.25">
      <c r="B147" s="367"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367">
        <f>IF(C146&gt;0,C146+1,IF(DATE(YEAR('Basic project data'!$C$5),MONTH('Basic project data'!$C$5),1)=D147,1,0))</f>
        <v>0</v>
      </c>
      <c r="D147" s="368">
        <f t="shared" si="65"/>
        <v>2498</v>
      </c>
      <c r="E147" s="369"/>
      <c r="F147" s="299">
        <f t="shared" si="61"/>
        <v>0</v>
      </c>
      <c r="G147" s="370"/>
      <c r="H147" s="369"/>
      <c r="I147" s="299">
        <f t="shared" si="62"/>
        <v>0</v>
      </c>
      <c r="J147" s="371"/>
      <c r="O147" s="372">
        <f t="shared" si="63"/>
        <v>2498</v>
      </c>
      <c r="P147" s="373"/>
      <c r="Q147" s="373"/>
      <c r="R147" s="373"/>
      <c r="S147" s="373"/>
      <c r="T147" s="373"/>
      <c r="U147" s="373"/>
      <c r="V147" s="373"/>
      <c r="W147" s="373"/>
      <c r="X147" s="373"/>
      <c r="Y147" s="373"/>
      <c r="Z147" s="373"/>
      <c r="AA147" s="373"/>
      <c r="AB147" s="373"/>
      <c r="AC147" s="373"/>
      <c r="AD147" s="373"/>
      <c r="AE147" s="374">
        <f t="shared" si="64"/>
        <v>0</v>
      </c>
      <c r="AF147" s="375"/>
    </row>
    <row r="148" spans="1:33" outlineLevel="1" x14ac:dyDescent="0.25">
      <c r="B148" s="367"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367">
        <f>IF(C147&gt;0,C147+1,IF(DATE(YEAR('Basic project data'!$C$5),MONTH('Basic project data'!$C$5),1)=D148,1,0))</f>
        <v>0</v>
      </c>
      <c r="D148" s="368">
        <f t="shared" si="65"/>
        <v>2528</v>
      </c>
      <c r="E148" s="369"/>
      <c r="F148" s="299">
        <f t="shared" si="61"/>
        <v>0</v>
      </c>
      <c r="G148" s="370"/>
      <c r="H148" s="369"/>
      <c r="I148" s="299">
        <f t="shared" si="62"/>
        <v>0</v>
      </c>
      <c r="J148" s="371"/>
      <c r="O148" s="372">
        <f t="shared" si="63"/>
        <v>2528</v>
      </c>
      <c r="P148" s="373"/>
      <c r="Q148" s="373"/>
      <c r="R148" s="373"/>
      <c r="S148" s="373"/>
      <c r="T148" s="373"/>
      <c r="U148" s="373"/>
      <c r="V148" s="373"/>
      <c r="W148" s="373"/>
      <c r="X148" s="373"/>
      <c r="Y148" s="373"/>
      <c r="Z148" s="373"/>
      <c r="AA148" s="373"/>
      <c r="AB148" s="373"/>
      <c r="AC148" s="373"/>
      <c r="AD148" s="373"/>
      <c r="AE148" s="374">
        <f t="shared" si="64"/>
        <v>0</v>
      </c>
      <c r="AF148" s="375"/>
    </row>
    <row r="149" spans="1:33" ht="15.75" outlineLevel="1" thickBot="1" x14ac:dyDescent="0.3">
      <c r="B149" s="377"/>
      <c r="C149" s="378"/>
      <c r="D149" s="379">
        <f>D148</f>
        <v>2528</v>
      </c>
      <c r="E149" s="380"/>
      <c r="F149" s="381">
        <f>SUM(F137:F148)</f>
        <v>0</v>
      </c>
      <c r="G149" s="382">
        <f>SUM(G137:G148)</f>
        <v>0</v>
      </c>
      <c r="H149" s="383"/>
      <c r="I149" s="381">
        <f>SUM(I137:I148)</f>
        <v>0</v>
      </c>
      <c r="J149" s="382">
        <f>SUM(J137:J148)</f>
        <v>0</v>
      </c>
      <c r="O149" s="388">
        <f t="shared" si="63"/>
        <v>2528</v>
      </c>
      <c r="P149" s="384">
        <f t="shared" ref="P149:S149" si="66">SUM(P137:P148)</f>
        <v>0</v>
      </c>
      <c r="Q149" s="384">
        <f t="shared" si="66"/>
        <v>0</v>
      </c>
      <c r="R149" s="384">
        <f t="shared" si="66"/>
        <v>0</v>
      </c>
      <c r="S149" s="384">
        <f t="shared" si="66"/>
        <v>0</v>
      </c>
      <c r="T149" s="384">
        <f>SUM(T137:T148)</f>
        <v>0</v>
      </c>
      <c r="U149" s="384">
        <f t="shared" ref="U149:AE149" si="67">SUM(U137:U148)</f>
        <v>0</v>
      </c>
      <c r="V149" s="384">
        <f t="shared" si="67"/>
        <v>0</v>
      </c>
      <c r="W149" s="384">
        <f t="shared" si="67"/>
        <v>0</v>
      </c>
      <c r="X149" s="384">
        <f t="shared" si="67"/>
        <v>0</v>
      </c>
      <c r="Y149" s="384">
        <f t="shared" si="67"/>
        <v>0</v>
      </c>
      <c r="Z149" s="384">
        <f t="shared" si="67"/>
        <v>0</v>
      </c>
      <c r="AA149" s="384">
        <f t="shared" si="67"/>
        <v>0</v>
      </c>
      <c r="AB149" s="384">
        <f t="shared" si="67"/>
        <v>0</v>
      </c>
      <c r="AC149" s="384">
        <f t="shared" si="67"/>
        <v>0</v>
      </c>
      <c r="AD149" s="384">
        <f t="shared" si="67"/>
        <v>0</v>
      </c>
      <c r="AE149" s="384">
        <f t="shared" si="67"/>
        <v>0</v>
      </c>
      <c r="AF149" s="375"/>
    </row>
    <row r="150" spans="1:33" x14ac:dyDescent="0.25">
      <c r="A150" s="385"/>
      <c r="B150" s="385"/>
      <c r="C150" s="385"/>
      <c r="D150" s="385"/>
      <c r="F150" s="376"/>
      <c r="I150" s="376"/>
      <c r="O150" s="357"/>
      <c r="P150" s="384">
        <f>IFERROR(P149/$H$2,0)</f>
        <v>0</v>
      </c>
      <c r="Q150" s="384">
        <f t="shared" ref="Q150:AE150" si="68">IFERROR(Q149/$H$2,0)</f>
        <v>0</v>
      </c>
      <c r="R150" s="384">
        <f t="shared" si="68"/>
        <v>0</v>
      </c>
      <c r="S150" s="384">
        <f t="shared" si="68"/>
        <v>0</v>
      </c>
      <c r="T150" s="384">
        <f t="shared" si="68"/>
        <v>0</v>
      </c>
      <c r="U150" s="384">
        <f t="shared" si="68"/>
        <v>0</v>
      </c>
      <c r="V150" s="384">
        <f t="shared" si="68"/>
        <v>0</v>
      </c>
      <c r="W150" s="384">
        <f t="shared" si="68"/>
        <v>0</v>
      </c>
      <c r="X150" s="384">
        <f t="shared" si="68"/>
        <v>0</v>
      </c>
      <c r="Y150" s="384">
        <f t="shared" si="68"/>
        <v>0</v>
      </c>
      <c r="Z150" s="384">
        <f t="shared" si="68"/>
        <v>0</v>
      </c>
      <c r="AA150" s="384">
        <f t="shared" si="68"/>
        <v>0</v>
      </c>
      <c r="AB150" s="384">
        <f t="shared" si="68"/>
        <v>0</v>
      </c>
      <c r="AC150" s="384">
        <f t="shared" si="68"/>
        <v>0</v>
      </c>
      <c r="AD150" s="384">
        <f t="shared" si="68"/>
        <v>0</v>
      </c>
      <c r="AE150" s="384">
        <f t="shared" si="68"/>
        <v>0</v>
      </c>
      <c r="AF150" s="627" t="s">
        <v>270</v>
      </c>
      <c r="AG150" s="627"/>
    </row>
    <row r="151" spans="1:33" x14ac:dyDescent="0.25">
      <c r="A151" s="385"/>
      <c r="B151" s="385"/>
      <c r="C151" s="385"/>
      <c r="D151" s="385"/>
      <c r="F151" s="376"/>
      <c r="P151" s="390"/>
      <c r="Q151" s="390"/>
      <c r="R151" s="390"/>
      <c r="S151" s="390"/>
      <c r="T151" s="390"/>
      <c r="U151" s="390"/>
      <c r="V151" s="391"/>
      <c r="W151" s="390"/>
      <c r="X151" s="390"/>
      <c r="Y151" s="390"/>
      <c r="Z151" s="390"/>
      <c r="AA151" s="390"/>
      <c r="AB151" s="390"/>
      <c r="AC151" s="390"/>
      <c r="AD151" s="390"/>
      <c r="AE151" s="390"/>
      <c r="AF151" s="506"/>
    </row>
    <row r="152" spans="1:33" x14ac:dyDescent="0.25">
      <c r="F152" s="376"/>
      <c r="L152" s="376"/>
      <c r="M152" s="376"/>
      <c r="N152" s="376"/>
      <c r="P152" s="376"/>
      <c r="Q152" s="376"/>
      <c r="R152" s="376"/>
      <c r="S152" s="376"/>
      <c r="T152" s="376"/>
      <c r="U152" s="376"/>
      <c r="V152" s="376"/>
      <c r="W152" s="376"/>
      <c r="X152" s="376"/>
      <c r="Y152" s="376"/>
      <c r="Z152" s="376"/>
      <c r="AA152" s="376"/>
      <c r="AB152" s="376"/>
      <c r="AC152" s="376"/>
      <c r="AD152" s="376"/>
      <c r="AE152" s="376"/>
    </row>
    <row r="153" spans="1:33" x14ac:dyDescent="0.25">
      <c r="F153" s="376"/>
      <c r="L153" s="376"/>
      <c r="M153" s="376"/>
      <c r="N153" s="376"/>
      <c r="P153" s="376"/>
      <c r="Q153" s="376"/>
      <c r="R153" s="376"/>
      <c r="S153" s="376"/>
      <c r="T153" s="376"/>
      <c r="U153" s="376"/>
      <c r="V153" s="376"/>
      <c r="W153" s="376"/>
      <c r="X153" s="376"/>
      <c r="Y153" s="376"/>
      <c r="Z153" s="376"/>
      <c r="AA153" s="376"/>
      <c r="AB153" s="376"/>
      <c r="AC153" s="376"/>
      <c r="AD153" s="376"/>
      <c r="AE153" s="376"/>
    </row>
    <row r="154" spans="1:33" x14ac:dyDescent="0.25">
      <c r="F154" s="376"/>
      <c r="P154" s="376"/>
      <c r="Q154" s="376"/>
      <c r="R154" s="376"/>
      <c r="S154" s="376"/>
      <c r="T154" s="376"/>
      <c r="U154" s="376"/>
      <c r="V154" s="376"/>
      <c r="W154" s="376"/>
      <c r="X154" s="376"/>
      <c r="Y154" s="376"/>
      <c r="Z154" s="376"/>
      <c r="AA154" s="376"/>
      <c r="AB154" s="376"/>
      <c r="AC154" s="376"/>
      <c r="AD154" s="376"/>
      <c r="AE154" s="376"/>
    </row>
    <row r="155" spans="1:33" x14ac:dyDescent="0.25">
      <c r="F155" s="376"/>
      <c r="P155" s="376"/>
      <c r="Q155" s="376"/>
      <c r="R155" s="376"/>
      <c r="S155" s="376"/>
      <c r="T155" s="376"/>
      <c r="U155" s="376"/>
      <c r="V155" s="376"/>
      <c r="W155" s="376"/>
      <c r="X155" s="376"/>
      <c r="Y155" s="376"/>
      <c r="Z155" s="376"/>
      <c r="AA155" s="376"/>
      <c r="AB155" s="376"/>
      <c r="AC155" s="376"/>
      <c r="AD155" s="376"/>
      <c r="AE155" s="376"/>
    </row>
    <row r="156" spans="1:33" x14ac:dyDescent="0.25">
      <c r="F156" s="376"/>
      <c r="P156" s="376"/>
      <c r="Q156" s="376"/>
      <c r="R156" s="376"/>
      <c r="S156" s="376"/>
      <c r="T156" s="376"/>
      <c r="U156" s="376"/>
      <c r="V156" s="376"/>
      <c r="W156" s="376"/>
      <c r="X156" s="376"/>
      <c r="Y156" s="376"/>
      <c r="Z156" s="376"/>
      <c r="AA156" s="376"/>
      <c r="AB156" s="376"/>
      <c r="AC156" s="376"/>
      <c r="AD156" s="376"/>
      <c r="AE156" s="376"/>
    </row>
    <row r="157" spans="1:33" x14ac:dyDescent="0.25">
      <c r="F157" s="376"/>
      <c r="P157" s="376"/>
      <c r="Q157" s="376"/>
      <c r="R157" s="376"/>
      <c r="S157" s="376"/>
      <c r="T157" s="376"/>
      <c r="U157" s="376"/>
      <c r="V157" s="376"/>
      <c r="W157" s="376"/>
      <c r="X157" s="376"/>
      <c r="Y157" s="376"/>
      <c r="Z157" s="376"/>
      <c r="AA157" s="376"/>
      <c r="AB157" s="376"/>
      <c r="AC157" s="376"/>
      <c r="AD157" s="376"/>
      <c r="AE157" s="376"/>
    </row>
    <row r="158" spans="1:33" x14ac:dyDescent="0.25">
      <c r="F158" s="376"/>
      <c r="P158" s="376"/>
      <c r="Q158" s="376"/>
      <c r="R158" s="376"/>
      <c r="S158" s="376"/>
      <c r="T158" s="376"/>
      <c r="U158" s="376"/>
      <c r="V158" s="376"/>
      <c r="W158" s="376"/>
      <c r="X158" s="376"/>
      <c r="Y158" s="376"/>
      <c r="Z158" s="376"/>
      <c r="AA158" s="376"/>
      <c r="AB158" s="376"/>
      <c r="AC158" s="376"/>
      <c r="AD158" s="376"/>
      <c r="AE158" s="376"/>
    </row>
    <row r="159" spans="1:33" x14ac:dyDescent="0.25">
      <c r="F159" s="376"/>
      <c r="P159" s="376"/>
      <c r="Q159" s="376"/>
      <c r="R159" s="376"/>
      <c r="S159" s="376"/>
      <c r="T159" s="376"/>
      <c r="U159" s="376"/>
      <c r="V159" s="376"/>
      <c r="W159" s="376"/>
      <c r="X159" s="376"/>
      <c r="Y159" s="376"/>
      <c r="Z159" s="376"/>
      <c r="AA159" s="376"/>
      <c r="AB159" s="376"/>
      <c r="AC159" s="376"/>
      <c r="AD159" s="376"/>
      <c r="AE159" s="376"/>
    </row>
    <row r="160" spans="1:33" x14ac:dyDescent="0.25">
      <c r="F160" s="376"/>
      <c r="P160" s="376"/>
      <c r="Q160" s="376"/>
      <c r="R160" s="376"/>
      <c r="S160" s="376"/>
      <c r="T160" s="376"/>
      <c r="U160" s="376"/>
      <c r="V160" s="376"/>
      <c r="W160" s="376"/>
      <c r="X160" s="376"/>
      <c r="Y160" s="376"/>
      <c r="Z160" s="376"/>
      <c r="AA160" s="376"/>
      <c r="AB160" s="376"/>
      <c r="AC160" s="376"/>
      <c r="AD160" s="376"/>
      <c r="AE160" s="376"/>
    </row>
    <row r="161" spans="6:31" x14ac:dyDescent="0.25">
      <c r="F161" s="376"/>
      <c r="P161" s="376"/>
      <c r="Q161" s="376"/>
      <c r="R161" s="376"/>
      <c r="S161" s="376"/>
      <c r="T161" s="376"/>
      <c r="U161" s="376"/>
      <c r="V161" s="376"/>
      <c r="W161" s="376"/>
      <c r="X161" s="376"/>
      <c r="Y161" s="376"/>
      <c r="Z161" s="376"/>
      <c r="AA161" s="376"/>
      <c r="AB161" s="376"/>
      <c r="AC161" s="376"/>
      <c r="AD161" s="376"/>
      <c r="AE161" s="376"/>
    </row>
    <row r="162" spans="6:31" x14ac:dyDescent="0.25">
      <c r="F162" s="376"/>
      <c r="P162" s="376"/>
      <c r="Q162" s="376"/>
      <c r="R162" s="376"/>
      <c r="S162" s="376"/>
      <c r="T162" s="376"/>
      <c r="U162" s="376"/>
      <c r="V162" s="376"/>
      <c r="W162" s="376"/>
      <c r="X162" s="376"/>
      <c r="Y162" s="376"/>
      <c r="Z162" s="376"/>
      <c r="AA162" s="376"/>
      <c r="AB162" s="376"/>
      <c r="AC162" s="376"/>
      <c r="AD162" s="376"/>
      <c r="AE162" s="376"/>
    </row>
    <row r="163" spans="6:31" x14ac:dyDescent="0.25">
      <c r="F163" s="376"/>
      <c r="P163" s="376"/>
      <c r="Q163" s="376"/>
      <c r="R163" s="376"/>
      <c r="S163" s="376"/>
      <c r="T163" s="376"/>
      <c r="U163" s="376"/>
      <c r="V163" s="376"/>
      <c r="W163" s="376"/>
      <c r="X163" s="376"/>
      <c r="Y163" s="376"/>
      <c r="Z163" s="376"/>
      <c r="AA163" s="376"/>
      <c r="AB163" s="376"/>
      <c r="AC163" s="376"/>
      <c r="AD163" s="376"/>
      <c r="AE163" s="376"/>
    </row>
    <row r="164" spans="6:31" x14ac:dyDescent="0.25">
      <c r="F164" s="376"/>
      <c r="P164" s="376"/>
      <c r="Q164" s="376"/>
      <c r="R164" s="376"/>
      <c r="S164" s="376"/>
      <c r="T164" s="376"/>
      <c r="U164" s="376"/>
      <c r="V164" s="376"/>
      <c r="W164" s="376"/>
      <c r="X164" s="376"/>
      <c r="Y164" s="376"/>
      <c r="Z164" s="376"/>
      <c r="AA164" s="376"/>
      <c r="AB164" s="376"/>
      <c r="AC164" s="376"/>
      <c r="AD164" s="376"/>
      <c r="AE164" s="376"/>
    </row>
    <row r="165" spans="6:31" x14ac:dyDescent="0.25">
      <c r="F165" s="376"/>
      <c r="P165" s="376"/>
      <c r="Q165" s="376"/>
      <c r="R165" s="376"/>
      <c r="S165" s="376"/>
      <c r="T165" s="376"/>
      <c r="U165" s="376"/>
      <c r="V165" s="376"/>
      <c r="W165" s="376"/>
      <c r="X165" s="376"/>
      <c r="Y165" s="376"/>
      <c r="Z165" s="376"/>
      <c r="AA165" s="376"/>
      <c r="AB165" s="376"/>
      <c r="AC165" s="376"/>
      <c r="AD165" s="376"/>
      <c r="AE165" s="376"/>
    </row>
    <row r="166" spans="6:31" x14ac:dyDescent="0.25">
      <c r="F166" s="376"/>
      <c r="P166" s="376"/>
      <c r="Q166" s="376"/>
      <c r="R166" s="376"/>
      <c r="S166" s="376"/>
      <c r="T166" s="376"/>
      <c r="U166" s="376"/>
      <c r="V166" s="376"/>
      <c r="W166" s="376"/>
      <c r="X166" s="376"/>
      <c r="Y166" s="376"/>
      <c r="Z166" s="376"/>
      <c r="AA166" s="376"/>
      <c r="AB166" s="376"/>
      <c r="AC166" s="376"/>
      <c r="AD166" s="376"/>
      <c r="AE166" s="376"/>
    </row>
    <row r="167" spans="6:31" x14ac:dyDescent="0.25">
      <c r="F167" s="376"/>
      <c r="P167" s="376"/>
      <c r="Q167" s="376"/>
      <c r="R167" s="376"/>
      <c r="S167" s="376"/>
      <c r="T167" s="376"/>
      <c r="U167" s="376"/>
      <c r="V167" s="376"/>
      <c r="W167" s="376"/>
      <c r="X167" s="376"/>
      <c r="Y167" s="376"/>
      <c r="Z167" s="376"/>
      <c r="AA167" s="376"/>
      <c r="AB167" s="376"/>
      <c r="AC167" s="376"/>
      <c r="AD167" s="376"/>
      <c r="AE167" s="376"/>
    </row>
    <row r="168" spans="6:31" x14ac:dyDescent="0.25">
      <c r="F168" s="376"/>
      <c r="P168" s="376"/>
      <c r="Q168" s="376"/>
      <c r="R168" s="376"/>
      <c r="S168" s="376"/>
      <c r="T168" s="376"/>
      <c r="U168" s="376"/>
      <c r="V168" s="376"/>
      <c r="W168" s="376"/>
      <c r="X168" s="376"/>
      <c r="Y168" s="376"/>
      <c r="Z168" s="376"/>
      <c r="AA168" s="376"/>
      <c r="AB168" s="376"/>
      <c r="AC168" s="376"/>
      <c r="AD168" s="376"/>
      <c r="AE168" s="376"/>
    </row>
    <row r="169" spans="6:31" x14ac:dyDescent="0.25">
      <c r="F169" s="376"/>
      <c r="P169" s="376"/>
      <c r="Q169" s="376"/>
      <c r="R169" s="376"/>
      <c r="S169" s="376"/>
      <c r="T169" s="376"/>
      <c r="U169" s="376"/>
      <c r="V169" s="376"/>
      <c r="W169" s="376"/>
      <c r="X169" s="376"/>
      <c r="Y169" s="376"/>
      <c r="Z169" s="376"/>
      <c r="AA169" s="376"/>
      <c r="AB169" s="376"/>
      <c r="AC169" s="376"/>
      <c r="AD169" s="376"/>
      <c r="AE169" s="376"/>
    </row>
    <row r="170" spans="6:31" x14ac:dyDescent="0.25">
      <c r="F170" s="376"/>
      <c r="P170" s="376"/>
      <c r="Q170" s="376"/>
      <c r="R170" s="376"/>
      <c r="S170" s="376"/>
      <c r="T170" s="376"/>
      <c r="U170" s="376"/>
      <c r="V170" s="376"/>
      <c r="W170" s="376"/>
      <c r="X170" s="376"/>
      <c r="Y170" s="376"/>
      <c r="Z170" s="376"/>
      <c r="AA170" s="376"/>
      <c r="AB170" s="376"/>
      <c r="AC170" s="376"/>
      <c r="AD170" s="376"/>
      <c r="AE170" s="376"/>
    </row>
    <row r="171" spans="6:31" x14ac:dyDescent="0.25">
      <c r="F171" s="376"/>
      <c r="P171" s="376"/>
      <c r="Q171" s="376"/>
      <c r="R171" s="376"/>
      <c r="S171" s="376"/>
      <c r="T171" s="376"/>
      <c r="U171" s="376"/>
      <c r="V171" s="376"/>
      <c r="W171" s="376"/>
      <c r="X171" s="376"/>
      <c r="Y171" s="376"/>
      <c r="Z171" s="376"/>
      <c r="AA171" s="376"/>
      <c r="AB171" s="376"/>
      <c r="AC171" s="376"/>
      <c r="AD171" s="376"/>
      <c r="AE171" s="376"/>
    </row>
    <row r="172" spans="6:31" x14ac:dyDescent="0.25">
      <c r="F172" s="376"/>
      <c r="P172" s="376"/>
      <c r="Q172" s="376"/>
      <c r="R172" s="376"/>
      <c r="S172" s="376"/>
      <c r="T172" s="376"/>
      <c r="U172" s="376"/>
      <c r="V172" s="376"/>
      <c r="W172" s="376"/>
      <c r="X172" s="376"/>
      <c r="Y172" s="376"/>
      <c r="Z172" s="376"/>
      <c r="AA172" s="376"/>
      <c r="AB172" s="376"/>
      <c r="AC172" s="376"/>
      <c r="AD172" s="376"/>
      <c r="AE172" s="376"/>
    </row>
    <row r="173" spans="6:31" x14ac:dyDescent="0.25">
      <c r="F173" s="376"/>
      <c r="P173" s="376"/>
      <c r="Q173" s="376"/>
      <c r="R173" s="376"/>
      <c r="S173" s="376"/>
      <c r="T173" s="376"/>
      <c r="U173" s="376"/>
      <c r="V173" s="376"/>
      <c r="W173" s="376"/>
      <c r="X173" s="376"/>
      <c r="Y173" s="376"/>
      <c r="Z173" s="376"/>
      <c r="AA173" s="376"/>
      <c r="AB173" s="376"/>
      <c r="AC173" s="376"/>
      <c r="AD173" s="376"/>
      <c r="AE173" s="376"/>
    </row>
    <row r="174" spans="6:31" x14ac:dyDescent="0.25">
      <c r="F174" s="376"/>
      <c r="P174" s="277"/>
      <c r="Q174" s="277"/>
      <c r="R174" s="277"/>
      <c r="S174" s="277"/>
      <c r="T174" s="277"/>
      <c r="AE174" s="277"/>
    </row>
    <row r="175" spans="6:31" x14ac:dyDescent="0.25">
      <c r="F175" s="376"/>
      <c r="P175" s="277"/>
      <c r="Q175" s="277"/>
      <c r="R175" s="277"/>
      <c r="S175" s="277"/>
      <c r="T175" s="277"/>
      <c r="AE175" s="277"/>
    </row>
    <row r="176" spans="6:31" x14ac:dyDescent="0.25">
      <c r="P176" s="277"/>
      <c r="Q176" s="277"/>
      <c r="R176" s="277"/>
      <c r="S176" s="277"/>
      <c r="T176" s="277"/>
    </row>
    <row r="177" spans="16:20" x14ac:dyDescent="0.25">
      <c r="P177" s="277"/>
      <c r="Q177" s="277"/>
      <c r="R177" s="277"/>
      <c r="S177" s="277"/>
      <c r="T177" s="277"/>
    </row>
    <row r="178" spans="16:20" x14ac:dyDescent="0.25">
      <c r="P178" s="277"/>
      <c r="Q178" s="277"/>
      <c r="R178" s="277"/>
      <c r="S178" s="277"/>
      <c r="T178" s="277"/>
    </row>
    <row r="179" spans="16:20" x14ac:dyDescent="0.25">
      <c r="P179" s="277"/>
      <c r="Q179" s="277"/>
      <c r="R179" s="277"/>
      <c r="S179" s="277"/>
      <c r="T179" s="277"/>
    </row>
  </sheetData>
  <mergeCells count="112">
    <mergeCell ref="C11:C12"/>
    <mergeCell ref="D11:D12"/>
    <mergeCell ref="C13:C14"/>
    <mergeCell ref="D13:D14"/>
    <mergeCell ref="E13:E14"/>
    <mergeCell ref="O16:AG16"/>
    <mergeCell ref="D2:E2"/>
    <mergeCell ref="C4:C10"/>
    <mergeCell ref="J5:J6"/>
    <mergeCell ref="K5:K6"/>
    <mergeCell ref="J7:J8"/>
    <mergeCell ref="K7:K8"/>
    <mergeCell ref="J9:J10"/>
    <mergeCell ref="K9:K10"/>
    <mergeCell ref="A19:B19"/>
    <mergeCell ref="A20:A21"/>
    <mergeCell ref="B20:B21"/>
    <mergeCell ref="C20:C21"/>
    <mergeCell ref="D20:D21"/>
    <mergeCell ref="E20:E21"/>
    <mergeCell ref="L20:L21"/>
    <mergeCell ref="M20:M21"/>
    <mergeCell ref="I20:I21"/>
    <mergeCell ref="J20:J21"/>
    <mergeCell ref="K20:K21"/>
    <mergeCell ref="G22:G23"/>
    <mergeCell ref="H22:H23"/>
    <mergeCell ref="F20:F21"/>
    <mergeCell ref="G20:G21"/>
    <mergeCell ref="H20:H21"/>
    <mergeCell ref="C18:E18"/>
    <mergeCell ref="F18:G18"/>
    <mergeCell ref="H18:K18"/>
    <mergeCell ref="L18:M18"/>
    <mergeCell ref="F24:F25"/>
    <mergeCell ref="G24:G25"/>
    <mergeCell ref="H24:H25"/>
    <mergeCell ref="I22:I23"/>
    <mergeCell ref="J22:J23"/>
    <mergeCell ref="K22:K23"/>
    <mergeCell ref="L22:L23"/>
    <mergeCell ref="M22:M23"/>
    <mergeCell ref="A24:A25"/>
    <mergeCell ref="B24:B25"/>
    <mergeCell ref="C24:C25"/>
    <mergeCell ref="D24:D25"/>
    <mergeCell ref="E24:E25"/>
    <mergeCell ref="L24:L25"/>
    <mergeCell ref="M24:M25"/>
    <mergeCell ref="I24:I25"/>
    <mergeCell ref="J24:J25"/>
    <mergeCell ref="K24:K25"/>
    <mergeCell ref="A22:A23"/>
    <mergeCell ref="B22:B23"/>
    <mergeCell ref="C22:C23"/>
    <mergeCell ref="D22:D23"/>
    <mergeCell ref="E22:E23"/>
    <mergeCell ref="F22:F23"/>
    <mergeCell ref="I26:I27"/>
    <mergeCell ref="J26:J27"/>
    <mergeCell ref="K26:K27"/>
    <mergeCell ref="L26:L27"/>
    <mergeCell ref="M26:M27"/>
    <mergeCell ref="A28:A29"/>
    <mergeCell ref="B28:B29"/>
    <mergeCell ref="C28:C29"/>
    <mergeCell ref="D28:D29"/>
    <mergeCell ref="E28:E29"/>
    <mergeCell ref="L28:L29"/>
    <mergeCell ref="M28:M29"/>
    <mergeCell ref="A26:A27"/>
    <mergeCell ref="B26:B27"/>
    <mergeCell ref="C26:C27"/>
    <mergeCell ref="D26:D27"/>
    <mergeCell ref="E26:E27"/>
    <mergeCell ref="F26:F27"/>
    <mergeCell ref="G26:G27"/>
    <mergeCell ref="H26:H27"/>
    <mergeCell ref="A30:B30"/>
    <mergeCell ref="B32:I32"/>
    <mergeCell ref="P32:AF32"/>
    <mergeCell ref="P34:AF34"/>
    <mergeCell ref="F28:F29"/>
    <mergeCell ref="G28:G29"/>
    <mergeCell ref="H28:H29"/>
    <mergeCell ref="I28:I29"/>
    <mergeCell ref="J28:J29"/>
    <mergeCell ref="K28:K29"/>
    <mergeCell ref="E75:G75"/>
    <mergeCell ref="H75:J75"/>
    <mergeCell ref="AF75:AG75"/>
    <mergeCell ref="E90:G90"/>
    <mergeCell ref="H90:J90"/>
    <mergeCell ref="AF90:AG90"/>
    <mergeCell ref="B43:J43"/>
    <mergeCell ref="O43:AG43"/>
    <mergeCell ref="E45:G45"/>
    <mergeCell ref="H45:J45"/>
    <mergeCell ref="P45:AE45"/>
    <mergeCell ref="E60:G60"/>
    <mergeCell ref="H60:J60"/>
    <mergeCell ref="AF60:AG60"/>
    <mergeCell ref="E135:G135"/>
    <mergeCell ref="H135:J135"/>
    <mergeCell ref="AF135:AG135"/>
    <mergeCell ref="AF150:AG150"/>
    <mergeCell ref="E105:G105"/>
    <mergeCell ref="H105:J105"/>
    <mergeCell ref="AF105:AG105"/>
    <mergeCell ref="E120:G120"/>
    <mergeCell ref="H120:J120"/>
    <mergeCell ref="AF120:AG120"/>
  </mergeCells>
  <conditionalFormatting sqref="B35">
    <cfRule type="expression" dxfId="481" priority="205">
      <formula>$C35&lt;&gt;0</formula>
    </cfRule>
  </conditionalFormatting>
  <conditionalFormatting sqref="B36:B41">
    <cfRule type="expression" dxfId="480" priority="204">
      <formula>$C36&lt;&gt;""</formula>
    </cfRule>
  </conditionalFormatting>
  <conditionalFormatting sqref="B47:B58 B92:B103 B107:B118 B121:B133 B137:B148">
    <cfRule type="cellIs" dxfId="479" priority="242" operator="equal">
      <formula>"P2"</formula>
    </cfRule>
    <cfRule type="cellIs" dxfId="478" priority="241" operator="equal">
      <formula>"P3"</formula>
    </cfRule>
    <cfRule type="cellIs" dxfId="477" priority="240" operator="equal">
      <formula>"P4"</formula>
    </cfRule>
    <cfRule type="cellIs" dxfId="476" priority="243" operator="equal">
      <formula>"P1"</formula>
    </cfRule>
  </conditionalFormatting>
  <conditionalFormatting sqref="B47:B58 B92:B103 B107:B118 B122:B133 B137:B148">
    <cfRule type="cellIs" dxfId="475" priority="239" operator="equal">
      <formula>"P5"</formula>
    </cfRule>
  </conditionalFormatting>
  <conditionalFormatting sqref="B62:B73">
    <cfRule type="cellIs" dxfId="474" priority="225" operator="equal">
      <formula>"P4"</formula>
    </cfRule>
    <cfRule type="cellIs" dxfId="473" priority="224" operator="equal">
      <formula>"P5"</formula>
    </cfRule>
    <cfRule type="cellIs" dxfId="472" priority="227" operator="equal">
      <formula>"P2"</formula>
    </cfRule>
    <cfRule type="cellIs" dxfId="471" priority="228" operator="equal">
      <formula>"P1"</formula>
    </cfRule>
    <cfRule type="cellIs" dxfId="470" priority="226" operator="equal">
      <formula>"P3"</formula>
    </cfRule>
  </conditionalFormatting>
  <conditionalFormatting sqref="B77:B88">
    <cfRule type="cellIs" dxfId="469" priority="229" operator="equal">
      <formula>"P5"</formula>
    </cfRule>
    <cfRule type="cellIs" dxfId="468" priority="230" operator="equal">
      <formula>"P4"</formula>
    </cfRule>
    <cfRule type="cellIs" dxfId="467" priority="231" operator="equal">
      <formula>"P3"</formula>
    </cfRule>
    <cfRule type="cellIs" dxfId="466" priority="232" operator="equal">
      <formula>"P2"</formula>
    </cfRule>
    <cfRule type="cellIs" dxfId="465" priority="233" operator="equal">
      <formula>"P1"</formula>
    </cfRule>
  </conditionalFormatting>
  <conditionalFormatting sqref="C62:C73">
    <cfRule type="cellIs" dxfId="464" priority="235" operator="equal">
      <formula>0</formula>
    </cfRule>
  </conditionalFormatting>
  <conditionalFormatting sqref="C77:C88">
    <cfRule type="cellIs" dxfId="463" priority="234" operator="equal">
      <formula>0</formula>
    </cfRule>
  </conditionalFormatting>
  <conditionalFormatting sqref="C35:D41">
    <cfRule type="cellIs" dxfId="462" priority="200" operator="equal">
      <formula>0</formula>
    </cfRule>
  </conditionalFormatting>
  <conditionalFormatting sqref="D34:D41">
    <cfRule type="cellIs" dxfId="461" priority="199" operator="equal">
      <formula>"P5"</formula>
    </cfRule>
  </conditionalFormatting>
  <conditionalFormatting sqref="D35:D41">
    <cfRule type="cellIs" dxfId="460" priority="194" operator="equal">
      <formula>"P2"</formula>
    </cfRule>
    <cfRule type="cellIs" dxfId="459" priority="195" operator="equal">
      <formula>"P1"</formula>
    </cfRule>
    <cfRule type="cellIs" dxfId="458" priority="196" operator="equal">
      <formula>0</formula>
    </cfRule>
    <cfRule type="cellIs" dxfId="457" priority="192" operator="equal">
      <formula>"P4"</formula>
    </cfRule>
    <cfRule type="cellIs" dxfId="456" priority="193" operator="equal">
      <formula>"P3"</formula>
    </cfRule>
    <cfRule type="cellIs" dxfId="455" priority="197" operator="equal">
      <formula>"P1"</formula>
    </cfRule>
  </conditionalFormatting>
  <conditionalFormatting sqref="D40">
    <cfRule type="cellIs" dxfId="454" priority="198" operator="equal">
      <formula>0</formula>
    </cfRule>
  </conditionalFormatting>
  <conditionalFormatting sqref="D47:D59">
    <cfRule type="expression" dxfId="453" priority="223">
      <formula>$D$47=0</formula>
    </cfRule>
  </conditionalFormatting>
  <conditionalFormatting sqref="D48:D58">
    <cfRule type="cellIs" dxfId="452" priority="222" operator="equal">
      <formula>0</formula>
    </cfRule>
  </conditionalFormatting>
  <conditionalFormatting sqref="D62:D74">
    <cfRule type="expression" dxfId="451" priority="221">
      <formula>$D$47=0</formula>
    </cfRule>
  </conditionalFormatting>
  <conditionalFormatting sqref="D63:D73">
    <cfRule type="cellIs" dxfId="450" priority="220" operator="equal">
      <formula>0</formula>
    </cfRule>
  </conditionalFormatting>
  <conditionalFormatting sqref="D77:D89">
    <cfRule type="expression" dxfId="449" priority="219">
      <formula>$D$47=0</formula>
    </cfRule>
  </conditionalFormatting>
  <conditionalFormatting sqref="D78:D88">
    <cfRule type="cellIs" dxfId="448" priority="218" operator="equal">
      <formula>0</formula>
    </cfRule>
  </conditionalFormatting>
  <conditionalFormatting sqref="D92:D104">
    <cfRule type="expression" dxfId="447" priority="217">
      <formula>$D$47=0</formula>
    </cfRule>
  </conditionalFormatting>
  <conditionalFormatting sqref="D93:D103">
    <cfRule type="cellIs" dxfId="446" priority="216" operator="equal">
      <formula>0</formula>
    </cfRule>
  </conditionalFormatting>
  <conditionalFormatting sqref="D107:D119">
    <cfRule type="expression" dxfId="445" priority="215">
      <formula>$D$47=0</formula>
    </cfRule>
  </conditionalFormatting>
  <conditionalFormatting sqref="D108:D118">
    <cfRule type="cellIs" dxfId="444" priority="214" operator="equal">
      <formula>0</formula>
    </cfRule>
  </conditionalFormatting>
  <conditionalFormatting sqref="D122:D134">
    <cfRule type="expression" dxfId="443" priority="213">
      <formula>$D$47=0</formula>
    </cfRule>
  </conditionalFormatting>
  <conditionalFormatting sqref="D123:D133">
    <cfRule type="cellIs" dxfId="442" priority="212" operator="equal">
      <formula>0</formula>
    </cfRule>
  </conditionalFormatting>
  <conditionalFormatting sqref="D137:D149">
    <cfRule type="expression" dxfId="441" priority="211">
      <formula>$D$47=0</formula>
    </cfRule>
  </conditionalFormatting>
  <conditionalFormatting sqref="D138:D148">
    <cfRule type="cellIs" dxfId="440" priority="210" operator="equal">
      <formula>0</formula>
    </cfRule>
  </conditionalFormatting>
  <conditionalFormatting sqref="E31 H31 E33 H33">
    <cfRule type="cellIs" dxfId="439" priority="208" operator="equal">
      <formula>"P5"</formula>
    </cfRule>
  </conditionalFormatting>
  <conditionalFormatting sqref="E47:E58">
    <cfRule type="expression" dxfId="438" priority="114">
      <formula>$B47=""</formula>
    </cfRule>
  </conditionalFormatting>
  <conditionalFormatting sqref="E62:E73">
    <cfRule type="expression" dxfId="437" priority="119">
      <formula>$B62=""</formula>
    </cfRule>
  </conditionalFormatting>
  <conditionalFormatting sqref="E77:E88">
    <cfRule type="expression" dxfId="436" priority="124">
      <formula>$B77=""</formula>
    </cfRule>
  </conditionalFormatting>
  <conditionalFormatting sqref="E92:E103">
    <cfRule type="expression" dxfId="435" priority="129">
      <formula>$B92=""</formula>
    </cfRule>
  </conditionalFormatting>
  <conditionalFormatting sqref="E107:E118">
    <cfRule type="expression" dxfId="434" priority="134">
      <formula>$B107=""</formula>
    </cfRule>
  </conditionalFormatting>
  <conditionalFormatting sqref="E122:E133">
    <cfRule type="expression" dxfId="433" priority="139">
      <formula>$B122=""</formula>
    </cfRule>
  </conditionalFormatting>
  <conditionalFormatting sqref="E137:E148">
    <cfRule type="expression" dxfId="432" priority="144">
      <formula>$B137=""</formula>
    </cfRule>
  </conditionalFormatting>
  <conditionalFormatting sqref="E35:H42">
    <cfRule type="cellIs" dxfId="431" priority="181" operator="equal">
      <formula>0</formula>
    </cfRule>
  </conditionalFormatting>
  <conditionalFormatting sqref="F47:F59">
    <cfRule type="cellIs" dxfId="430" priority="115" operator="equal">
      <formula>0</formula>
    </cfRule>
  </conditionalFormatting>
  <conditionalFormatting sqref="F62:F74">
    <cfRule type="cellIs" dxfId="429" priority="120" operator="equal">
      <formula>0</formula>
    </cfRule>
  </conditionalFormatting>
  <conditionalFormatting sqref="F77:F89">
    <cfRule type="cellIs" dxfId="428" priority="125" operator="equal">
      <formula>0</formula>
    </cfRule>
  </conditionalFormatting>
  <conditionalFormatting sqref="F92:F104">
    <cfRule type="cellIs" dxfId="427" priority="130" operator="equal">
      <formula>0</formula>
    </cfRule>
  </conditionalFormatting>
  <conditionalFormatting sqref="F107:F119">
    <cfRule type="cellIs" dxfId="426" priority="135" operator="equal">
      <formula>0</formula>
    </cfRule>
  </conditionalFormatting>
  <conditionalFormatting sqref="F122:F134">
    <cfRule type="cellIs" dxfId="425" priority="140" operator="equal">
      <formula>0</formula>
    </cfRule>
  </conditionalFormatting>
  <conditionalFormatting sqref="F137:F149">
    <cfRule type="cellIs" dxfId="424" priority="145" operator="equal">
      <formula>0</formula>
    </cfRule>
  </conditionalFormatting>
  <conditionalFormatting sqref="G47:H58">
    <cfRule type="expression" dxfId="423" priority="113">
      <formula>$B47=""</formula>
    </cfRule>
  </conditionalFormatting>
  <conditionalFormatting sqref="G62:H73">
    <cfRule type="expression" dxfId="422" priority="118">
      <formula>$B62=""</formula>
    </cfRule>
  </conditionalFormatting>
  <conditionalFormatting sqref="G77:H88">
    <cfRule type="expression" dxfId="421" priority="123">
      <formula>$B77=""</formula>
    </cfRule>
  </conditionalFormatting>
  <conditionalFormatting sqref="G92:H103">
    <cfRule type="expression" dxfId="420" priority="128">
      <formula>$B92=""</formula>
    </cfRule>
  </conditionalFormatting>
  <conditionalFormatting sqref="G107:H118">
    <cfRule type="expression" dxfId="419" priority="133">
      <formula>$B107=""</formula>
    </cfRule>
  </conditionalFormatting>
  <conditionalFormatting sqref="G122:H133">
    <cfRule type="expression" dxfId="418" priority="138">
      <formula>$B122=""</formula>
    </cfRule>
  </conditionalFormatting>
  <conditionalFormatting sqref="G137:H148">
    <cfRule type="expression" dxfId="417" priority="143">
      <formula>$B137=""</formula>
    </cfRule>
  </conditionalFormatting>
  <conditionalFormatting sqref="H35:H41">
    <cfRule type="cellIs" dxfId="416" priority="184" operator="greaterThan">
      <formula>0</formula>
    </cfRule>
    <cfRule type="cellIs" dxfId="415" priority="185" operator="lessThan">
      <formula>0</formula>
    </cfRule>
  </conditionalFormatting>
  <conditionalFormatting sqref="I34:I41">
    <cfRule type="cellIs" dxfId="414" priority="186" operator="equal">
      <formula>"P5"</formula>
    </cfRule>
  </conditionalFormatting>
  <conditionalFormatting sqref="I35:I41">
    <cfRule type="cellIs" dxfId="413" priority="189" operator="equal">
      <formula>"P2"</formula>
    </cfRule>
    <cfRule type="cellIs" dxfId="412" priority="190" operator="equal">
      <formula>"P1"</formula>
    </cfRule>
    <cfRule type="cellIs" dxfId="411" priority="191" operator="equal">
      <formula>0</formula>
    </cfRule>
    <cfRule type="cellIs" dxfId="410" priority="187" operator="equal">
      <formula>"P4"</formula>
    </cfRule>
    <cfRule type="cellIs" dxfId="409" priority="188" operator="equal">
      <formula>"P3"</formula>
    </cfRule>
  </conditionalFormatting>
  <conditionalFormatting sqref="I47:I59">
    <cfRule type="cellIs" dxfId="408" priority="116" operator="equal">
      <formula>0</formula>
    </cfRule>
  </conditionalFormatting>
  <conditionalFormatting sqref="I62:I74">
    <cfRule type="cellIs" dxfId="407" priority="121" operator="equal">
      <formula>0</formula>
    </cfRule>
  </conditionalFormatting>
  <conditionalFormatting sqref="I77:I89">
    <cfRule type="cellIs" dxfId="406" priority="126" operator="equal">
      <formula>0</formula>
    </cfRule>
  </conditionalFormatting>
  <conditionalFormatting sqref="I92:I104">
    <cfRule type="cellIs" dxfId="405" priority="131" operator="equal">
      <formula>0</formula>
    </cfRule>
  </conditionalFormatting>
  <conditionalFormatting sqref="I107:I119">
    <cfRule type="cellIs" dxfId="404" priority="136" operator="equal">
      <formula>0</formula>
    </cfRule>
  </conditionalFormatting>
  <conditionalFormatting sqref="I122:I134">
    <cfRule type="cellIs" dxfId="403" priority="141" operator="equal">
      <formula>0</formula>
    </cfRule>
  </conditionalFormatting>
  <conditionalFormatting sqref="I137:I149">
    <cfRule type="cellIs" dxfId="402" priority="146" operator="equal">
      <formula>0</formula>
    </cfRule>
  </conditionalFormatting>
  <conditionalFormatting sqref="I42:J42">
    <cfRule type="cellIs" dxfId="401" priority="245" operator="notEqual">
      <formula>0</formula>
    </cfRule>
  </conditionalFormatting>
  <conditionalFormatting sqref="J47:J58">
    <cfRule type="expression" dxfId="400" priority="112">
      <formula>$B47=""</formula>
    </cfRule>
  </conditionalFormatting>
  <conditionalFormatting sqref="J62:J73">
    <cfRule type="expression" dxfId="399" priority="117">
      <formula>$B62=""</formula>
    </cfRule>
  </conditionalFormatting>
  <conditionalFormatting sqref="J77:J88">
    <cfRule type="expression" dxfId="398" priority="122">
      <formula>$B77=""</formula>
    </cfRule>
  </conditionalFormatting>
  <conditionalFormatting sqref="J92:J103">
    <cfRule type="expression" dxfId="397" priority="127">
      <formula>$B92=""</formula>
    </cfRule>
  </conditionalFormatting>
  <conditionalFormatting sqref="J107:J118">
    <cfRule type="expression" dxfId="396" priority="132">
      <formula>$B107=""</formula>
    </cfRule>
  </conditionalFormatting>
  <conditionalFormatting sqref="J122:J133">
    <cfRule type="expression" dxfId="395" priority="137">
      <formula>$B122=""</formula>
    </cfRule>
  </conditionalFormatting>
  <conditionalFormatting sqref="J137:J148">
    <cfRule type="expression" dxfId="394" priority="142">
      <formula>$B137=""</formula>
    </cfRule>
  </conditionalFormatting>
  <conditionalFormatting sqref="J35:M41">
    <cfRule type="cellIs" dxfId="393" priority="180" operator="equal">
      <formula>0</formula>
    </cfRule>
  </conditionalFormatting>
  <conditionalFormatting sqref="K20:K29">
    <cfRule type="cellIs" dxfId="392" priority="203" operator="lessThan">
      <formula>0</formula>
    </cfRule>
  </conditionalFormatting>
  <conditionalFormatting sqref="K30:K31">
    <cfRule type="cellIs" dxfId="391" priority="244" operator="notEqual">
      <formula>0</formula>
    </cfRule>
  </conditionalFormatting>
  <conditionalFormatting sqref="M20:M29">
    <cfRule type="cellIs" dxfId="390" priority="202" operator="notEqual">
      <formula>0</formula>
    </cfRule>
    <cfRule type="expression" dxfId="389" priority="201">
      <formula>$K20&lt;0</formula>
    </cfRule>
  </conditionalFormatting>
  <conditionalFormatting sqref="M35:M41">
    <cfRule type="cellIs" dxfId="388" priority="182" operator="greaterThan">
      <formula>0</formula>
    </cfRule>
    <cfRule type="cellIs" dxfId="387" priority="183" operator="lessThan">
      <formula>0</formula>
    </cfRule>
  </conditionalFormatting>
  <conditionalFormatting sqref="O47:O58">
    <cfRule type="expression" dxfId="386" priority="159">
      <formula>$D$47=0</formula>
    </cfRule>
  </conditionalFormatting>
  <conditionalFormatting sqref="O48:O58">
    <cfRule type="cellIs" dxfId="385" priority="160" operator="equal">
      <formula>0</formula>
    </cfRule>
  </conditionalFormatting>
  <conditionalFormatting sqref="O59">
    <cfRule type="expression" dxfId="384" priority="174">
      <formula>$D$47=0</formula>
    </cfRule>
  </conditionalFormatting>
  <conditionalFormatting sqref="O62:O74">
    <cfRule type="expression" dxfId="383" priority="176">
      <formula>$D$47=0</formula>
    </cfRule>
  </conditionalFormatting>
  <conditionalFormatting sqref="O63:O73">
    <cfRule type="cellIs" dxfId="382" priority="177" operator="equal">
      <formula>0</formula>
    </cfRule>
  </conditionalFormatting>
  <conditionalFormatting sqref="O77:O89">
    <cfRule type="expression" dxfId="381" priority="178">
      <formula>$D$47=0</formula>
    </cfRule>
  </conditionalFormatting>
  <conditionalFormatting sqref="O78:O88">
    <cfRule type="cellIs" dxfId="380" priority="179" operator="equal">
      <formula>0</formula>
    </cfRule>
  </conditionalFormatting>
  <conditionalFormatting sqref="O92:O104">
    <cfRule type="expression" dxfId="379" priority="157">
      <formula>$D$47=0</formula>
    </cfRule>
  </conditionalFormatting>
  <conditionalFormatting sqref="O93:O103">
    <cfRule type="cellIs" dxfId="378" priority="158" operator="equal">
      <formula>0</formula>
    </cfRule>
  </conditionalFormatting>
  <conditionalFormatting sqref="O107:O119">
    <cfRule type="expression" dxfId="377" priority="155">
      <formula>$D$47=0</formula>
    </cfRule>
  </conditionalFormatting>
  <conditionalFormatting sqref="O108:O118">
    <cfRule type="cellIs" dxfId="376" priority="156" operator="equal">
      <formula>0</formula>
    </cfRule>
  </conditionalFormatting>
  <conditionalFormatting sqref="O122:O134">
    <cfRule type="expression" dxfId="375" priority="153">
      <formula>$D$47=0</formula>
    </cfRule>
  </conditionalFormatting>
  <conditionalFormatting sqref="O123:O133">
    <cfRule type="cellIs" dxfId="374" priority="154" operator="equal">
      <formula>0</formula>
    </cfRule>
  </conditionalFormatting>
  <conditionalFormatting sqref="O137:O149">
    <cfRule type="expression" dxfId="373" priority="151">
      <formula>$D$47=0</formula>
    </cfRule>
  </conditionalFormatting>
  <conditionalFormatting sqref="O138:O148">
    <cfRule type="cellIs" dxfId="372" priority="152" operator="equal">
      <formula>0</formula>
    </cfRule>
  </conditionalFormatting>
  <conditionalFormatting sqref="P5">
    <cfRule type="cellIs" dxfId="371" priority="237" operator="equal">
      <formula>0</formula>
    </cfRule>
  </conditionalFormatting>
  <conditionalFormatting sqref="P10:T13">
    <cfRule type="cellIs" dxfId="363" priority="238" operator="equal">
      <formula>0</formula>
    </cfRule>
  </conditionalFormatting>
  <conditionalFormatting sqref="P5:AD13">
    <cfRule type="cellIs" dxfId="362" priority="236" operator="equal">
      <formula>0</formula>
    </cfRule>
  </conditionalFormatting>
  <conditionalFormatting sqref="P20:AE28">
    <cfRule type="cellIs" dxfId="361" priority="209" operator="equal">
      <formula>0</formula>
    </cfRule>
  </conditionalFormatting>
  <conditionalFormatting sqref="P59:AE60">
    <cfRule type="cellIs" dxfId="360" priority="111" operator="equal">
      <formula>0</formula>
    </cfRule>
  </conditionalFormatting>
  <conditionalFormatting sqref="P74:AE75">
    <cfRule type="cellIs" dxfId="359" priority="110" operator="equal">
      <formula>0</formula>
    </cfRule>
  </conditionalFormatting>
  <conditionalFormatting sqref="P89:AE90">
    <cfRule type="cellIs" dxfId="358" priority="109" operator="equal">
      <formula>0</formula>
    </cfRule>
  </conditionalFormatting>
  <conditionalFormatting sqref="P104:AE105">
    <cfRule type="cellIs" dxfId="357" priority="108" operator="equal">
      <formula>0</formula>
    </cfRule>
  </conditionalFormatting>
  <conditionalFormatting sqref="P119:AE120">
    <cfRule type="cellIs" dxfId="356" priority="107" operator="equal">
      <formula>0</formula>
    </cfRule>
  </conditionalFormatting>
  <conditionalFormatting sqref="P134:AE135">
    <cfRule type="cellIs" dxfId="355" priority="106" operator="equal">
      <formula>0</formula>
    </cfRule>
  </conditionalFormatting>
  <conditionalFormatting sqref="P149:AE150">
    <cfRule type="cellIs" dxfId="354" priority="168" operator="equal">
      <formula>0</formula>
    </cfRule>
  </conditionalFormatting>
  <conditionalFormatting sqref="AE5:AE13">
    <cfRule type="cellIs" dxfId="255" priority="246" operator="equal">
      <formula>0</formula>
    </cfRule>
  </conditionalFormatting>
  <conditionalFormatting sqref="AE15 C47:C58 C92:C103 C107:C118 C122:C133 C137:C148 G150:G185">
    <cfRule type="cellIs" dxfId="254" priority="247" operator="equal">
      <formula>0</formula>
    </cfRule>
  </conditionalFormatting>
  <conditionalFormatting sqref="AE47:AE58">
    <cfRule type="cellIs" dxfId="253" priority="167" operator="equal">
      <formula>0</formula>
    </cfRule>
  </conditionalFormatting>
  <conditionalFormatting sqref="AE62:AE73">
    <cfRule type="cellIs" dxfId="252" priority="166" operator="equal">
      <formula>0</formula>
    </cfRule>
  </conditionalFormatting>
  <conditionalFormatting sqref="AE77:AE88">
    <cfRule type="cellIs" dxfId="251" priority="165" operator="equal">
      <formula>0</formula>
    </cfRule>
  </conditionalFormatting>
  <conditionalFormatting sqref="AE92:AE103">
    <cfRule type="cellIs" dxfId="250" priority="164" operator="equal">
      <formula>0</formula>
    </cfRule>
  </conditionalFormatting>
  <conditionalFormatting sqref="AE107:AE118">
    <cfRule type="cellIs" dxfId="249" priority="163" operator="equal">
      <formula>0</formula>
    </cfRule>
  </conditionalFormatting>
  <conditionalFormatting sqref="AE122:AE133">
    <cfRule type="cellIs" dxfId="248" priority="162" operator="equal">
      <formula>0</formula>
    </cfRule>
  </conditionalFormatting>
  <conditionalFormatting sqref="AE137:AE148">
    <cfRule type="cellIs" dxfId="247" priority="161" operator="equal">
      <formula>0</formula>
    </cfRule>
  </conditionalFormatting>
  <conditionalFormatting sqref="AF20:AF21 AF23 AF25 AF27">
    <cfRule type="cellIs" dxfId="246" priority="150" operator="equal">
      <formula>0</formula>
    </cfRule>
  </conditionalFormatting>
  <conditionalFormatting sqref="AF20:AF28">
    <cfRule type="cellIs" dxfId="245" priority="149" operator="equal">
      <formula>0</formula>
    </cfRule>
  </conditionalFormatting>
  <conditionalFormatting sqref="AG5:AG13">
    <cfRule type="cellIs" dxfId="244" priority="206" operator="equal">
      <formula>0</formula>
    </cfRule>
    <cfRule type="cellIs" dxfId="243" priority="207" operator="equal">
      <formula>0</formula>
    </cfRule>
  </conditionalFormatting>
  <conditionalFormatting sqref="AG20:AG27">
    <cfRule type="cellIs" dxfId="242" priority="148" operator="equal">
      <formula>"""adjustment needed"""</formula>
    </cfRule>
    <cfRule type="cellIs" dxfId="241" priority="147" operator="equal">
      <formula>"adjustment needed"</formula>
    </cfRule>
  </conditionalFormatting>
  <dataValidations count="1">
    <dataValidation type="list" allowBlank="1" showInputMessage="1" showErrorMessage="1" sqref="B35:B41" xr:uid="{2A1B82AE-A782-469A-8B1E-9A9D4A9F2FF2}">
      <formula1>"Yes,No"</formula1>
      <formula2>0</formula2>
    </dataValidation>
  </dataValidations>
  <pageMargins left="0.7" right="0.7" top="0.78740157500000008" bottom="0.78740157500000008" header="0.3" footer="0.3"/>
  <pageSetup paperSize="8" scale="30" orientation="portrait"/>
  <extLst>
    <ext xmlns:x14="http://schemas.microsoft.com/office/spreadsheetml/2009/9/main" uri="{78C0D931-6437-407d-A8EE-F0AAD7539E65}">
      <x14:conditionalFormattings>
        <x14:conditionalFormatting xmlns:xm="http://schemas.microsoft.com/office/excel/2006/main">
          <x14:cfRule type="expression" priority="105" id="{FEEE6EAC-9900-4909-A636-F1B88E5B0E01}">
            <xm:f>AND($O47&gt;='Basic project data'!$D$20,$O47&lt;='Basic project data'!$E$20,'Basic project data'!$F$20="x")</xm:f>
            <x14:dxf>
              <fill>
                <patternFill>
                  <bgColor rgb="FFFFFFCC"/>
                </patternFill>
              </fill>
            </x14:dxf>
          </x14:cfRule>
          <xm:sqref>P47:P58</xm:sqref>
        </x14:conditionalFormatting>
        <x14:conditionalFormatting xmlns:xm="http://schemas.microsoft.com/office/excel/2006/main">
          <x14:cfRule type="expression" priority="101" id="{84E5B77E-EAA5-47E3-B4B5-D2AA8FD4E621}">
            <xm:f>AND($O62&gt;='Basic project data'!$D$20,$O62&lt;='Basic project data'!$E$20,'Basic project data'!$F$20="x")</xm:f>
            <x14:dxf>
              <fill>
                <patternFill>
                  <bgColor rgb="FFFFFFCC"/>
                </patternFill>
              </fill>
            </x14:dxf>
          </x14:cfRule>
          <xm:sqref>P62:P73</xm:sqref>
        </x14:conditionalFormatting>
        <x14:conditionalFormatting xmlns:xm="http://schemas.microsoft.com/office/excel/2006/main">
          <x14:cfRule type="expression" priority="100" id="{00A3D7A3-2F45-425E-BD78-93D376C94A3A}">
            <xm:f>AND($O77&gt;='Basic project data'!$D$20,$O77&lt;='Basic project data'!$E$20,'Basic project data'!$F$20="x")</xm:f>
            <x14:dxf>
              <fill>
                <patternFill>
                  <bgColor rgb="FFFFFFCC"/>
                </patternFill>
              </fill>
            </x14:dxf>
          </x14:cfRule>
          <xm:sqref>P77:P88</xm:sqref>
        </x14:conditionalFormatting>
        <x14:conditionalFormatting xmlns:xm="http://schemas.microsoft.com/office/excel/2006/main">
          <x14:cfRule type="expression" priority="99" id="{39BBC5F8-2040-4EB7-A2B5-CC5D13908AA8}">
            <xm:f>AND($O92&gt;='Basic project data'!$D$20,$O92&lt;='Basic project data'!$E$20,'Basic project data'!$F$20="x")</xm:f>
            <x14:dxf>
              <fill>
                <patternFill>
                  <bgColor rgb="FFFFFFCC"/>
                </patternFill>
              </fill>
            </x14:dxf>
          </x14:cfRule>
          <xm:sqref>P92:P103</xm:sqref>
        </x14:conditionalFormatting>
        <x14:conditionalFormatting xmlns:xm="http://schemas.microsoft.com/office/excel/2006/main">
          <x14:cfRule type="expression" priority="98" id="{49B04A65-0B01-44B5-B9CD-0B0F3A9E151C}">
            <xm:f>AND($O107&gt;='Basic project data'!$D$20,$O107&lt;='Basic project data'!$E$20,'Basic project data'!$F$20="x")</xm:f>
            <x14:dxf>
              <fill>
                <patternFill>
                  <bgColor rgb="FFFFFFCC"/>
                </patternFill>
              </fill>
            </x14:dxf>
          </x14:cfRule>
          <xm:sqref>P107:P118</xm:sqref>
        </x14:conditionalFormatting>
        <x14:conditionalFormatting xmlns:xm="http://schemas.microsoft.com/office/excel/2006/main">
          <x14:cfRule type="expression" priority="97" id="{EA6E4727-5BE3-4DEC-90A6-E0AC6DCAF098}">
            <xm:f>AND($O122&gt;='Basic project data'!$D$20,$O122&lt;='Basic project data'!$E$20,'Basic project data'!$F$20="x")</xm:f>
            <x14:dxf>
              <fill>
                <patternFill>
                  <bgColor rgb="FFFFFFCC"/>
                </patternFill>
              </fill>
            </x14:dxf>
          </x14:cfRule>
          <xm:sqref>P122:P133</xm:sqref>
        </x14:conditionalFormatting>
        <x14:conditionalFormatting xmlns:xm="http://schemas.microsoft.com/office/excel/2006/main">
          <x14:cfRule type="expression" priority="96" id="{5D40622D-03E9-405E-8E62-C1F65A024C39}">
            <xm:f>AND($O137&gt;='Basic project data'!$D$20,$O137&lt;='Basic project data'!$E$20,'Basic project data'!$F$20="x")</xm:f>
            <x14:dxf>
              <fill>
                <patternFill>
                  <bgColor rgb="FFFFFFCC"/>
                </patternFill>
              </fill>
            </x14:dxf>
          </x14:cfRule>
          <xm:sqref>P137:P148</xm:sqref>
        </x14:conditionalFormatting>
        <x14:conditionalFormatting xmlns:xm="http://schemas.microsoft.com/office/excel/2006/main">
          <x14:cfRule type="expression" priority="104" id="{96671E63-F202-45A5-897E-EBC7A4E91BFE}">
            <xm:f>AND($O47&gt;='Basic project data'!$D$21,$O47&lt;='Basic project data'!$E$21,'Basic project data'!$F$21="x")</xm:f>
            <x14:dxf>
              <fill>
                <patternFill>
                  <bgColor rgb="FFFFFFCC"/>
                </patternFill>
              </fill>
            </x14:dxf>
          </x14:cfRule>
          <xm:sqref>Q47:Q58</xm:sqref>
        </x14:conditionalFormatting>
        <x14:conditionalFormatting xmlns:xm="http://schemas.microsoft.com/office/excel/2006/main">
          <x14:cfRule type="expression" priority="84" id="{5179F834-CF20-4B6E-9A16-EF84606F0F5C}">
            <xm:f>AND($O62&gt;='Basic project data'!$D$21,$O62&lt;='Basic project data'!$E$21,'Basic project data'!$F$21="x")</xm:f>
            <x14:dxf>
              <fill>
                <patternFill>
                  <bgColor rgb="FFFFFFCC"/>
                </patternFill>
              </fill>
            </x14:dxf>
          </x14:cfRule>
          <xm:sqref>Q62:Q73</xm:sqref>
        </x14:conditionalFormatting>
        <x14:conditionalFormatting xmlns:xm="http://schemas.microsoft.com/office/excel/2006/main">
          <x14:cfRule type="expression" priority="70" id="{775E98EA-5039-40FB-98E7-D8967F020981}">
            <xm:f>AND($O77&gt;='Basic project data'!$D$21,$O77&lt;='Basic project data'!$E$21,'Basic project data'!$F$21="x")</xm:f>
            <x14:dxf>
              <fill>
                <patternFill>
                  <bgColor rgb="FFFFFFCC"/>
                </patternFill>
              </fill>
            </x14:dxf>
          </x14:cfRule>
          <xm:sqref>Q77:Q88</xm:sqref>
        </x14:conditionalFormatting>
        <x14:conditionalFormatting xmlns:xm="http://schemas.microsoft.com/office/excel/2006/main">
          <x14:cfRule type="expression" priority="56" id="{E85117CC-780B-4A19-881D-B2F7443F1A44}">
            <xm:f>AND($O92&gt;='Basic project data'!$D$21,$O92&lt;='Basic project data'!$E$21,'Basic project data'!$F$21="x")</xm:f>
            <x14:dxf>
              <fill>
                <patternFill>
                  <bgColor rgb="FFFFFFCC"/>
                </patternFill>
              </fill>
            </x14:dxf>
          </x14:cfRule>
          <xm:sqref>Q92:Q103</xm:sqref>
        </x14:conditionalFormatting>
        <x14:conditionalFormatting xmlns:xm="http://schemas.microsoft.com/office/excel/2006/main">
          <x14:cfRule type="expression" priority="42" id="{E963D7F3-CA83-4E88-A47C-2F00E958C1D4}">
            <xm:f>AND($O107&gt;='Basic project data'!$D$21,$O107&lt;='Basic project data'!$E$21,'Basic project data'!$F$21="x")</xm:f>
            <x14:dxf>
              <fill>
                <patternFill>
                  <bgColor rgb="FFFFFFCC"/>
                </patternFill>
              </fill>
            </x14:dxf>
          </x14:cfRule>
          <xm:sqref>Q107:Q118</xm:sqref>
        </x14:conditionalFormatting>
        <x14:conditionalFormatting xmlns:xm="http://schemas.microsoft.com/office/excel/2006/main">
          <x14:cfRule type="expression" priority="28" id="{EF6DEF89-8096-41DE-8A47-EF79D81131CF}">
            <xm:f>AND($O122&gt;='Basic project data'!$D$21,$O122&lt;='Basic project data'!$E$21,'Basic project data'!$F$21="x")</xm:f>
            <x14:dxf>
              <fill>
                <patternFill>
                  <bgColor rgb="FFFFFFCC"/>
                </patternFill>
              </fill>
            </x14:dxf>
          </x14:cfRule>
          <xm:sqref>Q122:Q133</xm:sqref>
        </x14:conditionalFormatting>
        <x14:conditionalFormatting xmlns:xm="http://schemas.microsoft.com/office/excel/2006/main">
          <x14:cfRule type="expression" priority="14" id="{E6322D9D-433B-4DAB-B53A-8A204D88A191}">
            <xm:f>AND($O137&gt;='Basic project data'!$D$21,$O137&lt;='Basic project data'!$E$21,'Basic project data'!$F$21="x")</xm:f>
            <x14:dxf>
              <fill>
                <patternFill>
                  <bgColor rgb="FFFFFFCC"/>
                </patternFill>
              </fill>
            </x14:dxf>
          </x14:cfRule>
          <xm:sqref>Q137:Q148</xm:sqref>
        </x14:conditionalFormatting>
        <x14:conditionalFormatting xmlns:xm="http://schemas.microsoft.com/office/excel/2006/main">
          <x14:cfRule type="expression" priority="103" id="{3FA22504-520D-4660-8CC3-8F30472CBC7E}">
            <xm:f>AND($O47&gt;='Basic project data'!$D$22,$O47&lt;='Basic project data'!$E$22,'Basic project data'!$F$22="x")</xm:f>
            <x14:dxf>
              <fill>
                <patternFill>
                  <bgColor rgb="FFFFFFCC"/>
                </patternFill>
              </fill>
            </x14:dxf>
          </x14:cfRule>
          <xm:sqref>R47:R58</xm:sqref>
        </x14:conditionalFormatting>
        <x14:conditionalFormatting xmlns:xm="http://schemas.microsoft.com/office/excel/2006/main">
          <x14:cfRule type="expression" priority="83" id="{34FF1328-73C8-4564-A6F0-E95B59EBF446}">
            <xm:f>AND($O62&gt;='Basic project data'!$D$22,$O62&lt;='Basic project data'!$E$22,'Basic project data'!$F$22="x")</xm:f>
            <x14:dxf>
              <fill>
                <patternFill>
                  <bgColor rgb="FFFFFFCC"/>
                </patternFill>
              </fill>
            </x14:dxf>
          </x14:cfRule>
          <xm:sqref>R62:R73</xm:sqref>
        </x14:conditionalFormatting>
        <x14:conditionalFormatting xmlns:xm="http://schemas.microsoft.com/office/excel/2006/main">
          <x14:cfRule type="expression" priority="69" id="{8334F253-E413-42EF-AB30-1AE92E632380}">
            <xm:f>AND($O77&gt;='Basic project data'!$D$22,$O77&lt;='Basic project data'!$E$22,'Basic project data'!$F$22="x")</xm:f>
            <x14:dxf>
              <fill>
                <patternFill>
                  <bgColor rgb="FFFFFFCC"/>
                </patternFill>
              </fill>
            </x14:dxf>
          </x14:cfRule>
          <xm:sqref>R77:R88</xm:sqref>
        </x14:conditionalFormatting>
        <x14:conditionalFormatting xmlns:xm="http://schemas.microsoft.com/office/excel/2006/main">
          <x14:cfRule type="expression" priority="55" id="{65F8A3A7-ACF7-4058-92B3-11F30F990BD9}">
            <xm:f>AND($O92&gt;='Basic project data'!$D$22,$O92&lt;='Basic project data'!$E$22,'Basic project data'!$F$22="x")</xm:f>
            <x14:dxf>
              <fill>
                <patternFill>
                  <bgColor rgb="FFFFFFCC"/>
                </patternFill>
              </fill>
            </x14:dxf>
          </x14:cfRule>
          <xm:sqref>R92:R103</xm:sqref>
        </x14:conditionalFormatting>
        <x14:conditionalFormatting xmlns:xm="http://schemas.microsoft.com/office/excel/2006/main">
          <x14:cfRule type="expression" priority="41" id="{1A47A9FD-88D0-4C83-93B8-7685C227B45C}">
            <xm:f>AND($O107&gt;='Basic project data'!$D$22,$O107&lt;='Basic project data'!$E$22,'Basic project data'!$F$22="x")</xm:f>
            <x14:dxf>
              <fill>
                <patternFill>
                  <bgColor rgb="FFFFFFCC"/>
                </patternFill>
              </fill>
            </x14:dxf>
          </x14:cfRule>
          <xm:sqref>R107:R118</xm:sqref>
        </x14:conditionalFormatting>
        <x14:conditionalFormatting xmlns:xm="http://schemas.microsoft.com/office/excel/2006/main">
          <x14:cfRule type="expression" priority="27" id="{7DD0EE98-DFC4-41ED-BFA5-FF63B6E95B9D}">
            <xm:f>AND($O122&gt;='Basic project data'!$D$22,$O122&lt;='Basic project data'!$E$22,'Basic project data'!$F$22="x")</xm:f>
            <x14:dxf>
              <fill>
                <patternFill>
                  <bgColor rgb="FFFFFFCC"/>
                </patternFill>
              </fill>
            </x14:dxf>
          </x14:cfRule>
          <xm:sqref>R122:R133</xm:sqref>
        </x14:conditionalFormatting>
        <x14:conditionalFormatting xmlns:xm="http://schemas.microsoft.com/office/excel/2006/main">
          <x14:cfRule type="expression" priority="13" id="{C830127F-B670-4530-A4CB-41F8C49EF9C4}">
            <xm:f>AND($O137&gt;='Basic project data'!$D$22,$O137&lt;='Basic project data'!$E$22,'Basic project data'!$F$22="x")</xm:f>
            <x14:dxf>
              <fill>
                <patternFill>
                  <bgColor rgb="FFFFFFCC"/>
                </patternFill>
              </fill>
            </x14:dxf>
          </x14:cfRule>
          <xm:sqref>R137:R148</xm:sqref>
        </x14:conditionalFormatting>
        <x14:conditionalFormatting xmlns:xm="http://schemas.microsoft.com/office/excel/2006/main">
          <x14:cfRule type="expression" priority="102" id="{778B6CCC-93D5-4D36-BFE4-AFDA3A5E8C59}">
            <xm:f>AND($O47&gt;='Basic project data'!$D$23,$O47&lt;='Basic project data'!$E$23,'Basic project data'!$F$23="x")</xm:f>
            <x14:dxf>
              <fill>
                <patternFill>
                  <bgColor rgb="FFFFFFCC"/>
                </patternFill>
              </fill>
            </x14:dxf>
          </x14:cfRule>
          <xm:sqref>S47:S58</xm:sqref>
        </x14:conditionalFormatting>
        <x14:conditionalFormatting xmlns:xm="http://schemas.microsoft.com/office/excel/2006/main">
          <x14:cfRule type="expression" priority="82" id="{332B47EF-BEBF-4817-898D-B04B5A009E92}">
            <xm:f>AND($O62&gt;='Basic project data'!$D$23,$O62&lt;='Basic project data'!$E$23,'Basic project data'!$F$23="x")</xm:f>
            <x14:dxf>
              <fill>
                <patternFill>
                  <bgColor rgb="FFFFFFCC"/>
                </patternFill>
              </fill>
            </x14:dxf>
          </x14:cfRule>
          <xm:sqref>S62:S73</xm:sqref>
        </x14:conditionalFormatting>
        <x14:conditionalFormatting xmlns:xm="http://schemas.microsoft.com/office/excel/2006/main">
          <x14:cfRule type="expression" priority="68" id="{5C16CBEB-0F46-483E-9033-C74B27A14907}">
            <xm:f>AND($O77&gt;='Basic project data'!$D$23,$O77&lt;='Basic project data'!$E$23,'Basic project data'!$F$23="x")</xm:f>
            <x14:dxf>
              <fill>
                <patternFill>
                  <bgColor rgb="FFFFFFCC"/>
                </patternFill>
              </fill>
            </x14:dxf>
          </x14:cfRule>
          <xm:sqref>S77:S88</xm:sqref>
        </x14:conditionalFormatting>
        <x14:conditionalFormatting xmlns:xm="http://schemas.microsoft.com/office/excel/2006/main">
          <x14:cfRule type="expression" priority="54" id="{6A1345BC-5C8C-42E2-9BEC-F487B30488EC}">
            <xm:f>AND($O92&gt;='Basic project data'!$D$23,$O92&lt;='Basic project data'!$E$23,'Basic project data'!$F$23="x")</xm:f>
            <x14:dxf>
              <fill>
                <patternFill>
                  <bgColor rgb="FFFFFFCC"/>
                </patternFill>
              </fill>
            </x14:dxf>
          </x14:cfRule>
          <xm:sqref>S92:S103</xm:sqref>
        </x14:conditionalFormatting>
        <x14:conditionalFormatting xmlns:xm="http://schemas.microsoft.com/office/excel/2006/main">
          <x14:cfRule type="expression" priority="40" id="{091A4C66-55FB-4D38-B0D1-B187A85A20F4}">
            <xm:f>AND($O107&gt;='Basic project data'!$D$23,$O107&lt;='Basic project data'!$E$23,'Basic project data'!$F$23="x")</xm:f>
            <x14:dxf>
              <fill>
                <patternFill>
                  <bgColor rgb="FFFFFFCC"/>
                </patternFill>
              </fill>
            </x14:dxf>
          </x14:cfRule>
          <xm:sqref>S107:S118</xm:sqref>
        </x14:conditionalFormatting>
        <x14:conditionalFormatting xmlns:xm="http://schemas.microsoft.com/office/excel/2006/main">
          <x14:cfRule type="expression" priority="26" id="{08F01E87-82AD-4F3C-BFEC-65792F8A890A}">
            <xm:f>AND($O122&gt;='Basic project data'!$D$23,$O122&lt;='Basic project data'!$E$23,'Basic project data'!$F$23="x")</xm:f>
            <x14:dxf>
              <fill>
                <patternFill>
                  <bgColor rgb="FFFFFFCC"/>
                </patternFill>
              </fill>
            </x14:dxf>
          </x14:cfRule>
          <xm:sqref>S122:S133</xm:sqref>
        </x14:conditionalFormatting>
        <x14:conditionalFormatting xmlns:xm="http://schemas.microsoft.com/office/excel/2006/main">
          <x14:cfRule type="expression" priority="12" id="{DC9FD2A5-0D0A-4BB9-AA36-165E6F04643C}">
            <xm:f>AND($O137&gt;='Basic project data'!$D$23,$O137&lt;='Basic project data'!$E$23,'Basic project data'!$F$23="x")</xm:f>
            <x14:dxf>
              <fill>
                <patternFill>
                  <bgColor rgb="FFFFFFCC"/>
                </patternFill>
              </fill>
            </x14:dxf>
          </x14:cfRule>
          <xm:sqref>S137:S148</xm:sqref>
        </x14:conditionalFormatting>
        <x14:conditionalFormatting xmlns:xm="http://schemas.microsoft.com/office/excel/2006/main">
          <x14:cfRule type="expression" priority="95" id="{25FC0863-4D44-4B21-837D-2024590DF372}">
            <xm:f>AND($O47&gt;='Basic project data'!$D$24,$O47&lt;='Basic project data'!$E$24,'Basic project data'!$F$24="x")</xm:f>
            <x14:dxf>
              <fill>
                <patternFill>
                  <bgColor rgb="FFFFFFCC"/>
                </patternFill>
              </fill>
            </x14:dxf>
          </x14:cfRule>
          <xm:sqref>T47:T58</xm:sqref>
        </x14:conditionalFormatting>
        <x14:conditionalFormatting xmlns:xm="http://schemas.microsoft.com/office/excel/2006/main">
          <x14:cfRule type="expression" priority="81" id="{30C7AB9E-AA8C-4583-AA63-A7885DDA56DA}">
            <xm:f>AND($O62&gt;='Basic project data'!$D$24,$O62&lt;='Basic project data'!$E$24,'Basic project data'!$F$24="x")</xm:f>
            <x14:dxf>
              <fill>
                <patternFill>
                  <bgColor rgb="FFFFFFCC"/>
                </patternFill>
              </fill>
            </x14:dxf>
          </x14:cfRule>
          <xm:sqref>T62:T73</xm:sqref>
        </x14:conditionalFormatting>
        <x14:conditionalFormatting xmlns:xm="http://schemas.microsoft.com/office/excel/2006/main">
          <x14:cfRule type="expression" priority="67" id="{93826936-8200-4AEF-BBDD-27807C2A9FEC}">
            <xm:f>AND($O77&gt;='Basic project data'!$D$24,$O77&lt;='Basic project data'!$E$24,'Basic project data'!$F$24="x")</xm:f>
            <x14:dxf>
              <fill>
                <patternFill>
                  <bgColor rgb="FFFFFFCC"/>
                </patternFill>
              </fill>
            </x14:dxf>
          </x14:cfRule>
          <xm:sqref>T77:T88</xm:sqref>
        </x14:conditionalFormatting>
        <x14:conditionalFormatting xmlns:xm="http://schemas.microsoft.com/office/excel/2006/main">
          <x14:cfRule type="expression" priority="53" id="{3CA979BE-6BE4-4A98-BBB3-2EE1F3EA0407}">
            <xm:f>AND($O92&gt;='Basic project data'!$D$24,$O92&lt;='Basic project data'!$E$24,'Basic project data'!$F$24="x")</xm:f>
            <x14:dxf>
              <fill>
                <patternFill>
                  <bgColor rgb="FFFFFFCC"/>
                </patternFill>
              </fill>
            </x14:dxf>
          </x14:cfRule>
          <xm:sqref>T92:T103</xm:sqref>
        </x14:conditionalFormatting>
        <x14:conditionalFormatting xmlns:xm="http://schemas.microsoft.com/office/excel/2006/main">
          <x14:cfRule type="expression" priority="39" id="{9AF77E03-D5DD-4C24-B192-1A2C27CFD6DA}">
            <xm:f>AND($O107&gt;='Basic project data'!$D$24,$O107&lt;='Basic project data'!$E$24,'Basic project data'!$F$24="x")</xm:f>
            <x14:dxf>
              <fill>
                <patternFill>
                  <bgColor rgb="FFFFFFCC"/>
                </patternFill>
              </fill>
            </x14:dxf>
          </x14:cfRule>
          <xm:sqref>T107:T118</xm:sqref>
        </x14:conditionalFormatting>
        <x14:conditionalFormatting xmlns:xm="http://schemas.microsoft.com/office/excel/2006/main">
          <x14:cfRule type="expression" priority="25" id="{CB0A2620-6518-435E-A086-B85F4194D33B}">
            <xm:f>AND($O122&gt;='Basic project data'!$D$24,$O122&lt;='Basic project data'!$E$24,'Basic project data'!$F$24="x")</xm:f>
            <x14:dxf>
              <fill>
                <patternFill>
                  <bgColor rgb="FFFFFFCC"/>
                </patternFill>
              </fill>
            </x14:dxf>
          </x14:cfRule>
          <xm:sqref>T122:T133</xm:sqref>
        </x14:conditionalFormatting>
        <x14:conditionalFormatting xmlns:xm="http://schemas.microsoft.com/office/excel/2006/main">
          <x14:cfRule type="expression" priority="11" id="{D8892F21-9EB6-4989-AE59-4EFC9CDBE7FE}">
            <xm:f>AND($O137&gt;='Basic project data'!$D$24,$O137&lt;='Basic project data'!$E$24,'Basic project data'!$F$24="x")</xm:f>
            <x14:dxf>
              <fill>
                <patternFill>
                  <bgColor rgb="FFFFFFCC"/>
                </patternFill>
              </fill>
            </x14:dxf>
          </x14:cfRule>
          <xm:sqref>T137:T148</xm:sqref>
        </x14:conditionalFormatting>
        <x14:conditionalFormatting xmlns:xm="http://schemas.microsoft.com/office/excel/2006/main">
          <x14:cfRule type="expression" priority="94" id="{19EA8061-B61A-4538-ABD0-0FC22595165E}">
            <xm:f>AND($O47&gt;='Basic project data'!$D$25,$O47&lt;='Basic project data'!$E$25,'Basic project data'!$F$25="x")</xm:f>
            <x14:dxf>
              <fill>
                <patternFill>
                  <bgColor rgb="FFFFFFCC"/>
                </patternFill>
              </fill>
            </x14:dxf>
          </x14:cfRule>
          <xm:sqref>U47:U58</xm:sqref>
        </x14:conditionalFormatting>
        <x14:conditionalFormatting xmlns:xm="http://schemas.microsoft.com/office/excel/2006/main">
          <x14:cfRule type="expression" priority="80" id="{0369B065-9CE6-4659-999C-5E310429B498}">
            <xm:f>AND($O62&gt;='Basic project data'!$D$25,$O62&lt;='Basic project data'!$E$25,'Basic project data'!$F$25="x")</xm:f>
            <x14:dxf>
              <fill>
                <patternFill>
                  <bgColor rgb="FFFFFFCC"/>
                </patternFill>
              </fill>
            </x14:dxf>
          </x14:cfRule>
          <xm:sqref>U62:U73</xm:sqref>
        </x14:conditionalFormatting>
        <x14:conditionalFormatting xmlns:xm="http://schemas.microsoft.com/office/excel/2006/main">
          <x14:cfRule type="expression" priority="66" id="{BAA69D96-6FC6-4AFA-A0E9-14F39D07D9FA}">
            <xm:f>AND($O77&gt;='Basic project data'!$D$25,$O77&lt;='Basic project data'!$E$25,'Basic project data'!$F$25="x")</xm:f>
            <x14:dxf>
              <fill>
                <patternFill>
                  <bgColor rgb="FFFFFFCC"/>
                </patternFill>
              </fill>
            </x14:dxf>
          </x14:cfRule>
          <xm:sqref>U77:U88</xm:sqref>
        </x14:conditionalFormatting>
        <x14:conditionalFormatting xmlns:xm="http://schemas.microsoft.com/office/excel/2006/main">
          <x14:cfRule type="expression" priority="52" id="{C7C477F0-01EF-4FF8-A5B2-DA1DB489E241}">
            <xm:f>AND($O92&gt;='Basic project data'!$D$25,$O92&lt;='Basic project data'!$E$25,'Basic project data'!$F$25="x")</xm:f>
            <x14:dxf>
              <fill>
                <patternFill>
                  <bgColor rgb="FFFFFFCC"/>
                </patternFill>
              </fill>
            </x14:dxf>
          </x14:cfRule>
          <xm:sqref>U92:U103</xm:sqref>
        </x14:conditionalFormatting>
        <x14:conditionalFormatting xmlns:xm="http://schemas.microsoft.com/office/excel/2006/main">
          <x14:cfRule type="expression" priority="38" id="{730D1DE3-4F9D-4E27-AB7C-3FB24AAB284F}">
            <xm:f>AND($O107&gt;='Basic project data'!$D$25,$O107&lt;='Basic project data'!$E$25,'Basic project data'!$F$25="x")</xm:f>
            <x14:dxf>
              <fill>
                <patternFill>
                  <bgColor rgb="FFFFFFCC"/>
                </patternFill>
              </fill>
            </x14:dxf>
          </x14:cfRule>
          <xm:sqref>U107:U118</xm:sqref>
        </x14:conditionalFormatting>
        <x14:conditionalFormatting xmlns:xm="http://schemas.microsoft.com/office/excel/2006/main">
          <x14:cfRule type="expression" priority="24" id="{61960670-EDCE-45D4-9699-D9F0C9700E6F}">
            <xm:f>AND($O122&gt;='Basic project data'!$D$25,$O122&lt;='Basic project data'!$E$25,'Basic project data'!$F$25="x")</xm:f>
            <x14:dxf>
              <fill>
                <patternFill>
                  <bgColor rgb="FFFFFFCC"/>
                </patternFill>
              </fill>
            </x14:dxf>
          </x14:cfRule>
          <xm:sqref>U122:U133</xm:sqref>
        </x14:conditionalFormatting>
        <x14:conditionalFormatting xmlns:xm="http://schemas.microsoft.com/office/excel/2006/main">
          <x14:cfRule type="expression" priority="10" id="{FC15194A-60D6-4583-B1E6-513E218A3B3F}">
            <xm:f>AND($O137&gt;='Basic project data'!$D$25,$O137&lt;='Basic project data'!$E$25,'Basic project data'!$F$25="x")</xm:f>
            <x14:dxf>
              <fill>
                <patternFill>
                  <bgColor rgb="FFFFFFCC"/>
                </patternFill>
              </fill>
            </x14:dxf>
          </x14:cfRule>
          <xm:sqref>U137:U148</xm:sqref>
        </x14:conditionalFormatting>
        <x14:conditionalFormatting xmlns:xm="http://schemas.microsoft.com/office/excel/2006/main">
          <x14:cfRule type="expression" priority="93" id="{281661F1-75FF-421A-970A-C006B1A0F48C}">
            <xm:f>AND($O47&gt;='Basic project data'!$D$26,$O47&lt;='Basic project data'!$E$26,'Basic project data'!$F$26="x")</xm:f>
            <x14:dxf>
              <fill>
                <patternFill>
                  <bgColor rgb="FFFFFFCC"/>
                </patternFill>
              </fill>
            </x14:dxf>
          </x14:cfRule>
          <xm:sqref>V47:V58</xm:sqref>
        </x14:conditionalFormatting>
        <x14:conditionalFormatting xmlns:xm="http://schemas.microsoft.com/office/excel/2006/main">
          <x14:cfRule type="expression" priority="79" id="{3C778539-7086-4392-9E69-1B791BDFE01A}">
            <xm:f>AND($O62&gt;='Basic project data'!$D$26,$O62&lt;='Basic project data'!$E$26,'Basic project data'!$F$26="x")</xm:f>
            <x14:dxf>
              <fill>
                <patternFill>
                  <bgColor rgb="FFFFFFCC"/>
                </patternFill>
              </fill>
            </x14:dxf>
          </x14:cfRule>
          <xm:sqref>V62:V73</xm:sqref>
        </x14:conditionalFormatting>
        <x14:conditionalFormatting xmlns:xm="http://schemas.microsoft.com/office/excel/2006/main">
          <x14:cfRule type="expression" priority="65" id="{CDAD59C2-CEAF-44E0-930F-91AF53EDCABD}">
            <xm:f>AND($O77&gt;='Basic project data'!$D$26,$O77&lt;='Basic project data'!$E$26,'Basic project data'!$F$26="x")</xm:f>
            <x14:dxf>
              <fill>
                <patternFill>
                  <bgColor rgb="FFFFFFCC"/>
                </patternFill>
              </fill>
            </x14:dxf>
          </x14:cfRule>
          <xm:sqref>V77:V88</xm:sqref>
        </x14:conditionalFormatting>
        <x14:conditionalFormatting xmlns:xm="http://schemas.microsoft.com/office/excel/2006/main">
          <x14:cfRule type="expression" priority="51" id="{060D2E57-1795-483F-AB2A-55CD895722EF}">
            <xm:f>AND($O92&gt;='Basic project data'!$D$26,$O92&lt;='Basic project data'!$E$26,'Basic project data'!$F$26="x")</xm:f>
            <x14:dxf>
              <fill>
                <patternFill>
                  <bgColor rgb="FFFFFFCC"/>
                </patternFill>
              </fill>
            </x14:dxf>
          </x14:cfRule>
          <xm:sqref>V92:V103</xm:sqref>
        </x14:conditionalFormatting>
        <x14:conditionalFormatting xmlns:xm="http://schemas.microsoft.com/office/excel/2006/main">
          <x14:cfRule type="expression" priority="37" id="{485F6392-1EED-4259-A1AB-25070FBA4307}">
            <xm:f>AND($O107&gt;='Basic project data'!$D$26,$O107&lt;='Basic project data'!$E$26,'Basic project data'!$F$26="x")</xm:f>
            <x14:dxf>
              <fill>
                <patternFill>
                  <bgColor rgb="FFFFFFCC"/>
                </patternFill>
              </fill>
            </x14:dxf>
          </x14:cfRule>
          <xm:sqref>V107:V118</xm:sqref>
        </x14:conditionalFormatting>
        <x14:conditionalFormatting xmlns:xm="http://schemas.microsoft.com/office/excel/2006/main">
          <x14:cfRule type="expression" priority="23" id="{07ED9CE8-CB9E-4338-BB4B-25D57E7EC57F}">
            <xm:f>AND($O122&gt;='Basic project data'!$D$26,$O122&lt;='Basic project data'!$E$26,'Basic project data'!$F$26="x")</xm:f>
            <x14:dxf>
              <fill>
                <patternFill>
                  <bgColor rgb="FFFFFFCC"/>
                </patternFill>
              </fill>
            </x14:dxf>
          </x14:cfRule>
          <xm:sqref>V122:V133</xm:sqref>
        </x14:conditionalFormatting>
        <x14:conditionalFormatting xmlns:xm="http://schemas.microsoft.com/office/excel/2006/main">
          <x14:cfRule type="expression" priority="9" id="{16ABD86C-9C96-4405-84F7-A500DC60DA9E}">
            <xm:f>AND($O137&gt;='Basic project data'!$D$26,$O137&lt;='Basic project data'!$E$26,'Basic project data'!$F$26="x")</xm:f>
            <x14:dxf>
              <fill>
                <patternFill>
                  <bgColor rgb="FFFFFFCC"/>
                </patternFill>
              </fill>
            </x14:dxf>
          </x14:cfRule>
          <xm:sqref>V137:V148</xm:sqref>
        </x14:conditionalFormatting>
        <x14:conditionalFormatting xmlns:xm="http://schemas.microsoft.com/office/excel/2006/main">
          <x14:cfRule type="expression" priority="92" id="{20C4A1CE-1BF8-41F1-84D9-8C08A668B7C0}">
            <xm:f>AND($O47&gt;='Basic project data'!$D$27,$O47&lt;='Basic project data'!$E$27,'Basic project data'!$F$27="x")</xm:f>
            <x14:dxf>
              <fill>
                <patternFill>
                  <bgColor rgb="FFFFFFCC"/>
                </patternFill>
              </fill>
            </x14:dxf>
          </x14:cfRule>
          <xm:sqref>W47:W58</xm:sqref>
        </x14:conditionalFormatting>
        <x14:conditionalFormatting xmlns:xm="http://schemas.microsoft.com/office/excel/2006/main">
          <x14:cfRule type="expression" priority="78" id="{81B1CBCF-1084-418F-A26D-802715BA03D2}">
            <xm:f>AND($O62&gt;='Basic project data'!$D$27,$O62&lt;='Basic project data'!$E$27,'Basic project data'!$F$27="x")</xm:f>
            <x14:dxf>
              <fill>
                <patternFill>
                  <bgColor rgb="FFFFFFCC"/>
                </patternFill>
              </fill>
            </x14:dxf>
          </x14:cfRule>
          <xm:sqref>W62:W73</xm:sqref>
        </x14:conditionalFormatting>
        <x14:conditionalFormatting xmlns:xm="http://schemas.microsoft.com/office/excel/2006/main">
          <x14:cfRule type="expression" priority="64" id="{E2396D92-219D-4218-A982-BBA36A5120FD}">
            <xm:f>AND($O77&gt;='Basic project data'!$D$27,$O77&lt;='Basic project data'!$E$27,'Basic project data'!$F$27="x")</xm:f>
            <x14:dxf>
              <fill>
                <patternFill>
                  <bgColor rgb="FFFFFFCC"/>
                </patternFill>
              </fill>
            </x14:dxf>
          </x14:cfRule>
          <xm:sqref>W77:W88</xm:sqref>
        </x14:conditionalFormatting>
        <x14:conditionalFormatting xmlns:xm="http://schemas.microsoft.com/office/excel/2006/main">
          <x14:cfRule type="expression" priority="50" id="{E4966226-7F86-43DB-BFF6-EEC341877E28}">
            <xm:f>AND($O92&gt;='Basic project data'!$D$27,$O92&lt;='Basic project data'!$E$27,'Basic project data'!$F$27="x")</xm:f>
            <x14:dxf>
              <fill>
                <patternFill>
                  <bgColor rgb="FFFFFFCC"/>
                </patternFill>
              </fill>
            </x14:dxf>
          </x14:cfRule>
          <xm:sqref>W92:W103</xm:sqref>
        </x14:conditionalFormatting>
        <x14:conditionalFormatting xmlns:xm="http://schemas.microsoft.com/office/excel/2006/main">
          <x14:cfRule type="expression" priority="36" id="{14A072F0-7BA1-4362-B27E-85D7AB309E18}">
            <xm:f>AND($O107&gt;='Basic project data'!$D$27,$O107&lt;='Basic project data'!$E$27,'Basic project data'!$F$27="x")</xm:f>
            <x14:dxf>
              <fill>
                <patternFill>
                  <bgColor rgb="FFFFFFCC"/>
                </patternFill>
              </fill>
            </x14:dxf>
          </x14:cfRule>
          <xm:sqref>W107:W118</xm:sqref>
        </x14:conditionalFormatting>
        <x14:conditionalFormatting xmlns:xm="http://schemas.microsoft.com/office/excel/2006/main">
          <x14:cfRule type="expression" priority="22" id="{04A72061-8D6E-4D0C-8328-46A79A5FCDC8}">
            <xm:f>AND($O122&gt;='Basic project data'!$D$27,$O122&lt;='Basic project data'!$E$27,'Basic project data'!$F$27="x")</xm:f>
            <x14:dxf>
              <fill>
                <patternFill>
                  <bgColor rgb="FFFFFFCC"/>
                </patternFill>
              </fill>
            </x14:dxf>
          </x14:cfRule>
          <xm:sqref>W122:W133</xm:sqref>
        </x14:conditionalFormatting>
        <x14:conditionalFormatting xmlns:xm="http://schemas.microsoft.com/office/excel/2006/main">
          <x14:cfRule type="expression" priority="8" id="{305EEF12-91DC-4E05-9163-C254BFDCFFCB}">
            <xm:f>AND($O137&gt;='Basic project data'!$D$27,$O137&lt;='Basic project data'!$E$27,'Basic project data'!$F$27="x")</xm:f>
            <x14:dxf>
              <fill>
                <patternFill>
                  <bgColor rgb="FFFFFFCC"/>
                </patternFill>
              </fill>
            </x14:dxf>
          </x14:cfRule>
          <xm:sqref>W137:W148</xm:sqref>
        </x14:conditionalFormatting>
        <x14:conditionalFormatting xmlns:xm="http://schemas.microsoft.com/office/excel/2006/main">
          <x14:cfRule type="expression" priority="91" id="{166EC06F-3B1B-42DD-A0E1-E231EF3F268E}">
            <xm:f>AND($O47&gt;='Basic project data'!$D$28,$O47&lt;='Basic project data'!$E$28,'Basic project data'!$F$28="x")</xm:f>
            <x14:dxf>
              <fill>
                <patternFill>
                  <bgColor rgb="FFFFFFCC"/>
                </patternFill>
              </fill>
            </x14:dxf>
          </x14:cfRule>
          <xm:sqref>X47:X58</xm:sqref>
        </x14:conditionalFormatting>
        <x14:conditionalFormatting xmlns:xm="http://schemas.microsoft.com/office/excel/2006/main">
          <x14:cfRule type="expression" priority="77" id="{2EB854B8-76E8-4AB3-8DD2-17A2E88C70E7}">
            <xm:f>AND($O62&gt;='Basic project data'!$D$28,$O62&lt;='Basic project data'!$E$28,'Basic project data'!$F$28="x")</xm:f>
            <x14:dxf>
              <fill>
                <patternFill>
                  <bgColor rgb="FFFFFFCC"/>
                </patternFill>
              </fill>
            </x14:dxf>
          </x14:cfRule>
          <xm:sqref>X62:X73</xm:sqref>
        </x14:conditionalFormatting>
        <x14:conditionalFormatting xmlns:xm="http://schemas.microsoft.com/office/excel/2006/main">
          <x14:cfRule type="expression" priority="63" id="{9AB76293-D02F-4FB4-B75E-D260CE99009F}">
            <xm:f>AND($O77&gt;='Basic project data'!$D$28,$O77&lt;='Basic project data'!$E$28,'Basic project data'!$F$28="x")</xm:f>
            <x14:dxf>
              <fill>
                <patternFill>
                  <bgColor rgb="FFFFFFCC"/>
                </patternFill>
              </fill>
            </x14:dxf>
          </x14:cfRule>
          <xm:sqref>X77:X88</xm:sqref>
        </x14:conditionalFormatting>
        <x14:conditionalFormatting xmlns:xm="http://schemas.microsoft.com/office/excel/2006/main">
          <x14:cfRule type="expression" priority="49" id="{F07E4FA6-46A9-491F-B149-AD22ED090C91}">
            <xm:f>AND($O92&gt;='Basic project data'!$D$28,$O92&lt;='Basic project data'!$E$28,'Basic project data'!$F$28="x")</xm:f>
            <x14:dxf>
              <fill>
                <patternFill>
                  <bgColor rgb="FFFFFFCC"/>
                </patternFill>
              </fill>
            </x14:dxf>
          </x14:cfRule>
          <xm:sqref>X92:X103</xm:sqref>
        </x14:conditionalFormatting>
        <x14:conditionalFormatting xmlns:xm="http://schemas.microsoft.com/office/excel/2006/main">
          <x14:cfRule type="expression" priority="35" id="{446DFF65-07B0-45DF-BFD8-DE07DAF52B33}">
            <xm:f>AND($O107&gt;='Basic project data'!$D$28,$O107&lt;='Basic project data'!$E$28,'Basic project data'!$F$28="x")</xm:f>
            <x14:dxf>
              <fill>
                <patternFill>
                  <bgColor rgb="FFFFFFCC"/>
                </patternFill>
              </fill>
            </x14:dxf>
          </x14:cfRule>
          <xm:sqref>X107:X118</xm:sqref>
        </x14:conditionalFormatting>
        <x14:conditionalFormatting xmlns:xm="http://schemas.microsoft.com/office/excel/2006/main">
          <x14:cfRule type="expression" priority="21" id="{402449B4-1DC2-40CE-A1AB-8F962A3C0386}">
            <xm:f>AND($O122&gt;='Basic project data'!$D$28,$O122&lt;='Basic project data'!$E$28,'Basic project data'!$F$28="x")</xm:f>
            <x14:dxf>
              <fill>
                <patternFill>
                  <bgColor rgb="FFFFFFCC"/>
                </patternFill>
              </fill>
            </x14:dxf>
          </x14:cfRule>
          <xm:sqref>X122:X133</xm:sqref>
        </x14:conditionalFormatting>
        <x14:conditionalFormatting xmlns:xm="http://schemas.microsoft.com/office/excel/2006/main">
          <x14:cfRule type="expression" priority="7" id="{D8A23853-12F7-485A-B5FC-ED8AD7DCC188}">
            <xm:f>AND($O137&gt;='Basic project data'!$D$28,$O137&lt;='Basic project data'!$E$28,'Basic project data'!$F$28="x")</xm:f>
            <x14:dxf>
              <fill>
                <patternFill>
                  <bgColor rgb="FFFFFFCC"/>
                </patternFill>
              </fill>
            </x14:dxf>
          </x14:cfRule>
          <xm:sqref>X137:X148</xm:sqref>
        </x14:conditionalFormatting>
        <x14:conditionalFormatting xmlns:xm="http://schemas.microsoft.com/office/excel/2006/main">
          <x14:cfRule type="expression" priority="90" id="{2ECA7584-F8A8-4E5E-90BA-2601DCEE0A49}">
            <xm:f>AND($O47&gt;='Basic project data'!$D$29,$O47&lt;='Basic project data'!$E$29,'Basic project data'!$F$29="x")</xm:f>
            <x14:dxf>
              <fill>
                <patternFill>
                  <bgColor rgb="FFFFFFCC"/>
                </patternFill>
              </fill>
            </x14:dxf>
          </x14:cfRule>
          <xm:sqref>Y47:Y58</xm:sqref>
        </x14:conditionalFormatting>
        <x14:conditionalFormatting xmlns:xm="http://schemas.microsoft.com/office/excel/2006/main">
          <x14:cfRule type="expression" priority="76" id="{C1F93BE7-684E-4D75-9DDC-0894F9BB1680}">
            <xm:f>AND($O62&gt;='Basic project data'!$D$29,$O62&lt;='Basic project data'!$E$29,'Basic project data'!$F$29="x")</xm:f>
            <x14:dxf>
              <fill>
                <patternFill>
                  <bgColor rgb="FFFFFFCC"/>
                </patternFill>
              </fill>
            </x14:dxf>
          </x14:cfRule>
          <xm:sqref>Y62:Y73</xm:sqref>
        </x14:conditionalFormatting>
        <x14:conditionalFormatting xmlns:xm="http://schemas.microsoft.com/office/excel/2006/main">
          <x14:cfRule type="expression" priority="62" id="{D6E6ED84-E1D7-4A23-90AC-3D6E81E481E1}">
            <xm:f>AND($O77&gt;='Basic project data'!$D$29,$O77&lt;='Basic project data'!$E$29,'Basic project data'!$F$29="x")</xm:f>
            <x14:dxf>
              <fill>
                <patternFill>
                  <bgColor rgb="FFFFFFCC"/>
                </patternFill>
              </fill>
            </x14:dxf>
          </x14:cfRule>
          <xm:sqref>Y77:Y88</xm:sqref>
        </x14:conditionalFormatting>
        <x14:conditionalFormatting xmlns:xm="http://schemas.microsoft.com/office/excel/2006/main">
          <x14:cfRule type="expression" priority="48" id="{F9EE52F3-27E0-467C-BEB1-9F331854C43E}">
            <xm:f>AND($O92&gt;='Basic project data'!$D$29,$O92&lt;='Basic project data'!$E$29,'Basic project data'!$F$29="x")</xm:f>
            <x14:dxf>
              <fill>
                <patternFill>
                  <bgColor rgb="FFFFFFCC"/>
                </patternFill>
              </fill>
            </x14:dxf>
          </x14:cfRule>
          <xm:sqref>Y92:Y103</xm:sqref>
        </x14:conditionalFormatting>
        <x14:conditionalFormatting xmlns:xm="http://schemas.microsoft.com/office/excel/2006/main">
          <x14:cfRule type="expression" priority="34" id="{C62A9F01-086E-4F06-8106-917A572E08DF}">
            <xm:f>AND($O107&gt;='Basic project data'!$D$29,$O107&lt;='Basic project data'!$E$29,'Basic project data'!$F$29="x")</xm:f>
            <x14:dxf>
              <fill>
                <patternFill>
                  <bgColor rgb="FFFFFFCC"/>
                </patternFill>
              </fill>
            </x14:dxf>
          </x14:cfRule>
          <xm:sqref>Y107:Y118</xm:sqref>
        </x14:conditionalFormatting>
        <x14:conditionalFormatting xmlns:xm="http://schemas.microsoft.com/office/excel/2006/main">
          <x14:cfRule type="expression" priority="20" id="{C296E76E-E1F0-41B5-AD56-FA3724E8B357}">
            <xm:f>AND($O122&gt;='Basic project data'!$D$29,$O122&lt;='Basic project data'!$E$29,'Basic project data'!$F$29="x")</xm:f>
            <x14:dxf>
              <fill>
                <patternFill>
                  <bgColor rgb="FFFFFFCC"/>
                </patternFill>
              </fill>
            </x14:dxf>
          </x14:cfRule>
          <xm:sqref>Y122:Y133</xm:sqref>
        </x14:conditionalFormatting>
        <x14:conditionalFormatting xmlns:xm="http://schemas.microsoft.com/office/excel/2006/main">
          <x14:cfRule type="expression" priority="6" id="{71FA1506-0005-4CDB-9EEB-90979559CCB6}">
            <xm:f>AND($O137&gt;='Basic project data'!$D$29,$O137&lt;='Basic project data'!$E$29,'Basic project data'!$F$29="x")</xm:f>
            <x14:dxf>
              <fill>
                <patternFill>
                  <bgColor rgb="FFFFFFCC"/>
                </patternFill>
              </fill>
            </x14:dxf>
          </x14:cfRule>
          <xm:sqref>Y137:Y148</xm:sqref>
        </x14:conditionalFormatting>
        <x14:conditionalFormatting xmlns:xm="http://schemas.microsoft.com/office/excel/2006/main">
          <x14:cfRule type="expression" priority="89" id="{1C247C93-B064-4B2F-9406-99B7E3FFD905}">
            <xm:f>AND($O47&gt;='Basic project data'!$D$30,$O47&lt;='Basic project data'!$E$30,'Basic project data'!$F$30="x")</xm:f>
            <x14:dxf>
              <fill>
                <patternFill>
                  <bgColor rgb="FFFFFFCC"/>
                </patternFill>
              </fill>
            </x14:dxf>
          </x14:cfRule>
          <xm:sqref>Z47:Z58</xm:sqref>
        </x14:conditionalFormatting>
        <x14:conditionalFormatting xmlns:xm="http://schemas.microsoft.com/office/excel/2006/main">
          <x14:cfRule type="expression" priority="75" id="{4BB5A9A0-DD2B-4B30-A803-BC895164E058}">
            <xm:f>AND($O62&gt;='Basic project data'!$D$30,$O62&lt;='Basic project data'!$E$30,'Basic project data'!$F$30="x")</xm:f>
            <x14:dxf>
              <fill>
                <patternFill>
                  <bgColor rgb="FFFFFFCC"/>
                </patternFill>
              </fill>
            </x14:dxf>
          </x14:cfRule>
          <xm:sqref>Z62:Z73</xm:sqref>
        </x14:conditionalFormatting>
        <x14:conditionalFormatting xmlns:xm="http://schemas.microsoft.com/office/excel/2006/main">
          <x14:cfRule type="expression" priority="61" id="{6AF5E605-0104-44F2-9E6B-FE192FF66F22}">
            <xm:f>AND($O77&gt;='Basic project data'!$D$30,$O77&lt;='Basic project data'!$E$30,'Basic project data'!$F$30="x")</xm:f>
            <x14:dxf>
              <fill>
                <patternFill>
                  <bgColor rgb="FFFFFFCC"/>
                </patternFill>
              </fill>
            </x14:dxf>
          </x14:cfRule>
          <xm:sqref>Z77:Z88</xm:sqref>
        </x14:conditionalFormatting>
        <x14:conditionalFormatting xmlns:xm="http://schemas.microsoft.com/office/excel/2006/main">
          <x14:cfRule type="expression" priority="47" id="{D258E15D-C80F-420D-91AD-2094812AAF3B}">
            <xm:f>AND($O92&gt;='Basic project data'!$D$30,$O92&lt;='Basic project data'!$E$30,'Basic project data'!$F$30="x")</xm:f>
            <x14:dxf>
              <fill>
                <patternFill>
                  <bgColor rgb="FFFFFFCC"/>
                </patternFill>
              </fill>
            </x14:dxf>
          </x14:cfRule>
          <xm:sqref>Z92:Z103</xm:sqref>
        </x14:conditionalFormatting>
        <x14:conditionalFormatting xmlns:xm="http://schemas.microsoft.com/office/excel/2006/main">
          <x14:cfRule type="expression" priority="33" id="{A3341568-7817-4B57-B36C-0A21A9A058D2}">
            <xm:f>AND($O107&gt;='Basic project data'!$D$30,$O107&lt;='Basic project data'!$E$30,'Basic project data'!$F$30="x")</xm:f>
            <x14:dxf>
              <fill>
                <patternFill>
                  <bgColor rgb="FFFFFFCC"/>
                </patternFill>
              </fill>
            </x14:dxf>
          </x14:cfRule>
          <xm:sqref>Z107:Z118</xm:sqref>
        </x14:conditionalFormatting>
        <x14:conditionalFormatting xmlns:xm="http://schemas.microsoft.com/office/excel/2006/main">
          <x14:cfRule type="expression" priority="19" id="{94B28495-E56F-47F8-A50B-1F033D4A3539}">
            <xm:f>AND($O122&gt;='Basic project data'!$D$30,$O122&lt;='Basic project data'!$E$30,'Basic project data'!$F$30="x")</xm:f>
            <x14:dxf>
              <fill>
                <patternFill>
                  <bgColor rgb="FFFFFFCC"/>
                </patternFill>
              </fill>
            </x14:dxf>
          </x14:cfRule>
          <xm:sqref>Z122:Z133</xm:sqref>
        </x14:conditionalFormatting>
        <x14:conditionalFormatting xmlns:xm="http://schemas.microsoft.com/office/excel/2006/main">
          <x14:cfRule type="expression" priority="5" id="{03EE9844-22CB-46AA-9D73-4D5050F87088}">
            <xm:f>AND($O137&gt;='Basic project data'!$D$30,$O137&lt;='Basic project data'!$E$30,'Basic project data'!$F$30="x")</xm:f>
            <x14:dxf>
              <fill>
                <patternFill>
                  <bgColor rgb="FFFFFFCC"/>
                </patternFill>
              </fill>
            </x14:dxf>
          </x14:cfRule>
          <xm:sqref>Z137:Z148</xm:sqref>
        </x14:conditionalFormatting>
        <x14:conditionalFormatting xmlns:xm="http://schemas.microsoft.com/office/excel/2006/main">
          <x14:cfRule type="expression" priority="88" id="{2DCE37CB-E712-4F2D-9FD8-D4C7050141B6}">
            <xm:f>AND($O47&gt;='Basic project data'!$D$31,$O47&lt;='Basic project data'!$E$31,'Basic project data'!$F$31="x")</xm:f>
            <x14:dxf>
              <fill>
                <patternFill>
                  <bgColor rgb="FFFFFFCC"/>
                </patternFill>
              </fill>
            </x14:dxf>
          </x14:cfRule>
          <xm:sqref>AA47:AA58</xm:sqref>
        </x14:conditionalFormatting>
        <x14:conditionalFormatting xmlns:xm="http://schemas.microsoft.com/office/excel/2006/main">
          <x14:cfRule type="expression" priority="74" id="{9F1317E6-86BE-486C-AE8B-EE3B827DD5D9}">
            <xm:f>AND($O62&gt;='Basic project data'!$D$31,$O62&lt;='Basic project data'!$E$31,'Basic project data'!$F$31="x")</xm:f>
            <x14:dxf>
              <fill>
                <patternFill>
                  <bgColor rgb="FFFFFFCC"/>
                </patternFill>
              </fill>
            </x14:dxf>
          </x14:cfRule>
          <xm:sqref>AA62:AA73</xm:sqref>
        </x14:conditionalFormatting>
        <x14:conditionalFormatting xmlns:xm="http://schemas.microsoft.com/office/excel/2006/main">
          <x14:cfRule type="expression" priority="60" id="{13632D9D-4692-43F0-ABEA-C6879990B0F7}">
            <xm:f>AND($O77&gt;='Basic project data'!$D$31,$O77&lt;='Basic project data'!$E$31,'Basic project data'!$F$31="x")</xm:f>
            <x14:dxf>
              <fill>
                <patternFill>
                  <bgColor rgb="FFFFFFCC"/>
                </patternFill>
              </fill>
            </x14:dxf>
          </x14:cfRule>
          <xm:sqref>AA77:AA88</xm:sqref>
        </x14:conditionalFormatting>
        <x14:conditionalFormatting xmlns:xm="http://schemas.microsoft.com/office/excel/2006/main">
          <x14:cfRule type="expression" priority="46" id="{C3852650-F6C3-4C9C-A328-E799E9931048}">
            <xm:f>AND($O92&gt;='Basic project data'!$D$31,$O92&lt;='Basic project data'!$E$31,'Basic project data'!$F$31="x")</xm:f>
            <x14:dxf>
              <fill>
                <patternFill>
                  <bgColor rgb="FFFFFFCC"/>
                </patternFill>
              </fill>
            </x14:dxf>
          </x14:cfRule>
          <xm:sqref>AA92:AA103</xm:sqref>
        </x14:conditionalFormatting>
        <x14:conditionalFormatting xmlns:xm="http://schemas.microsoft.com/office/excel/2006/main">
          <x14:cfRule type="expression" priority="32" id="{CC3F5A36-86A9-4898-A5CD-3E12EFA24254}">
            <xm:f>AND($O107&gt;='Basic project data'!$D$31,$O107&lt;='Basic project data'!$E$31,'Basic project data'!$F$31="x")</xm:f>
            <x14:dxf>
              <fill>
                <patternFill>
                  <bgColor rgb="FFFFFFCC"/>
                </patternFill>
              </fill>
            </x14:dxf>
          </x14:cfRule>
          <xm:sqref>AA107:AA118</xm:sqref>
        </x14:conditionalFormatting>
        <x14:conditionalFormatting xmlns:xm="http://schemas.microsoft.com/office/excel/2006/main">
          <x14:cfRule type="expression" priority="18" id="{5B7F2B94-F866-4C89-94E3-9E22383F3997}">
            <xm:f>AND($O122&gt;='Basic project data'!$D$31,$O122&lt;='Basic project data'!$E$31,'Basic project data'!$F$31="x")</xm:f>
            <x14:dxf>
              <fill>
                <patternFill>
                  <bgColor rgb="FFFFFFCC"/>
                </patternFill>
              </fill>
            </x14:dxf>
          </x14:cfRule>
          <xm:sqref>AA122:AA133</xm:sqref>
        </x14:conditionalFormatting>
        <x14:conditionalFormatting xmlns:xm="http://schemas.microsoft.com/office/excel/2006/main">
          <x14:cfRule type="expression" priority="4" id="{13E16000-4ED9-418E-8C17-C67848936EFA}">
            <xm:f>AND($O137&gt;='Basic project data'!$D$31,$O137&lt;='Basic project data'!$E$31,'Basic project data'!$F$31="x")</xm:f>
            <x14:dxf>
              <fill>
                <patternFill>
                  <bgColor rgb="FFFFFFCC"/>
                </patternFill>
              </fill>
            </x14:dxf>
          </x14:cfRule>
          <xm:sqref>AA137:AA148</xm:sqref>
        </x14:conditionalFormatting>
        <x14:conditionalFormatting xmlns:xm="http://schemas.microsoft.com/office/excel/2006/main">
          <x14:cfRule type="expression" priority="87" id="{339562AB-CF3C-4D61-BEF1-2F9C9729876B}">
            <xm:f>AND($O47&gt;='Basic project data'!$D$32,$O47&lt;='Basic project data'!$E$32,'Basic project data'!$F$32="x")</xm:f>
            <x14:dxf>
              <fill>
                <patternFill>
                  <bgColor rgb="FFFFFFCC"/>
                </patternFill>
              </fill>
            </x14:dxf>
          </x14:cfRule>
          <xm:sqref>AB47:AB58</xm:sqref>
        </x14:conditionalFormatting>
        <x14:conditionalFormatting xmlns:xm="http://schemas.microsoft.com/office/excel/2006/main">
          <x14:cfRule type="expression" priority="73" id="{A7FBB4DC-ABD2-45C3-8395-8EA57E5A106C}">
            <xm:f>AND($O62&gt;='Basic project data'!$D$32,$O62&lt;='Basic project data'!$E$32,'Basic project data'!$F$32="x")</xm:f>
            <x14:dxf>
              <fill>
                <patternFill>
                  <bgColor rgb="FFFFFFCC"/>
                </patternFill>
              </fill>
            </x14:dxf>
          </x14:cfRule>
          <xm:sqref>AB62:AB73</xm:sqref>
        </x14:conditionalFormatting>
        <x14:conditionalFormatting xmlns:xm="http://schemas.microsoft.com/office/excel/2006/main">
          <x14:cfRule type="expression" priority="59" id="{11C35987-93A6-4815-96B4-F7F6D382EB42}">
            <xm:f>AND($O77&gt;='Basic project data'!$D$32,$O77&lt;='Basic project data'!$E$32,'Basic project data'!$F$32="x")</xm:f>
            <x14:dxf>
              <fill>
                <patternFill>
                  <bgColor rgb="FFFFFFCC"/>
                </patternFill>
              </fill>
            </x14:dxf>
          </x14:cfRule>
          <xm:sqref>AB77:AB88</xm:sqref>
        </x14:conditionalFormatting>
        <x14:conditionalFormatting xmlns:xm="http://schemas.microsoft.com/office/excel/2006/main">
          <x14:cfRule type="expression" priority="45" id="{CD515FA2-30EF-4E90-B231-C621D3139307}">
            <xm:f>AND($O92&gt;='Basic project data'!$D$32,$O92&lt;='Basic project data'!$E$32,'Basic project data'!$F$32="x")</xm:f>
            <x14:dxf>
              <fill>
                <patternFill>
                  <bgColor rgb="FFFFFFCC"/>
                </patternFill>
              </fill>
            </x14:dxf>
          </x14:cfRule>
          <xm:sqref>AB92:AB103</xm:sqref>
        </x14:conditionalFormatting>
        <x14:conditionalFormatting xmlns:xm="http://schemas.microsoft.com/office/excel/2006/main">
          <x14:cfRule type="expression" priority="31" id="{6EF97719-982F-42AF-A36C-82C341F2A025}">
            <xm:f>AND($O107&gt;='Basic project data'!$D$32,$O107&lt;='Basic project data'!$E$32,'Basic project data'!$F$32="x")</xm:f>
            <x14:dxf>
              <fill>
                <patternFill>
                  <bgColor rgb="FFFFFFCC"/>
                </patternFill>
              </fill>
            </x14:dxf>
          </x14:cfRule>
          <xm:sqref>AB107:AB118</xm:sqref>
        </x14:conditionalFormatting>
        <x14:conditionalFormatting xmlns:xm="http://schemas.microsoft.com/office/excel/2006/main">
          <x14:cfRule type="expression" priority="17" id="{8E4F3DC1-DD36-4D89-8907-9D4CF17D78A8}">
            <xm:f>AND($O122&gt;='Basic project data'!$D$32,$O122&lt;='Basic project data'!$E$32,'Basic project data'!$F$32="x")</xm:f>
            <x14:dxf>
              <fill>
                <patternFill>
                  <bgColor rgb="FFFFFFCC"/>
                </patternFill>
              </fill>
            </x14:dxf>
          </x14:cfRule>
          <xm:sqref>AB122:AB133</xm:sqref>
        </x14:conditionalFormatting>
        <x14:conditionalFormatting xmlns:xm="http://schemas.microsoft.com/office/excel/2006/main">
          <x14:cfRule type="expression" priority="3" id="{AF53398E-4DF3-4818-8B80-07A6063BFC85}">
            <xm:f>AND($O137&gt;='Basic project data'!$D$32,$O137&lt;='Basic project data'!$E$32,'Basic project data'!$F$32="x")</xm:f>
            <x14:dxf>
              <fill>
                <patternFill>
                  <bgColor rgb="FFFFFFCC"/>
                </patternFill>
              </fill>
            </x14:dxf>
          </x14:cfRule>
          <xm:sqref>AB137:AB148</xm:sqref>
        </x14:conditionalFormatting>
        <x14:conditionalFormatting xmlns:xm="http://schemas.microsoft.com/office/excel/2006/main">
          <x14:cfRule type="expression" priority="86" id="{CE894D41-54D4-4BC9-AB3B-DAA10D9B9874}">
            <xm:f>AND($O47&gt;='Basic project data'!$D$33,$O47&lt;='Basic project data'!$E$33,'Basic project data'!$F$33="x")</xm:f>
            <x14:dxf>
              <fill>
                <patternFill>
                  <bgColor rgb="FFFFFFCC"/>
                </patternFill>
              </fill>
            </x14:dxf>
          </x14:cfRule>
          <xm:sqref>AC47:AC58</xm:sqref>
        </x14:conditionalFormatting>
        <x14:conditionalFormatting xmlns:xm="http://schemas.microsoft.com/office/excel/2006/main">
          <x14:cfRule type="expression" priority="72" id="{74DACD45-7CDF-4E22-B734-06C388E68D7A}">
            <xm:f>AND($O62&gt;='Basic project data'!$D$33,$O62&lt;='Basic project data'!$E$33,'Basic project data'!$F$33="x")</xm:f>
            <x14:dxf>
              <fill>
                <patternFill>
                  <bgColor rgb="FFFFFFCC"/>
                </patternFill>
              </fill>
            </x14:dxf>
          </x14:cfRule>
          <xm:sqref>AC62:AC73</xm:sqref>
        </x14:conditionalFormatting>
        <x14:conditionalFormatting xmlns:xm="http://schemas.microsoft.com/office/excel/2006/main">
          <x14:cfRule type="expression" priority="58" id="{5E4679F6-B729-40DE-943B-78CC12CFF919}">
            <xm:f>AND($O77&gt;='Basic project data'!$D$33,$O77&lt;='Basic project data'!$E$33,'Basic project data'!$F$33="x")</xm:f>
            <x14:dxf>
              <fill>
                <patternFill>
                  <bgColor rgb="FFFFFFCC"/>
                </patternFill>
              </fill>
            </x14:dxf>
          </x14:cfRule>
          <xm:sqref>AC77:AC88</xm:sqref>
        </x14:conditionalFormatting>
        <x14:conditionalFormatting xmlns:xm="http://schemas.microsoft.com/office/excel/2006/main">
          <x14:cfRule type="expression" priority="44" id="{3A0BB651-499C-44FA-8CCD-C5CDF790D039}">
            <xm:f>AND($O92&gt;='Basic project data'!$D$33,$O92&lt;='Basic project data'!$E$33,'Basic project data'!$F$33="x")</xm:f>
            <x14:dxf>
              <fill>
                <patternFill>
                  <bgColor rgb="FFFFFFCC"/>
                </patternFill>
              </fill>
            </x14:dxf>
          </x14:cfRule>
          <xm:sqref>AC92:AC103</xm:sqref>
        </x14:conditionalFormatting>
        <x14:conditionalFormatting xmlns:xm="http://schemas.microsoft.com/office/excel/2006/main">
          <x14:cfRule type="expression" priority="30" id="{81795974-7EF2-4C0E-B586-F6B2AB1E8A7E}">
            <xm:f>AND($O107&gt;='Basic project data'!$D$33,$O107&lt;='Basic project data'!$E$33,'Basic project data'!$F$33="x")</xm:f>
            <x14:dxf>
              <fill>
                <patternFill>
                  <bgColor rgb="FFFFFFCC"/>
                </patternFill>
              </fill>
            </x14:dxf>
          </x14:cfRule>
          <xm:sqref>AC107:AC118</xm:sqref>
        </x14:conditionalFormatting>
        <x14:conditionalFormatting xmlns:xm="http://schemas.microsoft.com/office/excel/2006/main">
          <x14:cfRule type="expression" priority="16" id="{5A7F3B8A-C323-43EB-BE2A-00377ED6A4BC}">
            <xm:f>AND($O122&gt;='Basic project data'!$D$33,$O122&lt;='Basic project data'!$E$33,'Basic project data'!$F$33="x")</xm:f>
            <x14:dxf>
              <fill>
                <patternFill>
                  <bgColor rgb="FFFFFFCC"/>
                </patternFill>
              </fill>
            </x14:dxf>
          </x14:cfRule>
          <xm:sqref>AC122:AC133</xm:sqref>
        </x14:conditionalFormatting>
        <x14:conditionalFormatting xmlns:xm="http://schemas.microsoft.com/office/excel/2006/main">
          <x14:cfRule type="expression" priority="2" id="{D3078F32-75C3-4518-92A0-7FE26615AB0F}">
            <xm:f>AND($O137&gt;='Basic project data'!$D$33,$O137&lt;='Basic project data'!$E$33,'Basic project data'!$F$33="x")</xm:f>
            <x14:dxf>
              <fill>
                <patternFill>
                  <bgColor rgb="FFFFFFCC"/>
                </patternFill>
              </fill>
            </x14:dxf>
          </x14:cfRule>
          <xm:sqref>AC137:AC148</xm:sqref>
        </x14:conditionalFormatting>
        <x14:conditionalFormatting xmlns:xm="http://schemas.microsoft.com/office/excel/2006/main">
          <x14:cfRule type="expression" priority="85" id="{E2BAC424-6B6C-4AFE-81A8-DE2F00736BD6}">
            <xm:f>AND($O47&gt;='Basic project data'!$D$34,$O47&lt;='Basic project data'!$E$34,'Basic project data'!$F$34="x")</xm:f>
            <x14:dxf>
              <fill>
                <patternFill>
                  <bgColor rgb="FFFFFFCC"/>
                </patternFill>
              </fill>
            </x14:dxf>
          </x14:cfRule>
          <xm:sqref>AD47:AD58</xm:sqref>
        </x14:conditionalFormatting>
        <x14:conditionalFormatting xmlns:xm="http://schemas.microsoft.com/office/excel/2006/main">
          <x14:cfRule type="expression" priority="71" id="{08CF05F5-803B-48DB-B23D-15E83B1D0333}">
            <xm:f>AND($O62&gt;='Basic project data'!$D$34,$O62&lt;='Basic project data'!$E$34,'Basic project data'!$F$34="x")</xm:f>
            <x14:dxf>
              <fill>
                <patternFill>
                  <bgColor rgb="FFFFFFCC"/>
                </patternFill>
              </fill>
            </x14:dxf>
          </x14:cfRule>
          <xm:sqref>AD62:AD73</xm:sqref>
        </x14:conditionalFormatting>
        <x14:conditionalFormatting xmlns:xm="http://schemas.microsoft.com/office/excel/2006/main">
          <x14:cfRule type="expression" priority="57" id="{A89B5D0B-8BE7-431A-B8CA-8B7CEA532382}">
            <xm:f>AND($O77&gt;='Basic project data'!$D$34,$O77&lt;='Basic project data'!$E$34,'Basic project data'!$F$34="x")</xm:f>
            <x14:dxf>
              <fill>
                <patternFill>
                  <bgColor rgb="FFFFFFCC"/>
                </patternFill>
              </fill>
            </x14:dxf>
          </x14:cfRule>
          <xm:sqref>AD77:AD88</xm:sqref>
        </x14:conditionalFormatting>
        <x14:conditionalFormatting xmlns:xm="http://schemas.microsoft.com/office/excel/2006/main">
          <x14:cfRule type="expression" priority="43" id="{F8E1CF7C-1042-42F0-B007-7F1F4135419A}">
            <xm:f>AND($O92&gt;='Basic project data'!$D$34,$O92&lt;='Basic project data'!$E$34,'Basic project data'!$F$34="x")</xm:f>
            <x14:dxf>
              <fill>
                <patternFill>
                  <bgColor rgb="FFFFFFCC"/>
                </patternFill>
              </fill>
            </x14:dxf>
          </x14:cfRule>
          <xm:sqref>AD92:AD103</xm:sqref>
        </x14:conditionalFormatting>
        <x14:conditionalFormatting xmlns:xm="http://schemas.microsoft.com/office/excel/2006/main">
          <x14:cfRule type="expression" priority="29" id="{2A675FDA-33C3-4E14-95D0-8026624C8242}">
            <xm:f>AND($O107&gt;='Basic project data'!$D$34,$O107&lt;='Basic project data'!$E$34,'Basic project data'!$F$34="x")</xm:f>
            <x14:dxf>
              <fill>
                <patternFill>
                  <bgColor rgb="FFFFFFCC"/>
                </patternFill>
              </fill>
            </x14:dxf>
          </x14:cfRule>
          <xm:sqref>AD107:AD118</xm:sqref>
        </x14:conditionalFormatting>
        <x14:conditionalFormatting xmlns:xm="http://schemas.microsoft.com/office/excel/2006/main">
          <x14:cfRule type="expression" priority="15" id="{91058D8E-FE3E-40D2-AD9D-9E6474D5853E}">
            <xm:f>AND($O122&gt;='Basic project data'!$D$34,$O122&lt;='Basic project data'!$E$34,'Basic project data'!$F$34="x")</xm:f>
            <x14:dxf>
              <fill>
                <patternFill>
                  <bgColor rgb="FFFFFFCC"/>
                </patternFill>
              </fill>
            </x14:dxf>
          </x14:cfRule>
          <xm:sqref>AD122:AD133</xm:sqref>
        </x14:conditionalFormatting>
        <x14:conditionalFormatting xmlns:xm="http://schemas.microsoft.com/office/excel/2006/main">
          <x14:cfRule type="expression" priority="1" id="{EADA1A1C-38D7-414E-AB4D-FA77671DA738}">
            <xm:f>AND($O137&gt;='Basic project data'!$D$34,$O137&lt;='Basic project data'!$E$34,'Basic project data'!$F$34="x")</xm:f>
            <x14:dxf>
              <fill>
                <patternFill>
                  <bgColor rgb="FFFFFFCC"/>
                </patternFill>
              </fill>
            </x14:dxf>
          </x14:cfRule>
          <xm:sqref>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2E10190-A822-4ECD-ABEA-FDF06245B8B6}">
          <x14:formula1>
            <xm:f>'A. Personnel costs'!$A$6:$A$10</xm:f>
          </x14:formula1>
          <xm:sqref>H1</xm:sqref>
        </x14:dataValidation>
        <x14:dataValidation type="list" allowBlank="1" showInputMessage="1" showErrorMessage="1" xr:uid="{CD026994-AC26-431D-9B8F-45C2F43EF90C}">
          <x14:formula1>
            <xm:f>'Drop-down Liste'!$B$2:$B$3</xm:f>
          </x14:formula1>
          <xm:sqref>D11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5899B-9138-44B9-9EF3-73B0CB21546F}">
  <dimension ref="A1:AN179"/>
  <sheetViews>
    <sheetView showGridLines="0" topLeftCell="A44" zoomScale="85" zoomScaleNormal="85" workbookViewId="0">
      <selection activeCell="U65" sqref="U65"/>
    </sheetView>
  </sheetViews>
  <sheetFormatPr baseColWidth="10" defaultColWidth="11.5546875" defaultRowHeight="15" outlineLevelRow="1" outlineLevelCol="1" x14ac:dyDescent="0.25"/>
  <cols>
    <col min="1" max="2" width="11.109375" style="241" customWidth="1"/>
    <col min="3" max="3" width="12.77734375" style="241" customWidth="1"/>
    <col min="4" max="4" width="14.77734375" style="241" customWidth="1"/>
    <col min="5" max="5" width="20.77734375" style="241" customWidth="1"/>
    <col min="6" max="6" width="12.77734375" style="241" customWidth="1"/>
    <col min="7" max="7" width="15.5546875" style="241" customWidth="1"/>
    <col min="8" max="8" width="19.77734375" style="241" customWidth="1"/>
    <col min="9" max="9" width="16.44140625" style="241" customWidth="1"/>
    <col min="10" max="10" width="20.109375" style="241" customWidth="1"/>
    <col min="11" max="11" width="17" style="241" customWidth="1"/>
    <col min="12" max="12" width="18.21875" style="241" customWidth="1"/>
    <col min="13" max="13" width="20" style="241" customWidth="1"/>
    <col min="14" max="14" width="4.77734375" style="241" customWidth="1"/>
    <col min="15" max="15" width="9.5546875" style="241" customWidth="1"/>
    <col min="16" max="16" width="10" style="241" customWidth="1"/>
    <col min="17" max="17" width="10.5546875" style="241" customWidth="1"/>
    <col min="18" max="20" width="10.21875" style="241" customWidth="1"/>
    <col min="21" max="30" width="10.21875" style="241" hidden="1" customWidth="1" outlineLevel="1"/>
    <col min="31" max="31" width="10.21875" style="241" customWidth="1" collapsed="1"/>
    <col min="32" max="32" width="19.5546875" style="241" customWidth="1"/>
    <col min="33" max="33" width="17" style="241" customWidth="1"/>
    <col min="34" max="36" width="11.5546875" style="241"/>
    <col min="37" max="37" width="14.44140625" style="241" customWidth="1"/>
    <col min="38" max="38" width="11.5546875" style="241"/>
    <col min="39" max="39" width="9.77734375" style="241" hidden="1" customWidth="1"/>
    <col min="40" max="16384" width="11.5546875" style="241"/>
  </cols>
  <sheetData>
    <row r="1" spans="2:40" ht="29.25" customHeight="1" x14ac:dyDescent="0.25">
      <c r="C1" s="242" t="s">
        <v>239</v>
      </c>
      <c r="D1" s="243"/>
      <c r="E1" s="244"/>
      <c r="F1" s="245"/>
      <c r="G1" s="246" t="s">
        <v>240</v>
      </c>
      <c r="H1" s="247"/>
    </row>
    <row r="2" spans="2:40" ht="29.25" customHeight="1" x14ac:dyDescent="0.25">
      <c r="C2" s="248" t="s">
        <v>241</v>
      </c>
      <c r="D2" s="640"/>
      <c r="E2" s="640"/>
      <c r="G2" s="246" t="s">
        <v>242</v>
      </c>
      <c r="H2" s="249"/>
    </row>
    <row r="3" spans="2:40" ht="60.75" customHeight="1" thickBot="1" x14ac:dyDescent="0.55000000000000004">
      <c r="B3" s="250" t="str">
        <f>INDEX(languages!B7:C7,1,MATCH('Liesmich Readme'!$A$5,languages!$B$2:$C$2,0))</f>
        <v>1. Basisdaten</v>
      </c>
      <c r="D3" s="251"/>
      <c r="E3" s="251"/>
      <c r="F3" s="251"/>
      <c r="G3" s="251"/>
      <c r="H3" s="251"/>
      <c r="J3" s="250" t="s">
        <v>243</v>
      </c>
      <c r="O3" s="250" t="str">
        <f>INDEX(languages!B13:C13,1,MATCH('Liesmich Readme'!$A$5,languages!$B$2:$C$2,0))</f>
        <v>6.    Berichtete Daten</v>
      </c>
      <c r="P3" s="250"/>
      <c r="Q3" s="250"/>
      <c r="R3" s="250"/>
      <c r="S3" s="250"/>
      <c r="T3" s="250"/>
      <c r="U3" s="250"/>
      <c r="V3" s="250"/>
      <c r="W3" s="250"/>
      <c r="X3" s="250"/>
      <c r="Y3" s="250"/>
      <c r="Z3" s="250"/>
      <c r="AA3" s="250"/>
      <c r="AB3" s="250"/>
      <c r="AC3" s="250"/>
      <c r="AD3" s="250"/>
      <c r="AE3" s="250"/>
      <c r="AF3" s="252"/>
      <c r="AG3" s="250"/>
      <c r="AH3" s="133"/>
      <c r="AI3" s="133"/>
      <c r="AJ3" s="133"/>
      <c r="AK3" s="133"/>
      <c r="AL3" s="133"/>
      <c r="AM3" s="133"/>
      <c r="AN3" s="133"/>
    </row>
    <row r="4" spans="2:40" ht="44.25" customHeight="1" x14ac:dyDescent="0.25">
      <c r="C4" s="641" t="s">
        <v>503</v>
      </c>
      <c r="D4" s="253" t="s">
        <v>32</v>
      </c>
      <c r="E4" s="253" t="s">
        <v>33</v>
      </c>
      <c r="F4" s="253" t="s">
        <v>244</v>
      </c>
      <c r="G4" s="253" t="s">
        <v>245</v>
      </c>
      <c r="H4" s="253" t="s">
        <v>246</v>
      </c>
      <c r="J4" s="254" t="s">
        <v>247</v>
      </c>
      <c r="K4" s="255">
        <f>C20+C22+C24+C26+C28</f>
        <v>0</v>
      </c>
      <c r="P4" s="256" t="s">
        <v>448</v>
      </c>
      <c r="Q4" s="256" t="s">
        <v>449</v>
      </c>
      <c r="R4" s="256" t="s">
        <v>450</v>
      </c>
      <c r="S4" s="256" t="s">
        <v>451</v>
      </c>
      <c r="T4" s="256" t="s">
        <v>452</v>
      </c>
      <c r="U4" s="256" t="s">
        <v>453</v>
      </c>
      <c r="V4" s="256" t="s">
        <v>454</v>
      </c>
      <c r="W4" s="256" t="s">
        <v>455</v>
      </c>
      <c r="X4" s="256" t="s">
        <v>456</v>
      </c>
      <c r="Y4" s="256" t="s">
        <v>457</v>
      </c>
      <c r="Z4" s="256" t="s">
        <v>458</v>
      </c>
      <c r="AA4" s="256" t="s">
        <v>459</v>
      </c>
      <c r="AB4" s="256" t="s">
        <v>460</v>
      </c>
      <c r="AC4" s="256" t="s">
        <v>461</v>
      </c>
      <c r="AD4" s="256" t="s">
        <v>462</v>
      </c>
      <c r="AE4" s="257" t="s">
        <v>463</v>
      </c>
      <c r="AF4" s="258" t="s">
        <v>464</v>
      </c>
      <c r="AG4" s="259" t="s">
        <v>248</v>
      </c>
    </row>
    <row r="5" spans="2:40" ht="17.25" customHeight="1" x14ac:dyDescent="0.25">
      <c r="C5" s="641"/>
      <c r="D5" s="260"/>
      <c r="E5" s="260"/>
      <c r="F5" s="261"/>
      <c r="G5" s="262"/>
      <c r="H5" s="262"/>
      <c r="J5" s="642" t="s">
        <v>499</v>
      </c>
      <c r="K5" s="644">
        <f>F20+F22+F24+F26+F28</f>
        <v>0</v>
      </c>
      <c r="O5" s="263" t="s">
        <v>24</v>
      </c>
      <c r="P5" s="264"/>
      <c r="Q5" s="264"/>
      <c r="R5" s="264"/>
      <c r="S5" s="264"/>
      <c r="T5" s="264"/>
      <c r="U5" s="264"/>
      <c r="V5" s="264"/>
      <c r="W5" s="264"/>
      <c r="X5" s="264"/>
      <c r="Y5" s="264"/>
      <c r="Z5" s="264"/>
      <c r="AA5" s="264"/>
      <c r="AB5" s="264"/>
      <c r="AC5" s="264"/>
      <c r="AD5" s="264"/>
      <c r="AE5" s="265">
        <f t="shared" ref="AE5:AE13" si="0">SUM(P5:AD5)</f>
        <v>0</v>
      </c>
      <c r="AF5" s="266"/>
      <c r="AG5" s="267"/>
      <c r="AM5" s="241" t="s">
        <v>249</v>
      </c>
    </row>
    <row r="6" spans="2:40" ht="18.75" x14ac:dyDescent="0.25">
      <c r="C6" s="641"/>
      <c r="D6" s="260"/>
      <c r="E6" s="260"/>
      <c r="F6" s="261"/>
      <c r="G6" s="262"/>
      <c r="H6" s="262"/>
      <c r="J6" s="643"/>
      <c r="K6" s="644"/>
      <c r="O6" s="268" t="s">
        <v>77</v>
      </c>
      <c r="P6" s="264"/>
      <c r="Q6" s="264"/>
      <c r="R6" s="264"/>
      <c r="S6" s="264"/>
      <c r="T6" s="264"/>
      <c r="U6" s="264"/>
      <c r="V6" s="264"/>
      <c r="W6" s="264"/>
      <c r="X6" s="264"/>
      <c r="Y6" s="264"/>
      <c r="Z6" s="264"/>
      <c r="AA6" s="264"/>
      <c r="AB6" s="264"/>
      <c r="AC6" s="264"/>
      <c r="AD6" s="264"/>
      <c r="AE6" s="265">
        <f t="shared" si="0"/>
        <v>0</v>
      </c>
      <c r="AF6" s="266"/>
      <c r="AG6" s="267"/>
      <c r="AM6" s="241" t="s">
        <v>250</v>
      </c>
    </row>
    <row r="7" spans="2:40" ht="17.25" customHeight="1" x14ac:dyDescent="0.25">
      <c r="C7" s="641"/>
      <c r="D7" s="260"/>
      <c r="E7" s="260"/>
      <c r="F7" s="261"/>
      <c r="G7" s="262"/>
      <c r="H7" s="262"/>
      <c r="J7" s="645" t="s">
        <v>251</v>
      </c>
      <c r="K7" s="646">
        <f>L20+L22+L24+L26+L28</f>
        <v>0</v>
      </c>
      <c r="O7" s="269" t="s">
        <v>25</v>
      </c>
      <c r="P7" s="264"/>
      <c r="Q7" s="264"/>
      <c r="R7" s="264"/>
      <c r="S7" s="264"/>
      <c r="T7" s="264"/>
      <c r="U7" s="264"/>
      <c r="V7" s="264"/>
      <c r="W7" s="264"/>
      <c r="X7" s="264"/>
      <c r="Y7" s="264"/>
      <c r="Z7" s="264"/>
      <c r="AA7" s="264"/>
      <c r="AB7" s="264"/>
      <c r="AC7" s="264"/>
      <c r="AD7" s="264"/>
      <c r="AE7" s="265">
        <f t="shared" si="0"/>
        <v>0</v>
      </c>
      <c r="AF7" s="266"/>
      <c r="AG7" s="267"/>
    </row>
    <row r="8" spans="2:40" ht="18.75" x14ac:dyDescent="0.25">
      <c r="C8" s="641"/>
      <c r="D8" s="262"/>
      <c r="E8" s="262"/>
      <c r="F8" s="261"/>
      <c r="G8" s="262"/>
      <c r="H8" s="262"/>
      <c r="J8" s="645"/>
      <c r="K8" s="646"/>
      <c r="O8" s="270" t="s">
        <v>113</v>
      </c>
      <c r="P8" s="264"/>
      <c r="Q8" s="264"/>
      <c r="R8" s="264"/>
      <c r="S8" s="264"/>
      <c r="T8" s="264"/>
      <c r="U8" s="264"/>
      <c r="V8" s="264"/>
      <c r="W8" s="264"/>
      <c r="X8" s="264"/>
      <c r="Y8" s="264"/>
      <c r="Z8" s="264"/>
      <c r="AA8" s="264"/>
      <c r="AB8" s="264"/>
      <c r="AC8" s="264"/>
      <c r="AD8" s="264"/>
      <c r="AE8" s="265">
        <f t="shared" si="0"/>
        <v>0</v>
      </c>
      <c r="AF8" s="266"/>
      <c r="AG8" s="267"/>
    </row>
    <row r="9" spans="2:40" ht="18.75" x14ac:dyDescent="0.25">
      <c r="C9" s="641"/>
      <c r="D9" s="262"/>
      <c r="E9" s="262"/>
      <c r="F9" s="261"/>
      <c r="G9" s="262"/>
      <c r="H9" s="262"/>
      <c r="J9" s="645" t="str">
        <f>IF($D$11="no","Difference total contract vs. calculated costs","Difference EU grant vs. calculated costs")</f>
        <v>Difference EU grant vs. calculated costs</v>
      </c>
      <c r="K9" s="644">
        <f>IF($D$11="no", K4-K7,K5-K7)</f>
        <v>0</v>
      </c>
      <c r="O9" s="271" t="s">
        <v>26</v>
      </c>
      <c r="P9" s="264"/>
      <c r="Q9" s="264"/>
      <c r="R9" s="264"/>
      <c r="S9" s="264"/>
      <c r="T9" s="264"/>
      <c r="U9" s="264"/>
      <c r="V9" s="264"/>
      <c r="W9" s="264"/>
      <c r="X9" s="264"/>
      <c r="Y9" s="264"/>
      <c r="Z9" s="264"/>
      <c r="AA9" s="264"/>
      <c r="AB9" s="264"/>
      <c r="AC9" s="264"/>
      <c r="AD9" s="264"/>
      <c r="AE9" s="265">
        <f t="shared" si="0"/>
        <v>0</v>
      </c>
      <c r="AF9" s="266"/>
      <c r="AG9" s="267"/>
    </row>
    <row r="10" spans="2:40" ht="18.75" x14ac:dyDescent="0.25">
      <c r="C10" s="641"/>
      <c r="D10" s="262"/>
      <c r="E10" s="262"/>
      <c r="F10" s="261"/>
      <c r="G10" s="262"/>
      <c r="H10" s="262"/>
      <c r="J10" s="645"/>
      <c r="K10" s="644"/>
      <c r="O10" s="272" t="s">
        <v>149</v>
      </c>
      <c r="P10" s="264"/>
      <c r="Q10" s="264"/>
      <c r="R10" s="264"/>
      <c r="S10" s="264"/>
      <c r="T10" s="264"/>
      <c r="U10" s="264"/>
      <c r="V10" s="264"/>
      <c r="W10" s="264"/>
      <c r="X10" s="264"/>
      <c r="Y10" s="264"/>
      <c r="Z10" s="264"/>
      <c r="AA10" s="264"/>
      <c r="AB10" s="264"/>
      <c r="AC10" s="264"/>
      <c r="AD10" s="264"/>
      <c r="AE10" s="265">
        <f t="shared" si="0"/>
        <v>0</v>
      </c>
      <c r="AF10" s="266"/>
      <c r="AG10" s="267"/>
    </row>
    <row r="11" spans="2:40" ht="17.25" customHeight="1" x14ac:dyDescent="0.25">
      <c r="C11" s="628" t="s">
        <v>500</v>
      </c>
      <c r="D11" s="629"/>
      <c r="E11" s="273"/>
      <c r="F11" s="273"/>
      <c r="G11" s="273"/>
      <c r="H11" s="273"/>
      <c r="O11" s="274" t="s">
        <v>27</v>
      </c>
      <c r="P11" s="264"/>
      <c r="Q11" s="264"/>
      <c r="R11" s="264"/>
      <c r="S11" s="264"/>
      <c r="T11" s="264"/>
      <c r="U11" s="264"/>
      <c r="V11" s="264"/>
      <c r="W11" s="264"/>
      <c r="X11" s="264"/>
      <c r="Y11" s="264"/>
      <c r="Z11" s="264"/>
      <c r="AA11" s="264"/>
      <c r="AB11" s="264"/>
      <c r="AC11" s="264"/>
      <c r="AD11" s="264"/>
      <c r="AE11" s="265">
        <f t="shared" si="0"/>
        <v>0</v>
      </c>
      <c r="AF11" s="266"/>
      <c r="AG11" s="267"/>
    </row>
    <row r="12" spans="2:40" ht="18.75" x14ac:dyDescent="0.25">
      <c r="C12" s="628"/>
      <c r="D12" s="630"/>
      <c r="E12" s="275"/>
      <c r="F12" s="252"/>
      <c r="G12" s="252"/>
      <c r="H12" s="252"/>
      <c r="I12" s="252"/>
      <c r="J12" s="276"/>
      <c r="K12" s="252"/>
      <c r="L12" s="252"/>
      <c r="O12" s="274" t="s">
        <v>185</v>
      </c>
      <c r="P12" s="264"/>
      <c r="Q12" s="264"/>
      <c r="R12" s="264"/>
      <c r="S12" s="264"/>
      <c r="T12" s="264"/>
      <c r="U12" s="264"/>
      <c r="V12" s="264"/>
      <c r="W12" s="264"/>
      <c r="X12" s="264"/>
      <c r="Y12" s="264"/>
      <c r="Z12" s="264"/>
      <c r="AA12" s="264"/>
      <c r="AB12" s="264"/>
      <c r="AC12" s="264"/>
      <c r="AD12" s="264"/>
      <c r="AE12" s="265">
        <f t="shared" si="0"/>
        <v>0</v>
      </c>
      <c r="AF12" s="266"/>
      <c r="AG12" s="267"/>
    </row>
    <row r="13" spans="2:40" ht="18.75" customHeight="1" x14ac:dyDescent="0.25">
      <c r="C13" s="631"/>
      <c r="D13" s="632"/>
      <c r="E13" s="633"/>
      <c r="G13" s="252"/>
      <c r="H13" s="252"/>
      <c r="I13" s="252"/>
      <c r="J13" s="252"/>
      <c r="K13" s="252"/>
      <c r="L13" s="252"/>
      <c r="M13" s="277"/>
      <c r="O13" s="278" t="s">
        <v>28</v>
      </c>
      <c r="P13" s="264"/>
      <c r="Q13" s="264"/>
      <c r="R13" s="264"/>
      <c r="S13" s="264"/>
      <c r="T13" s="264"/>
      <c r="U13" s="264"/>
      <c r="V13" s="264"/>
      <c r="W13" s="264"/>
      <c r="X13" s="264"/>
      <c r="Y13" s="264"/>
      <c r="Z13" s="264"/>
      <c r="AA13" s="264"/>
      <c r="AB13" s="264"/>
      <c r="AC13" s="264"/>
      <c r="AD13" s="264"/>
      <c r="AE13" s="265">
        <f t="shared" si="0"/>
        <v>0</v>
      </c>
      <c r="AF13" s="266"/>
      <c r="AG13" s="267"/>
    </row>
    <row r="14" spans="2:40" ht="22.5" customHeight="1" x14ac:dyDescent="0.25">
      <c r="C14" s="631"/>
      <c r="D14" s="632"/>
      <c r="E14" s="633"/>
      <c r="F14" s="252"/>
      <c r="G14" s="252"/>
      <c r="H14" s="252"/>
      <c r="I14" s="252"/>
      <c r="J14" s="252"/>
      <c r="K14" s="252"/>
      <c r="L14" s="252"/>
      <c r="M14" s="277"/>
    </row>
    <row r="15" spans="2:40" x14ac:dyDescent="0.25">
      <c r="E15" s="279"/>
      <c r="F15" s="252"/>
      <c r="G15" s="252"/>
      <c r="H15" s="252"/>
      <c r="I15" s="252"/>
      <c r="J15" s="252"/>
      <c r="K15" s="252"/>
      <c r="L15" s="252"/>
      <c r="M15" s="277"/>
      <c r="O15" s="280"/>
      <c r="P15" s="281"/>
      <c r="Q15" s="281"/>
      <c r="R15" s="281"/>
      <c r="S15" s="281"/>
      <c r="T15" s="281"/>
      <c r="U15" s="282"/>
      <c r="V15" s="282"/>
      <c r="W15" s="282"/>
      <c r="X15" s="282"/>
      <c r="Y15" s="282"/>
      <c r="Z15" s="282"/>
      <c r="AA15" s="282"/>
      <c r="AB15" s="282"/>
      <c r="AC15" s="282"/>
      <c r="AD15" s="282"/>
      <c r="AE15" s="283"/>
      <c r="AF15" s="284"/>
      <c r="AG15" s="285"/>
    </row>
    <row r="16" spans="2:40" ht="30" customHeight="1" x14ac:dyDescent="0.5">
      <c r="B16" s="286" t="str">
        <f>INDEX(languages!B11:C11,1,MATCH('Liesmich Readme'!$A$5,languages!$B$2:$C$2,0))</f>
        <v>4.    Abrechenbare Personalkosten pro Berichtsperiode</v>
      </c>
      <c r="C16" s="287"/>
      <c r="E16" s="286"/>
      <c r="F16" s="286"/>
      <c r="G16" s="286"/>
      <c r="H16" s="288"/>
      <c r="I16" s="286"/>
      <c r="J16" s="286"/>
      <c r="K16" s="286"/>
      <c r="O16" s="651" t="str">
        <f>INDEX(languages!B12:C12,1,MATCH('Liesmich Readme'!$A$5,languages!$B$2:$C$2,0))</f>
        <v>5.   Tagesäquivalente pro Arbeitspaket &amp; abrechenbare Personalkosten</v>
      </c>
      <c r="P16" s="651"/>
      <c r="Q16" s="651"/>
      <c r="R16" s="651"/>
      <c r="S16" s="651"/>
      <c r="T16" s="651"/>
      <c r="U16" s="651"/>
      <c r="V16" s="651"/>
      <c r="W16" s="651"/>
      <c r="X16" s="651"/>
      <c r="Y16" s="651"/>
      <c r="Z16" s="651"/>
      <c r="AA16" s="651"/>
      <c r="AB16" s="651"/>
      <c r="AC16" s="651"/>
      <c r="AD16" s="651"/>
      <c r="AE16" s="651"/>
      <c r="AF16" s="651"/>
      <c r="AG16" s="651"/>
    </row>
    <row r="17" spans="1:33" ht="11.25" customHeight="1" thickBot="1" x14ac:dyDescent="0.55000000000000004">
      <c r="B17" s="287"/>
      <c r="C17" s="286"/>
      <c r="D17" s="286"/>
      <c r="E17" s="286"/>
      <c r="F17" s="286"/>
      <c r="G17" s="286"/>
      <c r="H17" s="286"/>
      <c r="I17" s="286"/>
      <c r="J17" s="286"/>
      <c r="K17" s="286"/>
      <c r="O17" s="289"/>
      <c r="P17" s="289"/>
      <c r="Q17" s="289"/>
      <c r="R17" s="289"/>
      <c r="S17" s="289"/>
      <c r="T17" s="289"/>
      <c r="U17" s="289"/>
      <c r="V17" s="289"/>
      <c r="W17" s="289"/>
      <c r="X17" s="289"/>
      <c r="Y17" s="289"/>
      <c r="Z17" s="289"/>
      <c r="AA17" s="289"/>
      <c r="AB17" s="289"/>
      <c r="AC17" s="289"/>
      <c r="AD17" s="289"/>
      <c r="AE17" s="289"/>
      <c r="AF17" s="289"/>
      <c r="AG17" s="289"/>
    </row>
    <row r="18" spans="1:33" ht="15.75" customHeight="1" x14ac:dyDescent="0.25">
      <c r="C18" s="652" t="s">
        <v>252</v>
      </c>
      <c r="D18" s="652"/>
      <c r="E18" s="652"/>
      <c r="F18" s="652" t="s">
        <v>498</v>
      </c>
      <c r="G18" s="652"/>
      <c r="H18" s="652" t="s">
        <v>253</v>
      </c>
      <c r="I18" s="652"/>
      <c r="J18" s="652"/>
      <c r="K18" s="652"/>
      <c r="L18" s="653" t="s">
        <v>497</v>
      </c>
      <c r="M18" s="653"/>
      <c r="P18" s="290"/>
      <c r="U18" s="291"/>
    </row>
    <row r="19" spans="1:33" ht="75" customHeight="1" x14ac:dyDescent="0.25">
      <c r="A19" s="647" t="s">
        <v>465</v>
      </c>
      <c r="B19" s="647"/>
      <c r="C19" s="292" t="s">
        <v>495</v>
      </c>
      <c r="D19" s="256" t="s">
        <v>254</v>
      </c>
      <c r="E19" s="293" t="s">
        <v>255</v>
      </c>
      <c r="F19" s="292" t="s">
        <v>495</v>
      </c>
      <c r="G19" s="293" t="s">
        <v>254</v>
      </c>
      <c r="H19" s="294" t="s">
        <v>504</v>
      </c>
      <c r="I19" s="295" t="s">
        <v>256</v>
      </c>
      <c r="J19" s="296" t="s">
        <v>257</v>
      </c>
      <c r="K19" s="297" t="s">
        <v>258</v>
      </c>
      <c r="L19" s="298" t="s">
        <v>259</v>
      </c>
      <c r="M19" s="293" t="str">
        <f>IF($D$11="no","Check (costs total contract vs. calculated costs)","Check (costs EU grant vs. calculated costs)")</f>
        <v>Check (costs EU grant vs. calculated costs)</v>
      </c>
      <c r="P19" s="256" t="s">
        <v>448</v>
      </c>
      <c r="Q19" s="256" t="s">
        <v>449</v>
      </c>
      <c r="R19" s="256" t="s">
        <v>450</v>
      </c>
      <c r="S19" s="256" t="s">
        <v>451</v>
      </c>
      <c r="T19" s="256" t="s">
        <v>452</v>
      </c>
      <c r="U19" s="256" t="s">
        <v>453</v>
      </c>
      <c r="V19" s="256" t="s">
        <v>454</v>
      </c>
      <c r="W19" s="256" t="s">
        <v>455</v>
      </c>
      <c r="X19" s="256" t="s">
        <v>456</v>
      </c>
      <c r="Y19" s="256" t="s">
        <v>457</v>
      </c>
      <c r="Z19" s="256" t="s">
        <v>458</v>
      </c>
      <c r="AA19" s="256" t="s">
        <v>459</v>
      </c>
      <c r="AB19" s="256" t="s">
        <v>460</v>
      </c>
      <c r="AC19" s="256" t="s">
        <v>461</v>
      </c>
      <c r="AD19" s="256" t="s">
        <v>462</v>
      </c>
      <c r="AE19" s="257" t="s">
        <v>463</v>
      </c>
      <c r="AF19" s="256" t="s">
        <v>466</v>
      </c>
    </row>
    <row r="20" spans="1:33" ht="19.5" customHeight="1" x14ac:dyDescent="0.3">
      <c r="A20" s="648" t="str">
        <f>'Basic project data'!D12</f>
        <v/>
      </c>
      <c r="B20" s="649" t="str">
        <f>'Basic project data'!E12</f>
        <v/>
      </c>
      <c r="C20" s="650">
        <f>IFERROR(SUMIF(B:B,O20,G:G),0)</f>
        <v>0</v>
      </c>
      <c r="D20" s="637">
        <f>MROUND(SUMIF(B:B,O20,F:F),0.5)</f>
        <v>0</v>
      </c>
      <c r="E20" s="638">
        <f>IFERROR(C20/D20,0)</f>
        <v>0</v>
      </c>
      <c r="F20" s="650">
        <f>SUMIF(B:B,O20,J:J)</f>
        <v>0</v>
      </c>
      <c r="G20" s="654">
        <f>MROUND(SUMIF(B:B,O20,I:I),0.5)</f>
        <v>0</v>
      </c>
      <c r="H20" s="655">
        <f>IFERROR(((SUMIF(B:B,O20,AE:AE))/$H$2),0)</f>
        <v>0</v>
      </c>
      <c r="I20" s="656">
        <f>IF($D$11="no",IF((SUMIF($D$35:$D$41,O20,$G$35:$G$41)+SUMIF($I$35:$I$41,O20,$L$35:$L$41))&gt;D20,D20,(SUMIF($D$35:$D$41,O20,$G$35:$G$41)+SUMIF($I$35:$I$41,O20,$L$35:$L$41))),IF((SUMIF($D$35:$D$41,O20,$G$35:$G$41)+SUMIF($I$35:$I$41,O20,$L$35:$L$41))&gt;G20,G20,(SUMIF($D$35:$D$41,O20,$G$35:$G$41)+SUMIF($I$35:$I$41,O20,$L$35:$L$41))))</f>
        <v>0</v>
      </c>
      <c r="J20" s="634">
        <f>IFERROR(MROUND(IF(H20&gt;I20,I20,H20),0.5),"")</f>
        <v>0</v>
      </c>
      <c r="K20" s="635">
        <f>IF($D$11="no",(IF(M20&gt;=0,0,IFERROR(J20-D20,0))),IF(J20&gt;=G20,0,IFERROR(J20-G20,0)))</f>
        <v>0</v>
      </c>
      <c r="L20" s="636">
        <f>ROUND(IF($D$11="no",IF(E20*J20&gt;C20,C20,E20*J20),IF(E20*J20&gt;F20,F20,E20*J20)),2)</f>
        <v>0</v>
      </c>
      <c r="M20" s="639">
        <f>ROUND(IF($D$11="no",IFERROR(-(C20-L20),0),IFERROR(-(F20-L20),0)),2)</f>
        <v>0</v>
      </c>
      <c r="O20" s="263" t="s">
        <v>24</v>
      </c>
      <c r="P20" s="299">
        <f t="shared" ref="P20:AD20" si="1">IFERROR($J20*(SUMIF($B:$B,$O20,P:P)/$H$2)/$H20,0)</f>
        <v>0</v>
      </c>
      <c r="Q20" s="299">
        <f t="shared" si="1"/>
        <v>0</v>
      </c>
      <c r="R20" s="299">
        <f t="shared" si="1"/>
        <v>0</v>
      </c>
      <c r="S20" s="299">
        <f t="shared" si="1"/>
        <v>0</v>
      </c>
      <c r="T20" s="299">
        <f t="shared" si="1"/>
        <v>0</v>
      </c>
      <c r="U20" s="299">
        <f t="shared" si="1"/>
        <v>0</v>
      </c>
      <c r="V20" s="299">
        <f t="shared" si="1"/>
        <v>0</v>
      </c>
      <c r="W20" s="299">
        <f t="shared" si="1"/>
        <v>0</v>
      </c>
      <c r="X20" s="299">
        <f t="shared" si="1"/>
        <v>0</v>
      </c>
      <c r="Y20" s="299">
        <f t="shared" si="1"/>
        <v>0</v>
      </c>
      <c r="Z20" s="299">
        <f t="shared" si="1"/>
        <v>0</v>
      </c>
      <c r="AA20" s="299">
        <f t="shared" si="1"/>
        <v>0</v>
      </c>
      <c r="AB20" s="299">
        <f t="shared" si="1"/>
        <v>0</v>
      </c>
      <c r="AC20" s="299">
        <f t="shared" si="1"/>
        <v>0</v>
      </c>
      <c r="AD20" s="299">
        <f t="shared" si="1"/>
        <v>0</v>
      </c>
      <c r="AE20" s="300">
        <f>SUM(P20:AD20)</f>
        <v>0</v>
      </c>
      <c r="AF20" s="134">
        <f>ROUND(L20,2)</f>
        <v>0</v>
      </c>
      <c r="AG20" s="432" t="str">
        <f>IF((AF20)=AF5+AF6,"no adjustment needed",IF(ISBLANK(AF5),"no adjustment needed","adjustment needed"))</f>
        <v>no adjustment needed</v>
      </c>
    </row>
    <row r="21" spans="1:33" ht="19.5" customHeight="1" x14ac:dyDescent="0.3">
      <c r="A21" s="648"/>
      <c r="B21" s="649"/>
      <c r="C21" s="650"/>
      <c r="D21" s="637"/>
      <c r="E21" s="638"/>
      <c r="F21" s="650"/>
      <c r="G21" s="654"/>
      <c r="H21" s="655"/>
      <c r="I21" s="656"/>
      <c r="J21" s="634"/>
      <c r="K21" s="635"/>
      <c r="L21" s="636"/>
      <c r="M21" s="639"/>
      <c r="O21" s="268" t="s">
        <v>77</v>
      </c>
      <c r="P21" s="301">
        <f t="shared" ref="P21:AE21" si="2">IFERROR(IF(OR((P5+P6)=P20,P5=0),0,P20-P5-P6),"")</f>
        <v>0</v>
      </c>
      <c r="Q21" s="301">
        <f t="shared" si="2"/>
        <v>0</v>
      </c>
      <c r="R21" s="301">
        <f t="shared" si="2"/>
        <v>0</v>
      </c>
      <c r="S21" s="301">
        <f t="shared" si="2"/>
        <v>0</v>
      </c>
      <c r="T21" s="301">
        <f t="shared" si="2"/>
        <v>0</v>
      </c>
      <c r="U21" s="301">
        <f t="shared" si="2"/>
        <v>0</v>
      </c>
      <c r="V21" s="301">
        <f t="shared" si="2"/>
        <v>0</v>
      </c>
      <c r="W21" s="301">
        <f t="shared" si="2"/>
        <v>0</v>
      </c>
      <c r="X21" s="301">
        <f t="shared" si="2"/>
        <v>0</v>
      </c>
      <c r="Y21" s="301">
        <f t="shared" si="2"/>
        <v>0</v>
      </c>
      <c r="Z21" s="301">
        <f t="shared" si="2"/>
        <v>0</v>
      </c>
      <c r="AA21" s="301">
        <f t="shared" si="2"/>
        <v>0</v>
      </c>
      <c r="AB21" s="301">
        <f t="shared" si="2"/>
        <v>0</v>
      </c>
      <c r="AC21" s="301">
        <f t="shared" si="2"/>
        <v>0</v>
      </c>
      <c r="AD21" s="301">
        <f t="shared" si="2"/>
        <v>0</v>
      </c>
      <c r="AE21" s="300">
        <f t="shared" si="2"/>
        <v>0</v>
      </c>
      <c r="AF21" s="135">
        <f>IFERROR(IF(OR(ISBLANK(AF5),AF6&lt;&gt;""),0,IF(OR((AF5+AF6)=AF20,ISBLANK(AF5)),0,AF20-AF5-AF6)),"")</f>
        <v>0</v>
      </c>
      <c r="AG21" s="433" t="str">
        <f>IF(AND($AG$20="adjustment needed",AF21&lt;&gt;0),"Only copy this row in table above!","")</f>
        <v/>
      </c>
    </row>
    <row r="22" spans="1:33" ht="19.5" customHeight="1" x14ac:dyDescent="0.3">
      <c r="A22" s="657" t="str">
        <f>'Basic project data'!D13</f>
        <v/>
      </c>
      <c r="B22" s="658" t="str">
        <f>'Basic project data'!E13</f>
        <v/>
      </c>
      <c r="C22" s="650">
        <f>IFERROR(SUMIF(B:B,O22,G:G),0)</f>
        <v>0</v>
      </c>
      <c r="D22" s="637">
        <f>MROUND(SUMIF(B:B,O22,F:F),0.5)</f>
        <v>0</v>
      </c>
      <c r="E22" s="638">
        <f>IFERROR(C22/D22,0)</f>
        <v>0</v>
      </c>
      <c r="F22" s="650">
        <f>SUMIF(B:B,O22,J:J)</f>
        <v>0</v>
      </c>
      <c r="G22" s="654">
        <f>MROUND(SUMIF(B:B,O22,I:I),0.5)</f>
        <v>0</v>
      </c>
      <c r="H22" s="655">
        <f>IFERROR(((SUMIF(B:B,O22,AE:AE))/$H$2),0)</f>
        <v>0</v>
      </c>
      <c r="I22" s="656">
        <f>IF($D$11="no",IF((SUMIF($D$35:$D$41,O22,$G$35:$G$41)+SUMIF($I$35:$I$41,O22,$L$35:$L$41))&gt;D22,D22,(SUMIF($D$35:$D$41,O22,$G$35:$G$41)+SUMIF($I$35:$I$41,O22,$L$35:$L$41))),IF((SUMIF($D$35:$D$41,O22,$G$35:$G$41)+SUMIF($I$35:$I$41,O22,$L$35:$L$41))&gt;G22,G22,(SUMIF($D$35:$D$41,O22,$G$35:$G$41)+SUMIF($I$35:$I$41,O22,$L$35:$L$41))))</f>
        <v>0</v>
      </c>
      <c r="J22" s="634">
        <f>IFERROR(MROUND(IF(H22&gt;I22,I22,H22),0.5),"")</f>
        <v>0</v>
      </c>
      <c r="K22" s="635">
        <f>IF($D$11="no",(IF(M22&gt;=0,0,IFERROR(J22-D22,0))),IF(J22&gt;=G22,0,IFERROR(J22-G22,0)))</f>
        <v>0</v>
      </c>
      <c r="L22" s="636">
        <f>ROUND(IF($D$11="no",IF(E22*J22&gt;C22,C22,E22*J22),IF(E22*J22&gt;F22,F22,E22*J22)),2)</f>
        <v>0</v>
      </c>
      <c r="M22" s="639">
        <f>ROUND(IF($D$11="no",IFERROR(-(C22-L22),0),IFERROR(-(F22-L22),0)),2)</f>
        <v>0</v>
      </c>
      <c r="O22" s="269" t="s">
        <v>25</v>
      </c>
      <c r="P22" s="299">
        <f t="shared" ref="P22:AD22" si="3">IFERROR($J22*(SUMIF($B:$B,$O22,P:P)/$H$2)/$H22,0)</f>
        <v>0</v>
      </c>
      <c r="Q22" s="299">
        <f t="shared" si="3"/>
        <v>0</v>
      </c>
      <c r="R22" s="299">
        <f t="shared" si="3"/>
        <v>0</v>
      </c>
      <c r="S22" s="299">
        <f t="shared" si="3"/>
        <v>0</v>
      </c>
      <c r="T22" s="299">
        <f t="shared" si="3"/>
        <v>0</v>
      </c>
      <c r="U22" s="299">
        <f t="shared" si="3"/>
        <v>0</v>
      </c>
      <c r="V22" s="299">
        <f t="shared" si="3"/>
        <v>0</v>
      </c>
      <c r="W22" s="299">
        <f t="shared" si="3"/>
        <v>0</v>
      </c>
      <c r="X22" s="299">
        <f t="shared" si="3"/>
        <v>0</v>
      </c>
      <c r="Y22" s="299">
        <f t="shared" si="3"/>
        <v>0</v>
      </c>
      <c r="Z22" s="299">
        <f t="shared" si="3"/>
        <v>0</v>
      </c>
      <c r="AA22" s="299">
        <f t="shared" si="3"/>
        <v>0</v>
      </c>
      <c r="AB22" s="299">
        <f t="shared" si="3"/>
        <v>0</v>
      </c>
      <c r="AC22" s="299">
        <f t="shared" si="3"/>
        <v>0</v>
      </c>
      <c r="AD22" s="299">
        <f t="shared" si="3"/>
        <v>0</v>
      </c>
      <c r="AE22" s="300">
        <f>SUM(P22:AD22)</f>
        <v>0</v>
      </c>
      <c r="AF22" s="134">
        <f>ROUND(L22,2)</f>
        <v>0</v>
      </c>
      <c r="AG22" s="432" t="str">
        <f>IF((AF22)=AF7+AF8,"no adjustment needed",IF(ISBLANK(AF7),"no adjustment needed","adjustment needed"))</f>
        <v>no adjustment needed</v>
      </c>
    </row>
    <row r="23" spans="1:33" ht="19.5" customHeight="1" x14ac:dyDescent="0.3">
      <c r="A23" s="657"/>
      <c r="B23" s="658"/>
      <c r="C23" s="650"/>
      <c r="D23" s="637"/>
      <c r="E23" s="638"/>
      <c r="F23" s="650"/>
      <c r="G23" s="654"/>
      <c r="H23" s="655"/>
      <c r="I23" s="656"/>
      <c r="J23" s="634"/>
      <c r="K23" s="635"/>
      <c r="L23" s="636"/>
      <c r="M23" s="639"/>
      <c r="O23" s="270" t="s">
        <v>113</v>
      </c>
      <c r="P23" s="301">
        <f t="shared" ref="P23:AF23" si="4">IFERROR(IF(OR((P7+P8)=P22,P7=0),0,P22-P7-P8),"")</f>
        <v>0</v>
      </c>
      <c r="Q23" s="301">
        <f t="shared" si="4"/>
        <v>0</v>
      </c>
      <c r="R23" s="301">
        <f t="shared" si="4"/>
        <v>0</v>
      </c>
      <c r="S23" s="301">
        <f t="shared" si="4"/>
        <v>0</v>
      </c>
      <c r="T23" s="301">
        <f t="shared" si="4"/>
        <v>0</v>
      </c>
      <c r="U23" s="301">
        <f t="shared" si="4"/>
        <v>0</v>
      </c>
      <c r="V23" s="301">
        <f t="shared" si="4"/>
        <v>0</v>
      </c>
      <c r="W23" s="301">
        <f t="shared" si="4"/>
        <v>0</v>
      </c>
      <c r="X23" s="301">
        <f t="shared" si="4"/>
        <v>0</v>
      </c>
      <c r="Y23" s="301">
        <f t="shared" si="4"/>
        <v>0</v>
      </c>
      <c r="Z23" s="301">
        <f t="shared" si="4"/>
        <v>0</v>
      </c>
      <c r="AA23" s="301">
        <f t="shared" si="4"/>
        <v>0</v>
      </c>
      <c r="AB23" s="301">
        <f t="shared" si="4"/>
        <v>0</v>
      </c>
      <c r="AC23" s="301">
        <f t="shared" si="4"/>
        <v>0</v>
      </c>
      <c r="AD23" s="301">
        <f t="shared" si="4"/>
        <v>0</v>
      </c>
      <c r="AE23" s="300">
        <f t="shared" si="4"/>
        <v>0</v>
      </c>
      <c r="AF23" s="135">
        <f t="shared" si="4"/>
        <v>0</v>
      </c>
      <c r="AG23" s="433" t="str">
        <f>IF(AND($AG$22="adjustment needed",AF23&lt;&gt;0),"Only copy this row in table above!","")</f>
        <v/>
      </c>
    </row>
    <row r="24" spans="1:33" ht="19.5" customHeight="1" x14ac:dyDescent="0.3">
      <c r="A24" s="659" t="str">
        <f>'Basic project data'!D14</f>
        <v/>
      </c>
      <c r="B24" s="660" t="str">
        <f>'Basic project data'!E14</f>
        <v/>
      </c>
      <c r="C24" s="650">
        <f>IFERROR(SUMIF(B:B,O24,G:G),0)</f>
        <v>0</v>
      </c>
      <c r="D24" s="637">
        <f>MROUND(SUMIF(B:B,O24,F:F),0.5)</f>
        <v>0</v>
      </c>
      <c r="E24" s="638">
        <f>IFERROR(C24/D24,0)</f>
        <v>0</v>
      </c>
      <c r="F24" s="650">
        <f>SUMIF(B:B,O24,J:J)</f>
        <v>0</v>
      </c>
      <c r="G24" s="654">
        <f>MROUND(SUMIF(B:B,O24,I:I),0.5)</f>
        <v>0</v>
      </c>
      <c r="H24" s="655">
        <f>IFERROR(((SUMIF(B:B,O24,AE:AE))/$H$2),0)</f>
        <v>0</v>
      </c>
      <c r="I24" s="656">
        <f>IF($D$11="no",IF((SUMIF($D$35:$D$41,O24,$G$35:$G$41)+SUMIF($I$35:$I$41,O24,$L$35:$L$41))&gt;D24,D24,(SUMIF($D$35:$D$41,O24,$G$35:$G$41)+SUMIF($I$35:$I$41,O24,$L$35:$L$41))),IF((SUMIF($D$35:$D$41,O24,$G$35:$G$41)+SUMIF($I$35:$I$41,O24,$L$35:$L$41))&gt;G24,G24,(SUMIF($D$35:$D$41,O24,$G$35:$G$41)+SUMIF($I$35:$I$41,O24,$L$35:$L$41))))</f>
        <v>0</v>
      </c>
      <c r="J24" s="634">
        <f>IFERROR(MROUND(IF(H24&gt;I24,I24,H24),0.5),"")</f>
        <v>0</v>
      </c>
      <c r="K24" s="635">
        <f>IF($D$11="no",(IF(M24&gt;=0,0,IFERROR(J24-D24,0))),IF(J24&gt;=G24,0,IFERROR(J24-G24,0)))</f>
        <v>0</v>
      </c>
      <c r="L24" s="636">
        <f>ROUND(IF($D$11="no",IF(E24*J24&gt;C24,C24,E24*J24),IF(E24*J24&gt;F24,F24,E24*J24)),2)</f>
        <v>0</v>
      </c>
      <c r="M24" s="639">
        <f>ROUND(IF($D$11="no",IFERROR(-(C24-L24),0),IFERROR(-(F24-L24),0)),2)</f>
        <v>0</v>
      </c>
      <c r="O24" s="271" t="s">
        <v>26</v>
      </c>
      <c r="P24" s="299">
        <f t="shared" ref="P24:AD24" si="5">IFERROR($J24*(SUMIF($B:$B,$O24,P:P)/$H$2)/$H24,0)</f>
        <v>0</v>
      </c>
      <c r="Q24" s="299">
        <f t="shared" si="5"/>
        <v>0</v>
      </c>
      <c r="R24" s="299">
        <f t="shared" si="5"/>
        <v>0</v>
      </c>
      <c r="S24" s="299">
        <f t="shared" si="5"/>
        <v>0</v>
      </c>
      <c r="T24" s="299">
        <f t="shared" si="5"/>
        <v>0</v>
      </c>
      <c r="U24" s="299">
        <f t="shared" si="5"/>
        <v>0</v>
      </c>
      <c r="V24" s="299">
        <f t="shared" si="5"/>
        <v>0</v>
      </c>
      <c r="W24" s="299">
        <f t="shared" si="5"/>
        <v>0</v>
      </c>
      <c r="X24" s="299">
        <f t="shared" si="5"/>
        <v>0</v>
      </c>
      <c r="Y24" s="299">
        <f t="shared" si="5"/>
        <v>0</v>
      </c>
      <c r="Z24" s="299">
        <f t="shared" si="5"/>
        <v>0</v>
      </c>
      <c r="AA24" s="299">
        <f t="shared" si="5"/>
        <v>0</v>
      </c>
      <c r="AB24" s="299">
        <f t="shared" si="5"/>
        <v>0</v>
      </c>
      <c r="AC24" s="299">
        <f t="shared" si="5"/>
        <v>0</v>
      </c>
      <c r="AD24" s="299">
        <f t="shared" si="5"/>
        <v>0</v>
      </c>
      <c r="AE24" s="300">
        <f>SUM(P24:AD24)</f>
        <v>0</v>
      </c>
      <c r="AF24" s="134">
        <f>ROUND(L24,2)</f>
        <v>0</v>
      </c>
      <c r="AG24" s="432" t="str">
        <f>IF((AF24)=AF9+AF10,"no adjustment needed",IF(ISBLANK(AF9),"no adjustment needed","adjustment needed"))</f>
        <v>no adjustment needed</v>
      </c>
    </row>
    <row r="25" spans="1:33" ht="19.5" customHeight="1" x14ac:dyDescent="0.3">
      <c r="A25" s="659"/>
      <c r="B25" s="660"/>
      <c r="C25" s="650"/>
      <c r="D25" s="637"/>
      <c r="E25" s="638"/>
      <c r="F25" s="650"/>
      <c r="G25" s="654"/>
      <c r="H25" s="655"/>
      <c r="I25" s="656"/>
      <c r="J25" s="634"/>
      <c r="K25" s="635"/>
      <c r="L25" s="636"/>
      <c r="M25" s="639"/>
      <c r="O25" s="272" t="s">
        <v>149</v>
      </c>
      <c r="P25" s="301">
        <f t="shared" ref="P25:AF25" si="6">IFERROR(IF(OR((P9+P10)=P24,P9=0),0,P24-P9-P10),"")</f>
        <v>0</v>
      </c>
      <c r="Q25" s="301">
        <f t="shared" si="6"/>
        <v>0</v>
      </c>
      <c r="R25" s="301">
        <f t="shared" si="6"/>
        <v>0</v>
      </c>
      <c r="S25" s="301">
        <f t="shared" si="6"/>
        <v>0</v>
      </c>
      <c r="T25" s="301">
        <f t="shared" si="6"/>
        <v>0</v>
      </c>
      <c r="U25" s="301">
        <f t="shared" si="6"/>
        <v>0</v>
      </c>
      <c r="V25" s="301">
        <f t="shared" si="6"/>
        <v>0</v>
      </c>
      <c r="W25" s="301">
        <f t="shared" si="6"/>
        <v>0</v>
      </c>
      <c r="X25" s="301">
        <f t="shared" si="6"/>
        <v>0</v>
      </c>
      <c r="Y25" s="301">
        <f t="shared" si="6"/>
        <v>0</v>
      </c>
      <c r="Z25" s="301">
        <f t="shared" si="6"/>
        <v>0</v>
      </c>
      <c r="AA25" s="301">
        <f t="shared" si="6"/>
        <v>0</v>
      </c>
      <c r="AB25" s="301">
        <f t="shared" si="6"/>
        <v>0</v>
      </c>
      <c r="AC25" s="301">
        <f t="shared" si="6"/>
        <v>0</v>
      </c>
      <c r="AD25" s="301">
        <f t="shared" si="6"/>
        <v>0</v>
      </c>
      <c r="AE25" s="300">
        <f t="shared" si="6"/>
        <v>0</v>
      </c>
      <c r="AF25" s="135">
        <f t="shared" si="6"/>
        <v>0</v>
      </c>
      <c r="AG25" s="433" t="str">
        <f>IF(AND($AG$24="adjustment needed",AF25&lt;&gt;0),"Only copy this row in table above!","")</f>
        <v/>
      </c>
    </row>
    <row r="26" spans="1:33" ht="19.5" customHeight="1" x14ac:dyDescent="0.3">
      <c r="A26" s="672" t="str">
        <f>'Basic project data'!D15</f>
        <v/>
      </c>
      <c r="B26" s="673" t="str">
        <f>'Basic project data'!E15</f>
        <v/>
      </c>
      <c r="C26" s="650">
        <f>IFERROR(SUMIF(B:B,O26,G:G),0)</f>
        <v>0</v>
      </c>
      <c r="D26" s="637">
        <f>MROUND(SUMIF(B:B,O26,F:F),0.5)</f>
        <v>0</v>
      </c>
      <c r="E26" s="638">
        <f>IFERROR(C26/D26,0)</f>
        <v>0</v>
      </c>
      <c r="F26" s="650">
        <f>SUMIF(B:B,O26,J:J)</f>
        <v>0</v>
      </c>
      <c r="G26" s="654">
        <f>MROUND(SUMIF(B:B,O26,I:I),0.5)</f>
        <v>0</v>
      </c>
      <c r="H26" s="655">
        <f>IFERROR(((SUMIF(B:B,O26,AE:AE))/$H$2),0)</f>
        <v>0</v>
      </c>
      <c r="I26" s="656">
        <f>IF($D$11="no",IF((SUMIF($D$35:$D$41,O26,$G$35:$G$41)+SUMIF($I$35:$I$41,O26,$L$35:$L$41))&gt;D26,D26,(SUMIF($D$35:$D$41,O26,$G$35:$G$41)+SUMIF($I$35:$I$41,O26,$L$35:$L$41))),IF((SUMIF($D$35:$D$41,O26,$G$35:$G$41)+SUMIF($I$35:$I$41,O26,$L$35:$L$41))&gt;G26,G26,(SUMIF($D$35:$D$41,O26,$G$35:$G$41)+SUMIF($I$35:$I$41,O26,$L$35:$L$41))))</f>
        <v>0</v>
      </c>
      <c r="J26" s="634">
        <f>IFERROR(MROUND(IF(H26&gt;I26,I26,H26),0.5),"")</f>
        <v>0</v>
      </c>
      <c r="K26" s="635">
        <f>IF($D$11="no",(IF(M26&gt;=0,0,IFERROR(J26-D26,0))),IF(J26&gt;=G26,0,IFERROR(J26-G26,0)))</f>
        <v>0</v>
      </c>
      <c r="L26" s="636">
        <f>ROUND(IF($D$11="no",IF(E26*J26&gt;C26,C26,E26*J26),IF(E26*J26&gt;F26,F26,E26*J26)),2)</f>
        <v>0</v>
      </c>
      <c r="M26" s="639">
        <f>ROUND(IF($D$11="no",IFERROR(-(C26-L26),0),IFERROR(-(F26-L26),0)),2)</f>
        <v>0</v>
      </c>
      <c r="O26" s="274" t="s">
        <v>27</v>
      </c>
      <c r="P26" s="299">
        <f t="shared" ref="P26:AD26" si="7">IFERROR($J26*(SUMIF($B:$B,$O26,P:P)/$H$2)/$H26,0)</f>
        <v>0</v>
      </c>
      <c r="Q26" s="299">
        <f t="shared" si="7"/>
        <v>0</v>
      </c>
      <c r="R26" s="299">
        <f t="shared" si="7"/>
        <v>0</v>
      </c>
      <c r="S26" s="299">
        <f t="shared" si="7"/>
        <v>0</v>
      </c>
      <c r="T26" s="299">
        <f t="shared" si="7"/>
        <v>0</v>
      </c>
      <c r="U26" s="299">
        <f t="shared" si="7"/>
        <v>0</v>
      </c>
      <c r="V26" s="299">
        <f t="shared" si="7"/>
        <v>0</v>
      </c>
      <c r="W26" s="299">
        <f t="shared" si="7"/>
        <v>0</v>
      </c>
      <c r="X26" s="299">
        <f t="shared" si="7"/>
        <v>0</v>
      </c>
      <c r="Y26" s="299">
        <f t="shared" si="7"/>
        <v>0</v>
      </c>
      <c r="Z26" s="299">
        <f t="shared" si="7"/>
        <v>0</v>
      </c>
      <c r="AA26" s="299">
        <f t="shared" si="7"/>
        <v>0</v>
      </c>
      <c r="AB26" s="299">
        <f t="shared" si="7"/>
        <v>0</v>
      </c>
      <c r="AC26" s="299">
        <f t="shared" si="7"/>
        <v>0</v>
      </c>
      <c r="AD26" s="299">
        <f t="shared" si="7"/>
        <v>0</v>
      </c>
      <c r="AE26" s="300">
        <f>SUM(P26:AD26)</f>
        <v>0</v>
      </c>
      <c r="AF26" s="134">
        <f>ROUND(L26,2)</f>
        <v>0</v>
      </c>
      <c r="AG26" s="432" t="str">
        <f>IF((AF26)=AF11+AF12,"no adjustment needed",IF(ISBLANK(AF11),"no adjustment needed","adjustment needed"))</f>
        <v>no adjustment needed</v>
      </c>
    </row>
    <row r="27" spans="1:33" ht="19.5" customHeight="1" x14ac:dyDescent="0.3">
      <c r="A27" s="672"/>
      <c r="B27" s="673"/>
      <c r="C27" s="650"/>
      <c r="D27" s="637"/>
      <c r="E27" s="638"/>
      <c r="F27" s="650"/>
      <c r="G27" s="654"/>
      <c r="H27" s="655"/>
      <c r="I27" s="656"/>
      <c r="J27" s="634"/>
      <c r="K27" s="635"/>
      <c r="L27" s="636"/>
      <c r="M27" s="639"/>
      <c r="O27" s="274" t="s">
        <v>185</v>
      </c>
      <c r="P27" s="301">
        <f t="shared" ref="P27:AE27" si="8">IFERROR(IF(OR((P11+P12)=P26,P11=0),0,P26-P11-P12),"")</f>
        <v>0</v>
      </c>
      <c r="Q27" s="301">
        <f t="shared" si="8"/>
        <v>0</v>
      </c>
      <c r="R27" s="301">
        <f t="shared" si="8"/>
        <v>0</v>
      </c>
      <c r="S27" s="301">
        <f t="shared" si="8"/>
        <v>0</v>
      </c>
      <c r="T27" s="301">
        <f t="shared" si="8"/>
        <v>0</v>
      </c>
      <c r="U27" s="301">
        <f t="shared" si="8"/>
        <v>0</v>
      </c>
      <c r="V27" s="301">
        <f t="shared" si="8"/>
        <v>0</v>
      </c>
      <c r="W27" s="301">
        <f t="shared" si="8"/>
        <v>0</v>
      </c>
      <c r="X27" s="301">
        <f t="shared" si="8"/>
        <v>0</v>
      </c>
      <c r="Y27" s="301">
        <f t="shared" si="8"/>
        <v>0</v>
      </c>
      <c r="Z27" s="301">
        <f t="shared" si="8"/>
        <v>0</v>
      </c>
      <c r="AA27" s="301">
        <f t="shared" si="8"/>
        <v>0</v>
      </c>
      <c r="AB27" s="301">
        <f t="shared" si="8"/>
        <v>0</v>
      </c>
      <c r="AC27" s="301">
        <f t="shared" si="8"/>
        <v>0</v>
      </c>
      <c r="AD27" s="301">
        <f t="shared" si="8"/>
        <v>0</v>
      </c>
      <c r="AE27" s="300">
        <f t="shared" si="8"/>
        <v>0</v>
      </c>
      <c r="AF27" s="135">
        <f>IFERROR(IF(OR((AF11+AF13)=AF26,AF11=0),0,AF26-AF11-AF13),"")</f>
        <v>0</v>
      </c>
      <c r="AG27" s="302" t="str">
        <f>IF(AND($AG$26="adjustment needed",AF27&lt;&gt;0),"Only copy this row in table above!","")</f>
        <v/>
      </c>
    </row>
    <row r="28" spans="1:33" ht="19.5" customHeight="1" thickBot="1" x14ac:dyDescent="0.35">
      <c r="A28" s="661" t="str">
        <f>'Basic project data'!D16</f>
        <v/>
      </c>
      <c r="B28" s="662" t="str">
        <f>'Basic project data'!E16</f>
        <v/>
      </c>
      <c r="C28" s="663">
        <f>IFERROR(SUMIF(B:B,O28,G:G),0)</f>
        <v>0</v>
      </c>
      <c r="D28" s="664">
        <f>MROUND(SUMIF(B:B,O28,F:F),0.5)</f>
        <v>0</v>
      </c>
      <c r="E28" s="665">
        <f>IFERROR(C28/D28,0)</f>
        <v>0</v>
      </c>
      <c r="F28" s="663">
        <f>SUMIF(B:B,O28,J:J)</f>
        <v>0</v>
      </c>
      <c r="G28" s="666">
        <f>MROUND(SUMIF(B:B,O28,I:I),0.5)</f>
        <v>0</v>
      </c>
      <c r="H28" s="667">
        <f>IFERROR(((SUMIF(B:B,O28,AE:AE))/$H$2),0)</f>
        <v>0</v>
      </c>
      <c r="I28" s="668">
        <f>IF($D$11="no",IF((SUMIF($D$35:$D$41,O28,$G$35:$G$41)+SUMIF($I$35:$I$41,O28,$L$35:$L$41))&gt;D28,D28,(SUMIF($D$35:$D$41,O28,$G$35:$G$41)+SUMIF($I$35:$I$41,O28,$L$35:$L$41))),IF((SUMIF($D$35:$D$41,O28,$G$35:$G$41)+SUMIF($I$35:$I$41,O28,$L$35:$L$41))&gt;G28,G28,(SUMIF($D$35:$D$41,O28,$G$35:$G$41)+SUMIF($I$35:$I$41,O28,$L$35:$L$41))))</f>
        <v>0</v>
      </c>
      <c r="J28" s="669">
        <f>IFERROR(MROUND(IF(H28&gt;I28,I28,H28),0.5),"")</f>
        <v>0</v>
      </c>
      <c r="K28" s="670">
        <f>IF($D$11="no",(IF(M28&gt;=0,0,IFERROR(J28-D28,0))),IF(J28&gt;=G28,0,IFERROR(J28-G28,0)))</f>
        <v>0</v>
      </c>
      <c r="L28" s="671">
        <f>ROUND(IF($D$11="no",IF(E28*J28&gt;C28,C28,E28*J28),IF(E28*J28&gt;F28,F28,E28*J28)),2)</f>
        <v>0</v>
      </c>
      <c r="M28" s="639">
        <f>ROUND(IF($D$11="no",IFERROR(-(C28-L28),0),IFERROR(-(F28-L28),0)),2)</f>
        <v>0</v>
      </c>
      <c r="O28" s="303" t="s">
        <v>28</v>
      </c>
      <c r="P28" s="299">
        <f t="shared" ref="P28:AD28" si="9">IFERROR($J28*(SUMIF($B:$B,$O28,P:P)/$H$2)/$H28,0)</f>
        <v>0</v>
      </c>
      <c r="Q28" s="299">
        <f t="shared" si="9"/>
        <v>0</v>
      </c>
      <c r="R28" s="299">
        <f t="shared" si="9"/>
        <v>0</v>
      </c>
      <c r="S28" s="299">
        <f t="shared" si="9"/>
        <v>0</v>
      </c>
      <c r="T28" s="299">
        <f t="shared" si="9"/>
        <v>0</v>
      </c>
      <c r="U28" s="299">
        <f t="shared" si="9"/>
        <v>0</v>
      </c>
      <c r="V28" s="299">
        <f t="shared" si="9"/>
        <v>0</v>
      </c>
      <c r="W28" s="299">
        <f t="shared" si="9"/>
        <v>0</v>
      </c>
      <c r="X28" s="299">
        <f t="shared" si="9"/>
        <v>0</v>
      </c>
      <c r="Y28" s="299">
        <f t="shared" si="9"/>
        <v>0</v>
      </c>
      <c r="Z28" s="299">
        <f t="shared" si="9"/>
        <v>0</v>
      </c>
      <c r="AA28" s="299">
        <f t="shared" si="9"/>
        <v>0</v>
      </c>
      <c r="AB28" s="299">
        <f t="shared" si="9"/>
        <v>0</v>
      </c>
      <c r="AC28" s="299">
        <f t="shared" si="9"/>
        <v>0</v>
      </c>
      <c r="AD28" s="299">
        <f t="shared" si="9"/>
        <v>0</v>
      </c>
      <c r="AE28" s="300">
        <f>SUM(P28:AD28)</f>
        <v>0</v>
      </c>
      <c r="AF28" s="134">
        <f>ROUND(L28,2)</f>
        <v>0</v>
      </c>
      <c r="AG28" s="304"/>
    </row>
    <row r="29" spans="1:33" ht="19.5" customHeight="1" thickBot="1" x14ac:dyDescent="0.35">
      <c r="A29" s="661"/>
      <c r="B29" s="662"/>
      <c r="C29" s="663"/>
      <c r="D29" s="664"/>
      <c r="E29" s="665"/>
      <c r="F29" s="663"/>
      <c r="G29" s="666"/>
      <c r="H29" s="667"/>
      <c r="I29" s="668"/>
      <c r="J29" s="669"/>
      <c r="K29" s="670"/>
      <c r="L29" s="671"/>
      <c r="M29" s="639"/>
      <c r="O29" s="305"/>
      <c r="P29" s="282"/>
      <c r="Q29" s="282"/>
      <c r="R29" s="282"/>
      <c r="S29" s="282"/>
      <c r="T29" s="282"/>
      <c r="U29" s="282"/>
      <c r="V29" s="282"/>
      <c r="W29" s="282"/>
      <c r="X29" s="282"/>
      <c r="Y29" s="282"/>
      <c r="Z29" s="282"/>
      <c r="AA29" s="282"/>
      <c r="AB29" s="282"/>
      <c r="AC29" s="282"/>
      <c r="AD29" s="282"/>
      <c r="AE29" s="306"/>
      <c r="AF29" s="307"/>
    </row>
    <row r="30" spans="1:33" ht="17.25" customHeight="1" x14ac:dyDescent="0.25">
      <c r="A30" s="678" t="s">
        <v>37</v>
      </c>
      <c r="B30" s="678"/>
      <c r="C30" s="308">
        <f>SUM(C20:C28)</f>
        <v>0</v>
      </c>
      <c r="D30" s="309">
        <f>SUM(D20:D28)</f>
        <v>0</v>
      </c>
      <c r="E30" s="310"/>
      <c r="F30" s="311">
        <f>SUM(F20:F28)</f>
        <v>0</v>
      </c>
      <c r="G30" s="312">
        <f>SUM(G20:G28)</f>
        <v>0</v>
      </c>
      <c r="H30" s="313">
        <f>SUM(H20:H28)</f>
        <v>0</v>
      </c>
      <c r="I30" s="314"/>
      <c r="J30" s="315">
        <f>SUM(J20:J28)</f>
        <v>0</v>
      </c>
      <c r="K30" s="316"/>
      <c r="L30" s="317">
        <f>SUM(L20:L28)</f>
        <v>0</v>
      </c>
      <c r="M30" s="318">
        <f>SUM(M20:M28)</f>
        <v>0</v>
      </c>
      <c r="N30" s="319"/>
      <c r="O30" s="280"/>
      <c r="P30" s="280"/>
      <c r="Q30" s="280"/>
      <c r="R30" s="280"/>
      <c r="S30" s="280"/>
      <c r="T30" s="280"/>
      <c r="U30" s="280"/>
      <c r="V30" s="280"/>
      <c r="W30" s="280"/>
      <c r="X30" s="280"/>
      <c r="Y30" s="280"/>
      <c r="Z30" s="280"/>
      <c r="AA30" s="280"/>
      <c r="AB30" s="280"/>
      <c r="AC30" s="280"/>
      <c r="AD30" s="280"/>
      <c r="AE30" s="280"/>
      <c r="AF30" s="280"/>
    </row>
    <row r="31" spans="1:33" x14ac:dyDescent="0.25">
      <c r="A31" s="320"/>
      <c r="B31" s="320"/>
      <c r="C31" s="321"/>
      <c r="D31" s="322"/>
      <c r="E31" s="323"/>
      <c r="F31" s="324"/>
      <c r="G31" s="325"/>
      <c r="H31" s="284"/>
      <c r="J31" s="326"/>
      <c r="K31" s="327"/>
      <c r="O31" s="280"/>
      <c r="P31" s="280"/>
      <c r="Q31" s="280"/>
      <c r="R31" s="280"/>
      <c r="S31" s="280"/>
      <c r="T31" s="280"/>
      <c r="U31" s="280"/>
      <c r="V31" s="280"/>
      <c r="W31" s="280"/>
      <c r="X31" s="280"/>
      <c r="Y31" s="280"/>
      <c r="Z31" s="280"/>
      <c r="AA31" s="280"/>
      <c r="AB31" s="280"/>
      <c r="AC31" s="280"/>
      <c r="AD31" s="280"/>
      <c r="AE31" s="280"/>
      <c r="AF31" s="280"/>
    </row>
    <row r="32" spans="1:33" ht="31.5" x14ac:dyDescent="0.25">
      <c r="B32" s="651" t="str">
        <f>INDEX(languages!B10:C10,1,MATCH('Liesmich Readme'!$A$5,languages!$B$2:$C$2,0))</f>
        <v>3.    Horizontal Ceiling &amp; Kappung auf Kalenderjahr</v>
      </c>
      <c r="C32" s="651"/>
      <c r="D32" s="651"/>
      <c r="E32" s="651"/>
      <c r="F32" s="651"/>
      <c r="G32" s="651"/>
      <c r="H32" s="651"/>
      <c r="I32" s="651"/>
      <c r="J32" s="277"/>
      <c r="L32" s="328"/>
      <c r="M32" s="329"/>
      <c r="P32" s="679"/>
      <c r="Q32" s="679"/>
      <c r="R32" s="679"/>
      <c r="S32" s="679"/>
      <c r="T32" s="679"/>
      <c r="U32" s="679"/>
      <c r="V32" s="679"/>
      <c r="W32" s="679"/>
      <c r="X32" s="679"/>
      <c r="Y32" s="679"/>
      <c r="Z32" s="679"/>
      <c r="AA32" s="679"/>
      <c r="AB32" s="679"/>
      <c r="AC32" s="679"/>
      <c r="AD32" s="679"/>
      <c r="AE32" s="679"/>
      <c r="AF32" s="679"/>
    </row>
    <row r="33" spans="1:33" ht="15.75" thickBot="1" x14ac:dyDescent="0.3">
      <c r="L33" s="329"/>
      <c r="M33" s="329"/>
      <c r="O33" s="330"/>
      <c r="P33" s="331"/>
      <c r="Q33" s="331"/>
      <c r="R33" s="331"/>
      <c r="S33" s="331"/>
      <c r="T33" s="331"/>
      <c r="U33" s="331"/>
      <c r="V33" s="331"/>
      <c r="W33" s="331"/>
      <c r="X33" s="331"/>
      <c r="Y33" s="331"/>
      <c r="Z33" s="331"/>
      <c r="AA33" s="331"/>
      <c r="AB33" s="331"/>
      <c r="AC33" s="331"/>
      <c r="AD33" s="331"/>
      <c r="AE33" s="331"/>
      <c r="AF33" s="331"/>
    </row>
    <row r="34" spans="1:33" ht="90" customHeight="1" x14ac:dyDescent="0.25">
      <c r="B34" s="332" t="s">
        <v>260</v>
      </c>
      <c r="C34" s="256" t="s">
        <v>261</v>
      </c>
      <c r="D34" s="333" t="s">
        <v>262</v>
      </c>
      <c r="E34" s="334" t="s">
        <v>501</v>
      </c>
      <c r="F34" s="335" t="s">
        <v>502</v>
      </c>
      <c r="G34" s="335" t="s">
        <v>263</v>
      </c>
      <c r="H34" s="336" t="s">
        <v>265</v>
      </c>
      <c r="I34" s="333" t="s">
        <v>264</v>
      </c>
      <c r="J34" s="334" t="s">
        <v>501</v>
      </c>
      <c r="K34" s="335" t="s">
        <v>502</v>
      </c>
      <c r="L34" s="335" t="s">
        <v>263</v>
      </c>
      <c r="M34" s="336" t="s">
        <v>265</v>
      </c>
      <c r="O34" s="337"/>
      <c r="P34" s="680"/>
      <c r="Q34" s="680"/>
      <c r="R34" s="680"/>
      <c r="S34" s="680"/>
      <c r="T34" s="680"/>
      <c r="U34" s="680"/>
      <c r="V34" s="680"/>
      <c r="W34" s="680"/>
      <c r="X34" s="680"/>
      <c r="Y34" s="680"/>
      <c r="Z34" s="680"/>
      <c r="AA34" s="680"/>
      <c r="AB34" s="680"/>
      <c r="AC34" s="680"/>
      <c r="AD34" s="680"/>
      <c r="AE34" s="680"/>
      <c r="AF34" s="680"/>
    </row>
    <row r="35" spans="1:33" ht="15" customHeight="1" x14ac:dyDescent="0.25">
      <c r="B35" s="338"/>
      <c r="C35" s="339">
        <f>IF('Basic project data'!C5=0,0,DATE(YEAR('Basic project data'!C5),1,1))</f>
        <v>0</v>
      </c>
      <c r="D35" s="340" t="str">
        <f>IFERROR(INDEX(B47:B58,MATCH("P*",B47:B58,0)),"")</f>
        <v/>
      </c>
      <c r="E35" s="341">
        <f>IF(D35="",0,IF($D$11="no",SUMIF(B47:B58,D35,F47:F58),SUMIF(B47:B58,D35,I47:I58)))</f>
        <v>0</v>
      </c>
      <c r="F35" s="341">
        <f>IFERROR(SUMIF($B47:$B58,$D35,$AE47:$AE58)/$H$2,0)</f>
        <v>0</v>
      </c>
      <c r="G35" s="341" t="str">
        <f t="shared" ref="G35:G41" si="10">IFERROR(IF(D35="","",(IF(B35="yes",(IF(E35&lt;F35,E35,F35)),F35))),"")</f>
        <v/>
      </c>
      <c r="H35" s="342">
        <f t="shared" ref="H35:H41" si="11">ROUND(-IFERROR(E35-F35,""),2)</f>
        <v>0</v>
      </c>
      <c r="I35" s="340" t="str">
        <f>IF(IFERROR(INDEX(B47:B58,MATCH("P*",B47:B58,-1)),"")=D35,"",IFERROR(INDEX(B47:B58,MATCH("P*",B47:B58,-1)),""))</f>
        <v/>
      </c>
      <c r="J35" s="341">
        <f>IF(I35="",0,IF($D$11="no",MROUND(SUMIF(B47:B58,I35,F47:F58),0.5),MROUND(SUMIF(B47:B58,I35,I47:I58),0.5)))</f>
        <v>0</v>
      </c>
      <c r="K35" s="341">
        <f>IFERROR(SUMIF($B47:$B58,$I35,$AE47:$AE58)/$H$2,0)</f>
        <v>0</v>
      </c>
      <c r="L35" s="341" t="str">
        <f t="shared" ref="L35:L41" si="12">IFERROR(IF(I35="","",IF(B35="yes",(IF((E35+J35-G35)&gt;=K35,K35,(E35+J35-G35))),K35)),"")</f>
        <v/>
      </c>
      <c r="M35" s="342">
        <f t="shared" ref="M35:M41" si="13">ROUND(-IFERROR(J35-K35,""),2)</f>
        <v>0</v>
      </c>
      <c r="N35" s="343"/>
      <c r="O35" s="337"/>
    </row>
    <row r="36" spans="1:33" x14ac:dyDescent="0.25">
      <c r="B36" s="338"/>
      <c r="C36" s="339" t="str">
        <f>IFERROR(IF(EDATE(C35,12)&lt;=(DATE(YEAR('Basic project data'!$C$6),1,1)),EDATE(C35,12),""),"")</f>
        <v/>
      </c>
      <c r="D36" s="340" t="str">
        <f>IFERROR(INDEX(B62:B73,MATCH("P*",B62:B73,0)),"")</f>
        <v/>
      </c>
      <c r="E36" s="341">
        <f>IF(D36="",0,IF($D$11="no",SUMIF(B62:B73,D36,F62:F73),SUMIF(B62:B73,D36,I62:I73)))</f>
        <v>0</v>
      </c>
      <c r="F36" s="341">
        <f>IFERROR(SUMIF($B62:$B73,$D36,$AE62:$AE73)/$H$2,0)</f>
        <v>0</v>
      </c>
      <c r="G36" s="341" t="str">
        <f t="shared" si="10"/>
        <v/>
      </c>
      <c r="H36" s="342">
        <f t="shared" si="11"/>
        <v>0</v>
      </c>
      <c r="I36" s="340" t="str">
        <f>IF(IFERROR(INDEX(B62:B73,MATCH("P*",B62:B73,-1)),"")=D36,"",IFERROR(INDEX(B62:B73,MATCH("P*",B62:B73,-1)),""))</f>
        <v/>
      </c>
      <c r="J36" s="341">
        <f>IF(I36="",0,IF($D$11="no",MROUND(SUMIF(B62:B73,I36,F62:F73),0.5),MROUND(SUMIF(B62:B73,I36,I62:I73),0.5)))</f>
        <v>0</v>
      </c>
      <c r="K36" s="341">
        <f>IFERROR(SUMIF($B62:$B73,$I36,$AE62:$AE73)/$H$2,0)</f>
        <v>0</v>
      </c>
      <c r="L36" s="341" t="str">
        <f t="shared" si="12"/>
        <v/>
      </c>
      <c r="M36" s="342">
        <f t="shared" si="13"/>
        <v>0</v>
      </c>
      <c r="N36" s="344"/>
      <c r="O36" s="345"/>
    </row>
    <row r="37" spans="1:33" x14ac:dyDescent="0.25">
      <c r="B37" s="338"/>
      <c r="C37" s="339" t="str">
        <f>IFERROR(IF(EDATE(C36,12)&lt;=(DATE(YEAR('Basic project data'!$C$6),1,1)),EDATE(C36,12),""),"")</f>
        <v/>
      </c>
      <c r="D37" s="340" t="str">
        <f>IFERROR(INDEX(B77:B88,MATCH("P*",B77:B88,0)),"")</f>
        <v/>
      </c>
      <c r="E37" s="341">
        <f>IF(D37="",0,IF($D$11="no",SUMIF(B77:B88,D37,F77:F88),SUMIF(B77:B88,D37,I77:I88)))</f>
        <v>0</v>
      </c>
      <c r="F37" s="341">
        <f>IFERROR(SUMIF($B77:$B88,$D37,$AE77:$AE88)/$H$2,0)</f>
        <v>0</v>
      </c>
      <c r="G37" s="341" t="str">
        <f t="shared" si="10"/>
        <v/>
      </c>
      <c r="H37" s="342">
        <f t="shared" si="11"/>
        <v>0</v>
      </c>
      <c r="I37" s="340" t="str">
        <f>IF(IFERROR(INDEX(B77:B88,MATCH("P*",B77:B88,-1)),"")=D37,"",IFERROR(INDEX(B77:B88,MATCH("P*",B77:B88,-1)),""))</f>
        <v/>
      </c>
      <c r="J37" s="341">
        <f>IF(I37="",0,IF($D$11="no",MROUND(SUMIF(B77:B88,I37,F77:F88),0.5),MROUND(SUMIF(B77:B88,I37,I77:I88),0.5)))</f>
        <v>0</v>
      </c>
      <c r="K37" s="341">
        <f>IFERROR(SUMIF($B77:$B88,$I37,$AE77:$AE88)/$H$2,0)</f>
        <v>0</v>
      </c>
      <c r="L37" s="341" t="str">
        <f t="shared" si="12"/>
        <v/>
      </c>
      <c r="M37" s="342">
        <f t="shared" si="13"/>
        <v>0</v>
      </c>
      <c r="O37" s="345"/>
    </row>
    <row r="38" spans="1:33" x14ac:dyDescent="0.25">
      <c r="B38" s="338"/>
      <c r="C38" s="339" t="str">
        <f>IFERROR(IF(EDATE(C37,12)&lt;=(DATE(YEAR('Basic project data'!$C$6),1,1)),EDATE(C37,12),""),"")</f>
        <v/>
      </c>
      <c r="D38" s="340" t="str">
        <f>IFERROR(INDEX(B92:B103,MATCH("P*",B92:B103,0)),"")</f>
        <v/>
      </c>
      <c r="E38" s="341">
        <f>IF(D38="",0,IF($D$11="no",SUMIF(B92:B103,D38,F92:F103),SUMIF(B92:B103,D38,I92:I103)))</f>
        <v>0</v>
      </c>
      <c r="F38" s="341">
        <f>IFERROR(SUMIF($B92:$B103,$D38,$AE92:$AE103)/$H$2,0)</f>
        <v>0</v>
      </c>
      <c r="G38" s="341" t="str">
        <f t="shared" si="10"/>
        <v/>
      </c>
      <c r="H38" s="342">
        <f t="shared" si="11"/>
        <v>0</v>
      </c>
      <c r="I38" s="340" t="str">
        <f>IF(IFERROR(INDEX(B92:B103,MATCH("P*",B92:B103,-1)),"")=D38,"",IFERROR(INDEX(B92:B103,MATCH("P*",B92:B103,-1)),""))</f>
        <v/>
      </c>
      <c r="J38" s="341">
        <f>IF(I38="",0,IF($D$11="no",MROUND(SUMIF(B92:B103,I38,F92:F103),0.5),MROUND(SUMIF(B92:B103,I38,I92:I103),0.5)))</f>
        <v>0</v>
      </c>
      <c r="K38" s="341">
        <f>IFERROR(SUMIF($B92:$B103,$I38,$AE92:$AE103)/$H$2,0)</f>
        <v>0</v>
      </c>
      <c r="L38" s="341" t="str">
        <f t="shared" si="12"/>
        <v/>
      </c>
      <c r="M38" s="342">
        <f t="shared" si="13"/>
        <v>0</v>
      </c>
      <c r="O38" s="345"/>
    </row>
    <row r="39" spans="1:33" x14ac:dyDescent="0.25">
      <c r="B39" s="338"/>
      <c r="C39" s="339" t="str">
        <f>IFERROR(IF(EDATE(C38,12)&lt;=(DATE(YEAR('Basic project data'!$C$6),1,1)),EDATE(C38,12),""),"")</f>
        <v/>
      </c>
      <c r="D39" s="340" t="str">
        <f>IFERROR(INDEX(B107:B118,MATCH("P*",B107:B118,0)),"")</f>
        <v/>
      </c>
      <c r="E39" s="341">
        <f>IF(D39="",0,IF($D$11="no",SUMIF(B107:B118,D39,F107:F118),SUMIF(B107:B118,D39,I107:I118)))</f>
        <v>0</v>
      </c>
      <c r="F39" s="341">
        <f>IFERROR(SUMIF($B107:$B118,$D39,$AE107:$AE118)/$H$2,0)</f>
        <v>0</v>
      </c>
      <c r="G39" s="341" t="str">
        <f t="shared" si="10"/>
        <v/>
      </c>
      <c r="H39" s="342">
        <f t="shared" si="11"/>
        <v>0</v>
      </c>
      <c r="I39" s="340" t="str">
        <f>IF(IFERROR(INDEX(B107:B118,MATCH("P*",B107:B118,-1)),"")=D39,"",IFERROR(INDEX(B107:B118,MATCH("P*",B107:B118,-1)),""))</f>
        <v/>
      </c>
      <c r="J39" s="341">
        <f>IF(I39="",0,IF($D$11="no",MROUND(SUMIF(B107:B118,I39,F107:F118),0.5),MROUND(SUMIF(B107:B118,I39,I107:I118),0.5)))</f>
        <v>0</v>
      </c>
      <c r="K39" s="341">
        <f>IFERROR(SUMIF($B107:$B118,$I39,$AE107:$AE118)/$H$2,0)</f>
        <v>0</v>
      </c>
      <c r="L39" s="341" t="str">
        <f t="shared" si="12"/>
        <v/>
      </c>
      <c r="M39" s="342">
        <f t="shared" si="13"/>
        <v>0</v>
      </c>
      <c r="O39" s="345"/>
    </row>
    <row r="40" spans="1:33" x14ac:dyDescent="0.25">
      <c r="B40" s="338"/>
      <c r="C40" s="339" t="str">
        <f>IFERROR(IF(EDATE(C39,12)&lt;=(DATE(YEAR('Basic project data'!$C$6),1,1)),EDATE(C39,12),""),"")</f>
        <v/>
      </c>
      <c r="D40" s="340" t="str">
        <f>IFERROR(INDEX(B122:B133,MATCH("P*",B122:B133,0)),"")</f>
        <v/>
      </c>
      <c r="E40" s="341">
        <f>IF(D40="",0,IF($D$11="no",SUMIF(B122:B133,D40,F122:F133),SUMIF(B122:B133,D40,I122:I133)))</f>
        <v>0</v>
      </c>
      <c r="F40" s="341">
        <f>IFERROR(SUMIF($B122:$B133,$D40,$AE122:$AE133)/$H$2,0)</f>
        <v>0</v>
      </c>
      <c r="G40" s="341" t="str">
        <f t="shared" si="10"/>
        <v/>
      </c>
      <c r="H40" s="342">
        <f t="shared" si="11"/>
        <v>0</v>
      </c>
      <c r="I40" s="340" t="str">
        <f>IF(IFERROR(INDEX(B122:B133,MATCH("P*",B122:B133,-1)),"")=D40,"",IFERROR(INDEX(B122:B133,MATCH("P*",B122:B133,-1)),""))</f>
        <v/>
      </c>
      <c r="J40" s="341">
        <f>IF(I40="",0,IF($D$11="no",MROUND(SUMIF(B122:B133,I40,F122:F133),0.5),MROUND(SUMIF(B122:B133,I40,I122:I133),0.5)))</f>
        <v>0</v>
      </c>
      <c r="K40" s="341">
        <f>IFERROR(SUMIF($B122:$B133,$I40,$AE122:$AE133)/$H$2,0)</f>
        <v>0</v>
      </c>
      <c r="L40" s="341" t="str">
        <f t="shared" si="12"/>
        <v/>
      </c>
      <c r="M40" s="342">
        <f t="shared" si="13"/>
        <v>0</v>
      </c>
      <c r="O40" s="345"/>
    </row>
    <row r="41" spans="1:33" ht="15.75" thickBot="1" x14ac:dyDescent="0.3">
      <c r="B41" s="338"/>
      <c r="C41" s="339" t="str">
        <f>IFERROR(IF(EDATE(C40,12)&lt;=(DATE(YEAR('Basic project data'!$C$6),1,1)),EDATE(C40,12),""),"")</f>
        <v/>
      </c>
      <c r="D41" s="346" t="str">
        <f>IFERROR(INDEX(B148:B1137,MATCH("P*",B137:B148,0)),"")</f>
        <v/>
      </c>
      <c r="E41" s="347">
        <f>IF(D41="",0,IF($D$11="no",SUMIF(B137:B148,D41,F137:F148),SUMIF(B137:B148,D41,I137:I148)))</f>
        <v>0</v>
      </c>
      <c r="F41" s="347">
        <f>IFERROR(SUMIF($B137:$B148,$D41,$AE137:$AE148)/$H$2,0)</f>
        <v>0</v>
      </c>
      <c r="G41" s="347" t="str">
        <f t="shared" si="10"/>
        <v/>
      </c>
      <c r="H41" s="348">
        <f t="shared" si="11"/>
        <v>0</v>
      </c>
      <c r="I41" s="346" t="str">
        <f>IF(IFERROR(INDEX(B137:B148,MATCH("P*",B137:B148,-1)),"")=D41,"",IFERROR(INDEX(B137:B148,MATCH("P*",B137:B148,-1)),""))</f>
        <v/>
      </c>
      <c r="J41" s="347">
        <f>IF(I41="",0,IF($D$11="no",MROUND(SUMIF(B137:B148,I41,F137:F148),0.5),MROUND(SUMIF(B137:B148,I41,I137:I148),0.5)))</f>
        <v>0</v>
      </c>
      <c r="K41" s="347">
        <f>IFERROR(SUMIF($B137:$B148,$I41,$AE137:$AE148)/$H$2,0)</f>
        <v>0</v>
      </c>
      <c r="L41" s="347" t="str">
        <f t="shared" si="12"/>
        <v/>
      </c>
      <c r="M41" s="348">
        <f t="shared" si="13"/>
        <v>0</v>
      </c>
      <c r="O41" s="345"/>
      <c r="P41" s="291"/>
    </row>
    <row r="42" spans="1:33" ht="24.75" customHeight="1" x14ac:dyDescent="0.25">
      <c r="E42" s="349"/>
      <c r="F42" s="350"/>
      <c r="G42" s="283"/>
      <c r="H42" s="351"/>
      <c r="I42" s="352"/>
      <c r="J42" s="352"/>
      <c r="K42" s="353"/>
      <c r="Q42" s="291"/>
    </row>
    <row r="43" spans="1:33" ht="33.75" x14ac:dyDescent="0.5">
      <c r="B43" s="681" t="str">
        <f>INDEX(languages!B8:C8,1,MATCH('Liesmich Readme'!$A$5,languages!$B$2:$C$2,0))</f>
        <v>2a. Vollzeitäquivalente und Personalkosten Gesamt und Projekt</v>
      </c>
      <c r="C43" s="681"/>
      <c r="D43" s="681"/>
      <c r="E43" s="681"/>
      <c r="F43" s="681"/>
      <c r="G43" s="681"/>
      <c r="H43" s="681"/>
      <c r="I43" s="681"/>
      <c r="J43" s="681"/>
      <c r="K43" s="354"/>
      <c r="O43" s="682" t="str">
        <f>INDEX(languages!B9:C9,1,MATCH('Liesmich Readme'!$A$5,languages!$B$2:$C$2,0))</f>
        <v>2b. Projekt-Arbeitsstunden pro Arbeitspaket und Monat</v>
      </c>
      <c r="P43" s="682"/>
      <c r="Q43" s="682"/>
      <c r="R43" s="682"/>
      <c r="S43" s="682"/>
      <c r="T43" s="682"/>
      <c r="U43" s="682"/>
      <c r="V43" s="682"/>
      <c r="W43" s="682"/>
      <c r="X43" s="682"/>
      <c r="Y43" s="682"/>
      <c r="Z43" s="682"/>
      <c r="AA43" s="682"/>
      <c r="AB43" s="682"/>
      <c r="AC43" s="682"/>
      <c r="AD43" s="682"/>
      <c r="AE43" s="682"/>
      <c r="AF43" s="682"/>
      <c r="AG43" s="682"/>
    </row>
    <row r="44" spans="1:33" ht="15.75" thickBot="1" x14ac:dyDescent="0.3">
      <c r="A44" s="355"/>
      <c r="E44" s="355"/>
    </row>
    <row r="45" spans="1:33" ht="15.75" customHeight="1" outlineLevel="1" x14ac:dyDescent="0.25">
      <c r="B45" s="356"/>
      <c r="C45" s="356"/>
      <c r="D45" s="356"/>
      <c r="E45" s="674" t="s">
        <v>252</v>
      </c>
      <c r="F45" s="674"/>
      <c r="G45" s="674"/>
      <c r="H45" s="674" t="s">
        <v>498</v>
      </c>
      <c r="I45" s="674"/>
      <c r="J45" s="674"/>
      <c r="O45" s="357"/>
      <c r="P45" s="675" t="s">
        <v>505</v>
      </c>
      <c r="Q45" s="676"/>
      <c r="R45" s="676"/>
      <c r="S45" s="676"/>
      <c r="T45" s="676"/>
      <c r="U45" s="676"/>
      <c r="V45" s="676"/>
      <c r="W45" s="676"/>
      <c r="X45" s="676"/>
      <c r="Y45" s="676"/>
      <c r="Z45" s="676"/>
      <c r="AA45" s="676"/>
      <c r="AB45" s="676"/>
      <c r="AC45" s="676"/>
      <c r="AD45" s="676"/>
      <c r="AE45" s="677"/>
      <c r="AF45" s="357"/>
    </row>
    <row r="46" spans="1:33" ht="30" outlineLevel="1" x14ac:dyDescent="0.25">
      <c r="B46" s="358" t="s">
        <v>56</v>
      </c>
      <c r="C46" s="358" t="s">
        <v>18</v>
      </c>
      <c r="D46" s="359" t="s">
        <v>266</v>
      </c>
      <c r="E46" s="360" t="s">
        <v>267</v>
      </c>
      <c r="F46" s="361" t="s">
        <v>268</v>
      </c>
      <c r="G46" s="362" t="s">
        <v>269</v>
      </c>
      <c r="H46" s="363" t="s">
        <v>267</v>
      </c>
      <c r="I46" s="361" t="s">
        <v>268</v>
      </c>
      <c r="J46" s="362" t="s">
        <v>530</v>
      </c>
      <c r="O46" s="364" t="s">
        <v>266</v>
      </c>
      <c r="P46" s="365" t="s">
        <v>389</v>
      </c>
      <c r="Q46" s="365" t="s">
        <v>39</v>
      </c>
      <c r="R46" s="365" t="s">
        <v>40</v>
      </c>
      <c r="S46" s="365" t="s">
        <v>41</v>
      </c>
      <c r="T46" s="365" t="s">
        <v>42</v>
      </c>
      <c r="U46" s="365" t="s">
        <v>43</v>
      </c>
      <c r="V46" s="365" t="s">
        <v>44</v>
      </c>
      <c r="W46" s="365" t="s">
        <v>45</v>
      </c>
      <c r="X46" s="365" t="s">
        <v>46</v>
      </c>
      <c r="Y46" s="365" t="s">
        <v>47</v>
      </c>
      <c r="Z46" s="365" t="s">
        <v>48</v>
      </c>
      <c r="AA46" s="365" t="s">
        <v>49</v>
      </c>
      <c r="AB46" s="365" t="s">
        <v>50</v>
      </c>
      <c r="AC46" s="365" t="s">
        <v>51</v>
      </c>
      <c r="AD46" s="365" t="s">
        <v>52</v>
      </c>
      <c r="AE46" s="365" t="s">
        <v>467</v>
      </c>
      <c r="AF46" s="357"/>
      <c r="AG46" s="366"/>
    </row>
    <row r="47" spans="1:33" outlineLevel="1" x14ac:dyDescent="0.25">
      <c r="B47" s="367"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367">
        <f>IF(DATE(YEAR('Basic project data'!$C$5),MONTH('Basic project data'!$C$5),1)=D47,1,0)</f>
        <v>0</v>
      </c>
      <c r="D47" s="368">
        <f>IF('Basic project data'!C5=0,0,DATE(YEAR('Basic project data'!$C$5),1,1))</f>
        <v>0</v>
      </c>
      <c r="E47" s="369"/>
      <c r="F47" s="299">
        <f t="shared" ref="F47:F58" si="14">215/12*E47</f>
        <v>0</v>
      </c>
      <c r="G47" s="370"/>
      <c r="H47" s="369"/>
      <c r="I47" s="299">
        <f t="shared" ref="I47:I58" si="15">215/12*H47</f>
        <v>0</v>
      </c>
      <c r="J47" s="371"/>
      <c r="O47" s="372">
        <f t="shared" ref="O47:O59" si="16">D47</f>
        <v>0</v>
      </c>
      <c r="P47" s="373"/>
      <c r="Q47" s="373"/>
      <c r="R47" s="373"/>
      <c r="S47" s="373"/>
      <c r="T47" s="373"/>
      <c r="U47" s="373"/>
      <c r="V47" s="373"/>
      <c r="W47" s="373"/>
      <c r="X47" s="373"/>
      <c r="Y47" s="373"/>
      <c r="Z47" s="373"/>
      <c r="AA47" s="373"/>
      <c r="AB47" s="373"/>
      <c r="AC47" s="373"/>
      <c r="AD47" s="373"/>
      <c r="AE47" s="374">
        <f t="shared" ref="AE47:AE58" si="17">SUM(P47:AD47)</f>
        <v>0</v>
      </c>
      <c r="AF47" s="357"/>
      <c r="AG47" s="366"/>
    </row>
    <row r="48" spans="1:33" outlineLevel="1" x14ac:dyDescent="0.25">
      <c r="B48" s="367"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367">
        <f>IF(C47&gt;0,C47+1,IF(DATE(YEAR('Basic project data'!$C$5),MONTH('Basic project data'!$C$5),1)=D48,1,0))</f>
        <v>0</v>
      </c>
      <c r="D48" s="368">
        <f t="shared" ref="D48:D58" si="18">DATE(YEAR(D47),MONTH(D47)+1,DAY(D47))</f>
        <v>31</v>
      </c>
      <c r="E48" s="369"/>
      <c r="F48" s="299">
        <f t="shared" si="14"/>
        <v>0</v>
      </c>
      <c r="G48" s="370"/>
      <c r="H48" s="369"/>
      <c r="I48" s="299">
        <f t="shared" si="15"/>
        <v>0</v>
      </c>
      <c r="J48" s="371"/>
      <c r="O48" s="372">
        <f t="shared" si="16"/>
        <v>31</v>
      </c>
      <c r="P48" s="373"/>
      <c r="Q48" s="373"/>
      <c r="R48" s="373"/>
      <c r="S48" s="373"/>
      <c r="T48" s="373"/>
      <c r="U48" s="373"/>
      <c r="V48" s="373"/>
      <c r="W48" s="373"/>
      <c r="X48" s="373"/>
      <c r="Y48" s="373"/>
      <c r="Z48" s="373"/>
      <c r="AA48" s="373"/>
      <c r="AB48" s="373"/>
      <c r="AC48" s="373"/>
      <c r="AD48" s="373"/>
      <c r="AE48" s="374">
        <f t="shared" si="17"/>
        <v>0</v>
      </c>
      <c r="AF48" s="357"/>
      <c r="AG48" s="366"/>
    </row>
    <row r="49" spans="2:33" outlineLevel="1" x14ac:dyDescent="0.25">
      <c r="B49" s="367"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367">
        <f>IF(C48&gt;0,C48+1,IF(DATE(YEAR('Basic project data'!$C$5),MONTH('Basic project data'!$C$5),1)=D49,1,0))</f>
        <v>0</v>
      </c>
      <c r="D49" s="368">
        <f t="shared" si="18"/>
        <v>62</v>
      </c>
      <c r="E49" s="369"/>
      <c r="F49" s="299">
        <f t="shared" si="14"/>
        <v>0</v>
      </c>
      <c r="G49" s="370"/>
      <c r="H49" s="369"/>
      <c r="I49" s="299">
        <f t="shared" si="15"/>
        <v>0</v>
      </c>
      <c r="J49" s="371"/>
      <c r="O49" s="372">
        <f t="shared" si="16"/>
        <v>62</v>
      </c>
      <c r="P49" s="373"/>
      <c r="Q49" s="373"/>
      <c r="R49" s="373"/>
      <c r="S49" s="373"/>
      <c r="T49" s="373"/>
      <c r="U49" s="373"/>
      <c r="V49" s="373"/>
      <c r="W49" s="373"/>
      <c r="X49" s="373"/>
      <c r="Y49" s="373"/>
      <c r="Z49" s="373"/>
      <c r="AA49" s="373"/>
      <c r="AB49" s="373"/>
      <c r="AC49" s="373"/>
      <c r="AD49" s="373"/>
      <c r="AE49" s="374">
        <f t="shared" si="17"/>
        <v>0</v>
      </c>
      <c r="AF49" s="357"/>
      <c r="AG49" s="366"/>
    </row>
    <row r="50" spans="2:33" outlineLevel="1" x14ac:dyDescent="0.25">
      <c r="B50" s="367"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367">
        <f>IF(C49&gt;0,C49+1,IF(DATE(YEAR('Basic project data'!$C$5),MONTH('Basic project data'!$C$5),1)=D50,1,0))</f>
        <v>0</v>
      </c>
      <c r="D50" s="368">
        <f t="shared" si="18"/>
        <v>93</v>
      </c>
      <c r="E50" s="369"/>
      <c r="F50" s="299">
        <f t="shared" si="14"/>
        <v>0</v>
      </c>
      <c r="G50" s="370"/>
      <c r="H50" s="369"/>
      <c r="I50" s="299">
        <f t="shared" si="15"/>
        <v>0</v>
      </c>
      <c r="J50" s="371"/>
      <c r="O50" s="372">
        <f t="shared" si="16"/>
        <v>93</v>
      </c>
      <c r="P50" s="373"/>
      <c r="Q50" s="373"/>
      <c r="R50" s="373"/>
      <c r="S50" s="373"/>
      <c r="T50" s="373"/>
      <c r="U50" s="373"/>
      <c r="V50" s="373"/>
      <c r="W50" s="373"/>
      <c r="X50" s="373"/>
      <c r="Y50" s="373"/>
      <c r="Z50" s="373"/>
      <c r="AA50" s="373"/>
      <c r="AB50" s="373"/>
      <c r="AC50" s="373"/>
      <c r="AD50" s="373"/>
      <c r="AE50" s="374">
        <f t="shared" si="17"/>
        <v>0</v>
      </c>
      <c r="AF50" s="375"/>
    </row>
    <row r="51" spans="2:33" outlineLevel="1" x14ac:dyDescent="0.25">
      <c r="B51" s="367"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367">
        <f>IF(C50&gt;0,C50+1,IF(DATE(YEAR('Basic project data'!$C$5),MONTH('Basic project data'!$C$5),1)=D51,1,0))</f>
        <v>0</v>
      </c>
      <c r="D51" s="368">
        <f t="shared" si="18"/>
        <v>123</v>
      </c>
      <c r="E51" s="369"/>
      <c r="F51" s="299">
        <f t="shared" si="14"/>
        <v>0</v>
      </c>
      <c r="G51" s="370"/>
      <c r="H51" s="369"/>
      <c r="I51" s="299">
        <f t="shared" si="15"/>
        <v>0</v>
      </c>
      <c r="J51" s="371"/>
      <c r="O51" s="372">
        <f t="shared" si="16"/>
        <v>123</v>
      </c>
      <c r="P51" s="373"/>
      <c r="Q51" s="373"/>
      <c r="R51" s="373"/>
      <c r="S51" s="373"/>
      <c r="T51" s="373"/>
      <c r="U51" s="373"/>
      <c r="V51" s="373"/>
      <c r="W51" s="373"/>
      <c r="X51" s="373"/>
      <c r="Y51" s="373"/>
      <c r="Z51" s="373"/>
      <c r="AA51" s="373"/>
      <c r="AB51" s="373"/>
      <c r="AC51" s="373"/>
      <c r="AD51" s="373"/>
      <c r="AE51" s="374">
        <f t="shared" si="17"/>
        <v>0</v>
      </c>
      <c r="AF51" s="375"/>
      <c r="AG51" s="366"/>
    </row>
    <row r="52" spans="2:33" outlineLevel="1" x14ac:dyDescent="0.25">
      <c r="B52" s="367"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367">
        <f>IF(C51&gt;0,C51+1,IF(DATE(YEAR('Basic project data'!$C$5),MONTH('Basic project data'!$C$5),1)=D52,1,0))</f>
        <v>0</v>
      </c>
      <c r="D52" s="368">
        <f t="shared" si="18"/>
        <v>154</v>
      </c>
      <c r="E52" s="369"/>
      <c r="F52" s="299">
        <f t="shared" si="14"/>
        <v>0</v>
      </c>
      <c r="G52" s="370"/>
      <c r="H52" s="369"/>
      <c r="I52" s="299">
        <f t="shared" si="15"/>
        <v>0</v>
      </c>
      <c r="J52" s="371"/>
      <c r="O52" s="372">
        <f t="shared" si="16"/>
        <v>154</v>
      </c>
      <c r="P52" s="373"/>
      <c r="Q52" s="373"/>
      <c r="R52" s="373"/>
      <c r="S52" s="373"/>
      <c r="T52" s="373"/>
      <c r="U52" s="373"/>
      <c r="V52" s="373"/>
      <c r="W52" s="373"/>
      <c r="X52" s="373"/>
      <c r="Y52" s="373"/>
      <c r="Z52" s="373"/>
      <c r="AA52" s="373"/>
      <c r="AB52" s="373"/>
      <c r="AC52" s="373"/>
      <c r="AD52" s="373"/>
      <c r="AE52" s="374">
        <f t="shared" si="17"/>
        <v>0</v>
      </c>
      <c r="AF52" s="375"/>
      <c r="AG52" s="366"/>
    </row>
    <row r="53" spans="2:33" outlineLevel="1" x14ac:dyDescent="0.25">
      <c r="B53" s="367"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367">
        <f>IF(C52&gt;0,C52+1,IF(DATE(YEAR('Basic project data'!$C$5),MONTH('Basic project data'!$C$5),1)=D53,1,0))</f>
        <v>0</v>
      </c>
      <c r="D53" s="368">
        <f t="shared" si="18"/>
        <v>184</v>
      </c>
      <c r="E53" s="369"/>
      <c r="F53" s="299">
        <f t="shared" si="14"/>
        <v>0</v>
      </c>
      <c r="G53" s="370"/>
      <c r="H53" s="369"/>
      <c r="I53" s="299">
        <f t="shared" si="15"/>
        <v>0</v>
      </c>
      <c r="J53" s="371"/>
      <c r="O53" s="372">
        <f t="shared" si="16"/>
        <v>184</v>
      </c>
      <c r="P53" s="373"/>
      <c r="Q53" s="373"/>
      <c r="R53" s="373"/>
      <c r="S53" s="373"/>
      <c r="T53" s="373"/>
      <c r="U53" s="373"/>
      <c r="V53" s="373"/>
      <c r="W53" s="373"/>
      <c r="X53" s="373"/>
      <c r="Y53" s="373"/>
      <c r="Z53" s="373"/>
      <c r="AA53" s="373"/>
      <c r="AB53" s="373"/>
      <c r="AC53" s="373"/>
      <c r="AD53" s="373"/>
      <c r="AE53" s="374">
        <f t="shared" si="17"/>
        <v>0</v>
      </c>
      <c r="AF53" s="375"/>
      <c r="AG53" s="354"/>
    </row>
    <row r="54" spans="2:33" outlineLevel="1" x14ac:dyDescent="0.25">
      <c r="B54" s="367"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367">
        <f>IF(C53&gt;0,C53+1,IF(DATE(YEAR('Basic project data'!$C$5),MONTH('Basic project data'!$C$5),1)=D54,1,0))</f>
        <v>0</v>
      </c>
      <c r="D54" s="368">
        <f t="shared" si="18"/>
        <v>215</v>
      </c>
      <c r="E54" s="369"/>
      <c r="F54" s="299">
        <f t="shared" si="14"/>
        <v>0</v>
      </c>
      <c r="G54" s="370"/>
      <c r="H54" s="369"/>
      <c r="I54" s="299">
        <f t="shared" si="15"/>
        <v>0</v>
      </c>
      <c r="J54" s="371"/>
      <c r="O54" s="372">
        <f t="shared" si="16"/>
        <v>215</v>
      </c>
      <c r="P54" s="373"/>
      <c r="Q54" s="373"/>
      <c r="R54" s="373"/>
      <c r="S54" s="373"/>
      <c r="T54" s="373"/>
      <c r="U54" s="373"/>
      <c r="V54" s="373"/>
      <c r="W54" s="373"/>
      <c r="X54" s="373"/>
      <c r="Y54" s="373"/>
      <c r="Z54" s="373"/>
      <c r="AA54" s="373"/>
      <c r="AB54" s="373"/>
      <c r="AC54" s="373"/>
      <c r="AD54" s="373"/>
      <c r="AE54" s="374">
        <f t="shared" si="17"/>
        <v>0</v>
      </c>
      <c r="AF54" s="375"/>
      <c r="AG54" s="354"/>
    </row>
    <row r="55" spans="2:33" outlineLevel="1" x14ac:dyDescent="0.25">
      <c r="B55" s="367"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367">
        <f>IF(C54&gt;0,C54+1,IF(DATE(YEAR('Basic project data'!$C$5),MONTH('Basic project data'!$C$5),1)=D55,1,0))</f>
        <v>0</v>
      </c>
      <c r="D55" s="368">
        <f t="shared" si="18"/>
        <v>246</v>
      </c>
      <c r="E55" s="369"/>
      <c r="F55" s="299">
        <f t="shared" si="14"/>
        <v>0</v>
      </c>
      <c r="G55" s="370"/>
      <c r="H55" s="369"/>
      <c r="I55" s="299">
        <f t="shared" si="15"/>
        <v>0</v>
      </c>
      <c r="J55" s="371"/>
      <c r="O55" s="372">
        <f t="shared" si="16"/>
        <v>246</v>
      </c>
      <c r="P55" s="373"/>
      <c r="Q55" s="373"/>
      <c r="R55" s="373"/>
      <c r="S55" s="373"/>
      <c r="T55" s="373"/>
      <c r="U55" s="373"/>
      <c r="V55" s="373"/>
      <c r="W55" s="373"/>
      <c r="X55" s="373"/>
      <c r="Y55" s="373"/>
      <c r="Z55" s="373"/>
      <c r="AA55" s="373"/>
      <c r="AB55" s="373"/>
      <c r="AC55" s="373"/>
      <c r="AD55" s="373"/>
      <c r="AE55" s="374">
        <f t="shared" si="17"/>
        <v>0</v>
      </c>
      <c r="AF55" s="375"/>
    </row>
    <row r="56" spans="2:33" outlineLevel="1" x14ac:dyDescent="0.25">
      <c r="B56" s="367"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367">
        <f>IF(C55&gt;0,C55+1,IF(DATE(YEAR('Basic project data'!$C$5),MONTH('Basic project data'!$C$5),1)=D56,1,0))</f>
        <v>0</v>
      </c>
      <c r="D56" s="368">
        <f t="shared" si="18"/>
        <v>276</v>
      </c>
      <c r="E56" s="369"/>
      <c r="F56" s="299">
        <f t="shared" si="14"/>
        <v>0</v>
      </c>
      <c r="G56" s="370"/>
      <c r="H56" s="369"/>
      <c r="I56" s="299">
        <f t="shared" si="15"/>
        <v>0</v>
      </c>
      <c r="J56" s="371"/>
      <c r="O56" s="372">
        <f t="shared" si="16"/>
        <v>276</v>
      </c>
      <c r="P56" s="373"/>
      <c r="Q56" s="373"/>
      <c r="R56" s="373"/>
      <c r="S56" s="373"/>
      <c r="T56" s="373"/>
      <c r="U56" s="373"/>
      <c r="V56" s="373"/>
      <c r="W56" s="373"/>
      <c r="X56" s="373"/>
      <c r="Y56" s="373"/>
      <c r="Z56" s="373"/>
      <c r="AA56" s="373"/>
      <c r="AB56" s="373"/>
      <c r="AC56" s="373"/>
      <c r="AD56" s="373"/>
      <c r="AE56" s="374">
        <f t="shared" si="17"/>
        <v>0</v>
      </c>
      <c r="AF56" s="375"/>
      <c r="AG56" s="376"/>
    </row>
    <row r="57" spans="2:33" outlineLevel="1" x14ac:dyDescent="0.25">
      <c r="B57" s="367"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367">
        <f>IF(C56&gt;0,C56+1,IF(DATE(YEAR('Basic project data'!$C$5),MONTH('Basic project data'!$C$5),1)=D57,1,0))</f>
        <v>0</v>
      </c>
      <c r="D57" s="368">
        <f t="shared" si="18"/>
        <v>307</v>
      </c>
      <c r="E57" s="369"/>
      <c r="F57" s="299">
        <f t="shared" si="14"/>
        <v>0</v>
      </c>
      <c r="G57" s="370"/>
      <c r="H57" s="369"/>
      <c r="I57" s="299">
        <f t="shared" si="15"/>
        <v>0</v>
      </c>
      <c r="J57" s="371"/>
      <c r="O57" s="372">
        <f t="shared" si="16"/>
        <v>307</v>
      </c>
      <c r="P57" s="373"/>
      <c r="Q57" s="373"/>
      <c r="R57" s="373"/>
      <c r="S57" s="373"/>
      <c r="T57" s="373"/>
      <c r="U57" s="373"/>
      <c r="V57" s="373"/>
      <c r="W57" s="373"/>
      <c r="X57" s="373"/>
      <c r="Y57" s="373"/>
      <c r="Z57" s="373"/>
      <c r="AA57" s="373"/>
      <c r="AB57" s="373"/>
      <c r="AC57" s="373"/>
      <c r="AD57" s="373"/>
      <c r="AE57" s="374">
        <f t="shared" si="17"/>
        <v>0</v>
      </c>
      <c r="AF57" s="375"/>
    </row>
    <row r="58" spans="2:33" outlineLevel="1" x14ac:dyDescent="0.25">
      <c r="B58" s="367"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367">
        <f>IF(C57&gt;0,C57+1,IF(DATE(YEAR('Basic project data'!$C$5),MONTH('Basic project data'!$C$5),1)=D58,1,0))</f>
        <v>0</v>
      </c>
      <c r="D58" s="368">
        <f t="shared" si="18"/>
        <v>337</v>
      </c>
      <c r="E58" s="369"/>
      <c r="F58" s="299">
        <f t="shared" si="14"/>
        <v>0</v>
      </c>
      <c r="G58" s="370"/>
      <c r="H58" s="369"/>
      <c r="I58" s="299">
        <f t="shared" si="15"/>
        <v>0</v>
      </c>
      <c r="J58" s="371"/>
      <c r="O58" s="372">
        <f t="shared" si="16"/>
        <v>337</v>
      </c>
      <c r="P58" s="373"/>
      <c r="Q58" s="373"/>
      <c r="R58" s="373"/>
      <c r="S58" s="373"/>
      <c r="T58" s="373"/>
      <c r="U58" s="373"/>
      <c r="V58" s="373"/>
      <c r="W58" s="373"/>
      <c r="X58" s="373"/>
      <c r="Y58" s="373"/>
      <c r="Z58" s="373"/>
      <c r="AA58" s="373"/>
      <c r="AB58" s="373"/>
      <c r="AC58" s="373"/>
      <c r="AD58" s="373"/>
      <c r="AE58" s="374">
        <f t="shared" si="17"/>
        <v>0</v>
      </c>
      <c r="AF58" s="375"/>
    </row>
    <row r="59" spans="2:33" ht="15.75" outlineLevel="1" thickBot="1" x14ac:dyDescent="0.3">
      <c r="B59" s="377"/>
      <c r="C59" s="378"/>
      <c r="D59" s="379">
        <f>D58</f>
        <v>337</v>
      </c>
      <c r="E59" s="380"/>
      <c r="F59" s="381">
        <f>SUM(F47:F58)</f>
        <v>0</v>
      </c>
      <c r="G59" s="382">
        <f>SUM(G47:G58)</f>
        <v>0</v>
      </c>
      <c r="H59" s="383"/>
      <c r="I59" s="381">
        <f>SUM(I47:I58)</f>
        <v>0</v>
      </c>
      <c r="J59" s="382">
        <f>SUM(J47:J58)</f>
        <v>0</v>
      </c>
      <c r="O59" s="379">
        <f t="shared" si="16"/>
        <v>337</v>
      </c>
      <c r="P59" s="384">
        <f t="shared" ref="P59:AE59" si="19">SUM(P47:P58)</f>
        <v>0</v>
      </c>
      <c r="Q59" s="384">
        <f t="shared" si="19"/>
        <v>0</v>
      </c>
      <c r="R59" s="384">
        <f t="shared" si="19"/>
        <v>0</v>
      </c>
      <c r="S59" s="384">
        <f t="shared" si="19"/>
        <v>0</v>
      </c>
      <c r="T59" s="384">
        <f>SUM(T47:T58)</f>
        <v>0</v>
      </c>
      <c r="U59" s="384">
        <f t="shared" si="19"/>
        <v>0</v>
      </c>
      <c r="V59" s="384">
        <f t="shared" si="19"/>
        <v>0</v>
      </c>
      <c r="W59" s="384">
        <f t="shared" si="19"/>
        <v>0</v>
      </c>
      <c r="X59" s="384">
        <f t="shared" si="19"/>
        <v>0</v>
      </c>
      <c r="Y59" s="384">
        <f t="shared" si="19"/>
        <v>0</v>
      </c>
      <c r="Z59" s="384">
        <f t="shared" si="19"/>
        <v>0</v>
      </c>
      <c r="AA59" s="384">
        <f t="shared" si="19"/>
        <v>0</v>
      </c>
      <c r="AB59" s="384">
        <f t="shared" si="19"/>
        <v>0</v>
      </c>
      <c r="AC59" s="384">
        <f t="shared" si="19"/>
        <v>0</v>
      </c>
      <c r="AD59" s="384">
        <f t="shared" si="19"/>
        <v>0</v>
      </c>
      <c r="AE59" s="384">
        <f t="shared" si="19"/>
        <v>0</v>
      </c>
      <c r="AF59" s="375"/>
    </row>
    <row r="60" spans="2:33" x14ac:dyDescent="0.25">
      <c r="B60" s="385"/>
      <c r="C60" s="385"/>
      <c r="E60" s="674" t="s">
        <v>252</v>
      </c>
      <c r="F60" s="674"/>
      <c r="G60" s="674"/>
      <c r="H60" s="674" t="s">
        <v>498</v>
      </c>
      <c r="I60" s="674"/>
      <c r="J60" s="674"/>
      <c r="P60" s="384">
        <f t="shared" ref="P60:AE60" si="20">IFERROR(P59/$H$2,0)</f>
        <v>0</v>
      </c>
      <c r="Q60" s="384">
        <f t="shared" si="20"/>
        <v>0</v>
      </c>
      <c r="R60" s="384">
        <f t="shared" si="20"/>
        <v>0</v>
      </c>
      <c r="S60" s="384">
        <f t="shared" si="20"/>
        <v>0</v>
      </c>
      <c r="T60" s="384">
        <f t="shared" si="20"/>
        <v>0</v>
      </c>
      <c r="U60" s="384">
        <f t="shared" si="20"/>
        <v>0</v>
      </c>
      <c r="V60" s="384">
        <f t="shared" si="20"/>
        <v>0</v>
      </c>
      <c r="W60" s="384">
        <f t="shared" si="20"/>
        <v>0</v>
      </c>
      <c r="X60" s="384">
        <f t="shared" si="20"/>
        <v>0</v>
      </c>
      <c r="Y60" s="384">
        <f t="shared" si="20"/>
        <v>0</v>
      </c>
      <c r="Z60" s="384">
        <f t="shared" si="20"/>
        <v>0</v>
      </c>
      <c r="AA60" s="384">
        <f t="shared" si="20"/>
        <v>0</v>
      </c>
      <c r="AB60" s="384">
        <f t="shared" si="20"/>
        <v>0</v>
      </c>
      <c r="AC60" s="384">
        <f t="shared" si="20"/>
        <v>0</v>
      </c>
      <c r="AD60" s="384">
        <f t="shared" si="20"/>
        <v>0</v>
      </c>
      <c r="AE60" s="384">
        <f t="shared" si="20"/>
        <v>0</v>
      </c>
      <c r="AF60" s="626" t="s">
        <v>270</v>
      </c>
      <c r="AG60" s="627"/>
    </row>
    <row r="61" spans="2:33" ht="30" outlineLevel="1" x14ac:dyDescent="0.25">
      <c r="B61" s="385"/>
      <c r="C61" s="385"/>
      <c r="E61" s="360" t="s">
        <v>267</v>
      </c>
      <c r="F61" s="361" t="s">
        <v>268</v>
      </c>
      <c r="G61" s="362" t="s">
        <v>269</v>
      </c>
      <c r="H61" s="363" t="s">
        <v>267</v>
      </c>
      <c r="I61" s="361" t="s">
        <v>268</v>
      </c>
      <c r="J61" s="362" t="s">
        <v>530</v>
      </c>
      <c r="O61" s="364" t="s">
        <v>266</v>
      </c>
      <c r="P61" s="365" t="s">
        <v>389</v>
      </c>
      <c r="Q61" s="365" t="s">
        <v>39</v>
      </c>
      <c r="R61" s="365" t="s">
        <v>40</v>
      </c>
      <c r="S61" s="365" t="s">
        <v>41</v>
      </c>
      <c r="T61" s="365" t="s">
        <v>42</v>
      </c>
      <c r="U61" s="365" t="s">
        <v>43</v>
      </c>
      <c r="V61" s="365" t="s">
        <v>44</v>
      </c>
      <c r="W61" s="365" t="s">
        <v>45</v>
      </c>
      <c r="X61" s="365" t="s">
        <v>46</v>
      </c>
      <c r="Y61" s="365" t="s">
        <v>47</v>
      </c>
      <c r="Z61" s="365" t="s">
        <v>48</v>
      </c>
      <c r="AA61" s="365" t="s">
        <v>49</v>
      </c>
      <c r="AB61" s="365" t="s">
        <v>50</v>
      </c>
      <c r="AC61" s="365" t="s">
        <v>51</v>
      </c>
      <c r="AD61" s="365" t="s">
        <v>52</v>
      </c>
      <c r="AE61" s="386"/>
      <c r="AF61" s="387"/>
    </row>
    <row r="62" spans="2:33" outlineLevel="1" x14ac:dyDescent="0.25">
      <c r="B62" s="367"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367">
        <f>IF(C58&gt;0,C58+1,IF(DATE(YEAR('Basic project data'!$C$5),MONTH('Basic project data'!$C$5),1)=D62,1,0))</f>
        <v>0</v>
      </c>
      <c r="D62" s="368">
        <f>DATE(YEAR(D58),MONTH(D58)+1,DAY(D58))</f>
        <v>368</v>
      </c>
      <c r="E62" s="369"/>
      <c r="F62" s="299">
        <f t="shared" ref="F62:F73" si="21">215/12*E62</f>
        <v>0</v>
      </c>
      <c r="G62" s="370"/>
      <c r="H62" s="369"/>
      <c r="I62" s="299">
        <f t="shared" ref="I62:I73" si="22">215/12*H62</f>
        <v>0</v>
      </c>
      <c r="J62" s="371"/>
      <c r="O62" s="372">
        <f t="shared" ref="O62:O74" si="23">D62</f>
        <v>368</v>
      </c>
      <c r="P62" s="373"/>
      <c r="Q62" s="373"/>
      <c r="R62" s="373"/>
      <c r="S62" s="373"/>
      <c r="T62" s="373"/>
      <c r="U62" s="373"/>
      <c r="V62" s="373"/>
      <c r="W62" s="373"/>
      <c r="X62" s="373"/>
      <c r="Y62" s="373"/>
      <c r="Z62" s="373"/>
      <c r="AA62" s="373"/>
      <c r="AB62" s="373"/>
      <c r="AC62" s="373"/>
      <c r="AD62" s="373"/>
      <c r="AE62" s="374">
        <f t="shared" ref="AE62:AE73" si="24">SUM(P62:AD62)</f>
        <v>0</v>
      </c>
      <c r="AF62" s="375"/>
      <c r="AG62" s="376"/>
    </row>
    <row r="63" spans="2:33" outlineLevel="1" x14ac:dyDescent="0.25">
      <c r="B63" s="367"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367">
        <f>IF(C62&gt;0,C62+1,IF(DATE(YEAR('Basic project data'!$C$5),MONTH('Basic project data'!$C$5),1)=D63,1,0))</f>
        <v>0</v>
      </c>
      <c r="D63" s="368">
        <f t="shared" ref="D63:D73" si="25">DATE(YEAR(D62),MONTH(D62)+1,DAY(D62))</f>
        <v>399</v>
      </c>
      <c r="E63" s="369"/>
      <c r="F63" s="299">
        <f t="shared" si="21"/>
        <v>0</v>
      </c>
      <c r="G63" s="370"/>
      <c r="H63" s="369"/>
      <c r="I63" s="299">
        <f t="shared" si="22"/>
        <v>0</v>
      </c>
      <c r="J63" s="371"/>
      <c r="O63" s="372">
        <f t="shared" si="23"/>
        <v>399</v>
      </c>
      <c r="P63" s="373"/>
      <c r="Q63" s="373"/>
      <c r="R63" s="373"/>
      <c r="S63" s="373"/>
      <c r="T63" s="373"/>
      <c r="U63" s="373"/>
      <c r="V63" s="373"/>
      <c r="W63" s="373"/>
      <c r="X63" s="373"/>
      <c r="Y63" s="373"/>
      <c r="Z63" s="373"/>
      <c r="AA63" s="373"/>
      <c r="AB63" s="373"/>
      <c r="AC63" s="373"/>
      <c r="AD63" s="373"/>
      <c r="AE63" s="374">
        <f t="shared" si="24"/>
        <v>0</v>
      </c>
      <c r="AF63" s="375"/>
    </row>
    <row r="64" spans="2:33" outlineLevel="1" x14ac:dyDescent="0.25">
      <c r="B64" s="367"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367">
        <f>IF(C63&gt;0,C63+1,IF(DATE(YEAR('Basic project data'!$C$5),MONTH('Basic project data'!$C$5),1)=D64,1,0))</f>
        <v>0</v>
      </c>
      <c r="D64" s="368">
        <f t="shared" si="25"/>
        <v>427</v>
      </c>
      <c r="E64" s="369"/>
      <c r="F64" s="299">
        <f t="shared" si="21"/>
        <v>0</v>
      </c>
      <c r="G64" s="370"/>
      <c r="H64" s="369"/>
      <c r="I64" s="299">
        <f t="shared" si="22"/>
        <v>0</v>
      </c>
      <c r="J64" s="371"/>
      <c r="O64" s="372">
        <f t="shared" si="23"/>
        <v>427</v>
      </c>
      <c r="P64" s="373"/>
      <c r="Q64" s="373"/>
      <c r="R64" s="373"/>
      <c r="S64" s="373"/>
      <c r="T64" s="373"/>
      <c r="U64" s="373"/>
      <c r="V64" s="373"/>
      <c r="W64" s="373"/>
      <c r="X64" s="373"/>
      <c r="Y64" s="373"/>
      <c r="Z64" s="373"/>
      <c r="AA64" s="373"/>
      <c r="AB64" s="373"/>
      <c r="AC64" s="373"/>
      <c r="AD64" s="373"/>
      <c r="AE64" s="374">
        <f t="shared" si="24"/>
        <v>0</v>
      </c>
      <c r="AF64" s="375"/>
    </row>
    <row r="65" spans="2:33" outlineLevel="1" x14ac:dyDescent="0.25">
      <c r="B65" s="367"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367">
        <f>IF(C64&gt;0,C64+1,IF(DATE(YEAR('Basic project data'!$C$5),MONTH('Basic project data'!$C$5),1)=D65,1,0))</f>
        <v>0</v>
      </c>
      <c r="D65" s="368">
        <f t="shared" si="25"/>
        <v>458</v>
      </c>
      <c r="E65" s="369"/>
      <c r="F65" s="299">
        <f t="shared" si="21"/>
        <v>0</v>
      </c>
      <c r="G65" s="370"/>
      <c r="H65" s="369"/>
      <c r="I65" s="299">
        <f t="shared" si="22"/>
        <v>0</v>
      </c>
      <c r="J65" s="371"/>
      <c r="O65" s="372">
        <f t="shared" si="23"/>
        <v>458</v>
      </c>
      <c r="P65" s="373"/>
      <c r="Q65" s="373"/>
      <c r="R65" s="373"/>
      <c r="S65" s="373"/>
      <c r="T65" s="373"/>
      <c r="U65" s="373"/>
      <c r="V65" s="373"/>
      <c r="W65" s="373"/>
      <c r="X65" s="373"/>
      <c r="Y65" s="373"/>
      <c r="Z65" s="373"/>
      <c r="AA65" s="373"/>
      <c r="AB65" s="373"/>
      <c r="AC65" s="373"/>
      <c r="AD65" s="373"/>
      <c r="AE65" s="374">
        <f t="shared" si="24"/>
        <v>0</v>
      </c>
      <c r="AF65" s="375"/>
    </row>
    <row r="66" spans="2:33" outlineLevel="1" x14ac:dyDescent="0.25">
      <c r="B66" s="367"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367">
        <f>IF(C65&gt;0,C65+1,IF(DATE(YEAR('Basic project data'!$C$5),MONTH('Basic project data'!$C$5),1)=D66,1,0))</f>
        <v>0</v>
      </c>
      <c r="D66" s="368">
        <f t="shared" si="25"/>
        <v>488</v>
      </c>
      <c r="E66" s="369"/>
      <c r="F66" s="299">
        <f t="shared" si="21"/>
        <v>0</v>
      </c>
      <c r="G66" s="370"/>
      <c r="H66" s="369"/>
      <c r="I66" s="299">
        <f t="shared" si="22"/>
        <v>0</v>
      </c>
      <c r="J66" s="371"/>
      <c r="O66" s="372">
        <f t="shared" si="23"/>
        <v>488</v>
      </c>
      <c r="P66" s="373"/>
      <c r="Q66" s="373"/>
      <c r="R66" s="373"/>
      <c r="S66" s="373"/>
      <c r="T66" s="373"/>
      <c r="U66" s="373"/>
      <c r="V66" s="373"/>
      <c r="W66" s="373"/>
      <c r="X66" s="373"/>
      <c r="Y66" s="373"/>
      <c r="Z66" s="373"/>
      <c r="AA66" s="373"/>
      <c r="AB66" s="373"/>
      <c r="AC66" s="373"/>
      <c r="AD66" s="373"/>
      <c r="AE66" s="374">
        <f t="shared" si="24"/>
        <v>0</v>
      </c>
      <c r="AF66" s="375"/>
    </row>
    <row r="67" spans="2:33" outlineLevel="1" x14ac:dyDescent="0.25">
      <c r="B67" s="367"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367">
        <f>IF(C66&gt;0,C66+1,IF(DATE(YEAR('Basic project data'!$C$5),MONTH('Basic project data'!$C$5),1)=D67,1,0))</f>
        <v>0</v>
      </c>
      <c r="D67" s="368">
        <f t="shared" si="25"/>
        <v>519</v>
      </c>
      <c r="E67" s="369"/>
      <c r="F67" s="299">
        <f t="shared" si="21"/>
        <v>0</v>
      </c>
      <c r="G67" s="370"/>
      <c r="H67" s="369"/>
      <c r="I67" s="299">
        <f t="shared" si="22"/>
        <v>0</v>
      </c>
      <c r="J67" s="371"/>
      <c r="O67" s="372">
        <f t="shared" si="23"/>
        <v>519</v>
      </c>
      <c r="P67" s="373"/>
      <c r="Q67" s="373"/>
      <c r="R67" s="373"/>
      <c r="S67" s="373"/>
      <c r="T67" s="373"/>
      <c r="U67" s="373"/>
      <c r="V67" s="373"/>
      <c r="W67" s="373"/>
      <c r="X67" s="373"/>
      <c r="Y67" s="373"/>
      <c r="Z67" s="373"/>
      <c r="AA67" s="373"/>
      <c r="AB67" s="373"/>
      <c r="AC67" s="373"/>
      <c r="AD67" s="373"/>
      <c r="AE67" s="374">
        <f t="shared" si="24"/>
        <v>0</v>
      </c>
      <c r="AF67" s="375"/>
    </row>
    <row r="68" spans="2:33" outlineLevel="1" x14ac:dyDescent="0.25">
      <c r="B68" s="367"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367">
        <f>IF(C67&gt;0,C67+1,IF(DATE(YEAR('Basic project data'!$C$5),MONTH('Basic project data'!$C$5),1)=D68,1,0))</f>
        <v>0</v>
      </c>
      <c r="D68" s="368">
        <f t="shared" si="25"/>
        <v>549</v>
      </c>
      <c r="E68" s="369"/>
      <c r="F68" s="299">
        <f t="shared" si="21"/>
        <v>0</v>
      </c>
      <c r="G68" s="370"/>
      <c r="H68" s="369"/>
      <c r="I68" s="299">
        <f t="shared" si="22"/>
        <v>0</v>
      </c>
      <c r="J68" s="371"/>
      <c r="O68" s="372">
        <f t="shared" si="23"/>
        <v>549</v>
      </c>
      <c r="P68" s="373"/>
      <c r="Q68" s="373"/>
      <c r="R68" s="373"/>
      <c r="S68" s="373"/>
      <c r="T68" s="373"/>
      <c r="U68" s="373"/>
      <c r="V68" s="373"/>
      <c r="W68" s="373"/>
      <c r="X68" s="373"/>
      <c r="Y68" s="373"/>
      <c r="Z68" s="373"/>
      <c r="AA68" s="373"/>
      <c r="AB68" s="373"/>
      <c r="AC68" s="373"/>
      <c r="AD68" s="373"/>
      <c r="AE68" s="374">
        <f t="shared" si="24"/>
        <v>0</v>
      </c>
      <c r="AF68" s="375"/>
    </row>
    <row r="69" spans="2:33" outlineLevel="1" x14ac:dyDescent="0.25">
      <c r="B69" s="367"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367">
        <f>IF(C68&gt;0,C68+1,IF(DATE(YEAR('Basic project data'!$C$5),MONTH('Basic project data'!$C$5),1)=D69,1,0))</f>
        <v>0</v>
      </c>
      <c r="D69" s="368">
        <f t="shared" si="25"/>
        <v>580</v>
      </c>
      <c r="E69" s="369"/>
      <c r="F69" s="299">
        <f t="shared" si="21"/>
        <v>0</v>
      </c>
      <c r="G69" s="370"/>
      <c r="H69" s="369"/>
      <c r="I69" s="299">
        <f t="shared" si="22"/>
        <v>0</v>
      </c>
      <c r="J69" s="371"/>
      <c r="O69" s="372">
        <f t="shared" si="23"/>
        <v>580</v>
      </c>
      <c r="P69" s="373"/>
      <c r="Q69" s="373"/>
      <c r="R69" s="373"/>
      <c r="S69" s="373"/>
      <c r="T69" s="373"/>
      <c r="U69" s="373"/>
      <c r="V69" s="373"/>
      <c r="W69" s="373"/>
      <c r="X69" s="373"/>
      <c r="Y69" s="373"/>
      <c r="Z69" s="373"/>
      <c r="AA69" s="373"/>
      <c r="AB69" s="373"/>
      <c r="AC69" s="373"/>
      <c r="AD69" s="373"/>
      <c r="AE69" s="374">
        <f t="shared" si="24"/>
        <v>0</v>
      </c>
      <c r="AF69" s="375"/>
    </row>
    <row r="70" spans="2:33" outlineLevel="1" x14ac:dyDescent="0.25">
      <c r="B70" s="367"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367">
        <f>IF(C69&gt;0,C69+1,IF(DATE(YEAR('Basic project data'!$C$5),MONTH('Basic project data'!$C$5),1)=D70,1,0))</f>
        <v>0</v>
      </c>
      <c r="D70" s="368">
        <f t="shared" si="25"/>
        <v>611</v>
      </c>
      <c r="E70" s="369"/>
      <c r="F70" s="299">
        <f t="shared" si="21"/>
        <v>0</v>
      </c>
      <c r="G70" s="370"/>
      <c r="H70" s="369"/>
      <c r="I70" s="299">
        <f t="shared" si="22"/>
        <v>0</v>
      </c>
      <c r="J70" s="371"/>
      <c r="O70" s="372">
        <f t="shared" si="23"/>
        <v>611</v>
      </c>
      <c r="P70" s="373"/>
      <c r="Q70" s="373"/>
      <c r="R70" s="373"/>
      <c r="S70" s="373"/>
      <c r="T70" s="373"/>
      <c r="U70" s="373"/>
      <c r="V70" s="373"/>
      <c r="W70" s="373"/>
      <c r="X70" s="373"/>
      <c r="Y70" s="373"/>
      <c r="Z70" s="373"/>
      <c r="AA70" s="373"/>
      <c r="AB70" s="373"/>
      <c r="AC70" s="373"/>
      <c r="AD70" s="373"/>
      <c r="AE70" s="374">
        <f t="shared" si="24"/>
        <v>0</v>
      </c>
      <c r="AF70" s="375"/>
    </row>
    <row r="71" spans="2:33" outlineLevel="1" x14ac:dyDescent="0.25">
      <c r="B71" s="367"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367">
        <f>IF(C70&gt;0,C70+1,IF(DATE(YEAR('Basic project data'!$C$5),MONTH('Basic project data'!$C$5),1)=D71,1,0))</f>
        <v>0</v>
      </c>
      <c r="D71" s="368">
        <f t="shared" si="25"/>
        <v>641</v>
      </c>
      <c r="E71" s="369"/>
      <c r="F71" s="299">
        <f t="shared" si="21"/>
        <v>0</v>
      </c>
      <c r="G71" s="370"/>
      <c r="H71" s="369"/>
      <c r="I71" s="299">
        <f t="shared" si="22"/>
        <v>0</v>
      </c>
      <c r="J71" s="371"/>
      <c r="O71" s="372">
        <f t="shared" si="23"/>
        <v>641</v>
      </c>
      <c r="P71" s="373"/>
      <c r="Q71" s="373"/>
      <c r="R71" s="373"/>
      <c r="S71" s="373"/>
      <c r="T71" s="373"/>
      <c r="U71" s="373"/>
      <c r="V71" s="373"/>
      <c r="W71" s="373"/>
      <c r="X71" s="373"/>
      <c r="Y71" s="373"/>
      <c r="Z71" s="373"/>
      <c r="AA71" s="373"/>
      <c r="AB71" s="373"/>
      <c r="AC71" s="373"/>
      <c r="AD71" s="373"/>
      <c r="AE71" s="374">
        <f t="shared" si="24"/>
        <v>0</v>
      </c>
      <c r="AF71" s="375"/>
    </row>
    <row r="72" spans="2:33" outlineLevel="1" x14ac:dyDescent="0.25">
      <c r="B72" s="367"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367">
        <f>IF(C71&gt;0,C71+1,IF(DATE(YEAR('Basic project data'!$C$5),MONTH('Basic project data'!$C$5),1)=D72,1,0))</f>
        <v>0</v>
      </c>
      <c r="D72" s="368">
        <f t="shared" si="25"/>
        <v>672</v>
      </c>
      <c r="E72" s="369"/>
      <c r="F72" s="299">
        <f t="shared" si="21"/>
        <v>0</v>
      </c>
      <c r="G72" s="370"/>
      <c r="H72" s="369"/>
      <c r="I72" s="299">
        <f t="shared" si="22"/>
        <v>0</v>
      </c>
      <c r="J72" s="371"/>
      <c r="O72" s="372">
        <f t="shared" si="23"/>
        <v>672</v>
      </c>
      <c r="P72" s="373"/>
      <c r="Q72" s="373"/>
      <c r="R72" s="373"/>
      <c r="S72" s="373"/>
      <c r="T72" s="373"/>
      <c r="U72" s="373"/>
      <c r="V72" s="373"/>
      <c r="W72" s="373"/>
      <c r="X72" s="373"/>
      <c r="Y72" s="373"/>
      <c r="Z72" s="373"/>
      <c r="AA72" s="373"/>
      <c r="AB72" s="373"/>
      <c r="AC72" s="373"/>
      <c r="AD72" s="373"/>
      <c r="AE72" s="374">
        <f t="shared" si="24"/>
        <v>0</v>
      </c>
      <c r="AF72" s="375"/>
    </row>
    <row r="73" spans="2:33" outlineLevel="1" x14ac:dyDescent="0.25">
      <c r="B73" s="367"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367">
        <f>IF(C72&gt;0,C72+1,IF(DATE(YEAR('Basic project data'!$C$5),MONTH('Basic project data'!$C$5),1)=D73,1,0))</f>
        <v>0</v>
      </c>
      <c r="D73" s="368">
        <f t="shared" si="25"/>
        <v>702</v>
      </c>
      <c r="E73" s="369"/>
      <c r="F73" s="299">
        <f t="shared" si="21"/>
        <v>0</v>
      </c>
      <c r="G73" s="370"/>
      <c r="H73" s="369"/>
      <c r="I73" s="299">
        <f t="shared" si="22"/>
        <v>0</v>
      </c>
      <c r="J73" s="371"/>
      <c r="O73" s="372">
        <f t="shared" si="23"/>
        <v>702</v>
      </c>
      <c r="P73" s="373"/>
      <c r="Q73" s="373"/>
      <c r="R73" s="373"/>
      <c r="S73" s="373"/>
      <c r="T73" s="373"/>
      <c r="U73" s="373"/>
      <c r="V73" s="373"/>
      <c r="W73" s="373"/>
      <c r="X73" s="373"/>
      <c r="Y73" s="373"/>
      <c r="Z73" s="373"/>
      <c r="AA73" s="373"/>
      <c r="AB73" s="373"/>
      <c r="AC73" s="373"/>
      <c r="AD73" s="373"/>
      <c r="AE73" s="374">
        <f t="shared" si="24"/>
        <v>0</v>
      </c>
      <c r="AF73" s="375"/>
    </row>
    <row r="74" spans="2:33" ht="15.75" outlineLevel="1" thickBot="1" x14ac:dyDescent="0.3">
      <c r="B74" s="377"/>
      <c r="C74" s="378"/>
      <c r="D74" s="379">
        <f>D73</f>
        <v>702</v>
      </c>
      <c r="E74" s="380"/>
      <c r="F74" s="381">
        <f>SUM(F62:F73)</f>
        <v>0</v>
      </c>
      <c r="G74" s="382">
        <f>SUM(G62:G73)</f>
        <v>0</v>
      </c>
      <c r="H74" s="383"/>
      <c r="I74" s="381">
        <f>SUM(I62:I73)</f>
        <v>0</v>
      </c>
      <c r="J74" s="382">
        <f>SUM(J62:J73)</f>
        <v>0</v>
      </c>
      <c r="O74" s="388">
        <f t="shared" si="23"/>
        <v>702</v>
      </c>
      <c r="P74" s="384">
        <f t="shared" ref="P74:S74" si="26">SUM(P62:P73)</f>
        <v>0</v>
      </c>
      <c r="Q74" s="384">
        <f t="shared" si="26"/>
        <v>0</v>
      </c>
      <c r="R74" s="384">
        <f t="shared" si="26"/>
        <v>0</v>
      </c>
      <c r="S74" s="384">
        <f t="shared" si="26"/>
        <v>0</v>
      </c>
      <c r="T74" s="384">
        <f>SUM(T62:T73)</f>
        <v>0</v>
      </c>
      <c r="U74" s="384">
        <f t="shared" ref="U74:AE74" si="27">SUM(U62:U73)</f>
        <v>0</v>
      </c>
      <c r="V74" s="384">
        <f t="shared" si="27"/>
        <v>0</v>
      </c>
      <c r="W74" s="384">
        <f t="shared" si="27"/>
        <v>0</v>
      </c>
      <c r="X74" s="384">
        <f t="shared" si="27"/>
        <v>0</v>
      </c>
      <c r="Y74" s="384">
        <f t="shared" si="27"/>
        <v>0</v>
      </c>
      <c r="Z74" s="384">
        <f t="shared" si="27"/>
        <v>0</v>
      </c>
      <c r="AA74" s="384">
        <f t="shared" si="27"/>
        <v>0</v>
      </c>
      <c r="AB74" s="384">
        <f t="shared" si="27"/>
        <v>0</v>
      </c>
      <c r="AC74" s="384">
        <f t="shared" si="27"/>
        <v>0</v>
      </c>
      <c r="AD74" s="384">
        <f t="shared" si="27"/>
        <v>0</v>
      </c>
      <c r="AE74" s="384">
        <f t="shared" si="27"/>
        <v>0</v>
      </c>
      <c r="AF74" s="375"/>
    </row>
    <row r="75" spans="2:33" x14ac:dyDescent="0.25">
      <c r="B75" s="385"/>
      <c r="C75" s="385"/>
      <c r="E75" s="674" t="s">
        <v>252</v>
      </c>
      <c r="F75" s="674"/>
      <c r="G75" s="674"/>
      <c r="H75" s="674" t="s">
        <v>498</v>
      </c>
      <c r="I75" s="674"/>
      <c r="J75" s="674"/>
      <c r="O75" s="357"/>
      <c r="P75" s="384">
        <f t="shared" ref="P75:AE75" si="28">IFERROR(P74/$H$2,0)</f>
        <v>0</v>
      </c>
      <c r="Q75" s="384">
        <f t="shared" si="28"/>
        <v>0</v>
      </c>
      <c r="R75" s="384">
        <f t="shared" si="28"/>
        <v>0</v>
      </c>
      <c r="S75" s="384">
        <f t="shared" si="28"/>
        <v>0</v>
      </c>
      <c r="T75" s="384">
        <f t="shared" si="28"/>
        <v>0</v>
      </c>
      <c r="U75" s="384">
        <f t="shared" si="28"/>
        <v>0</v>
      </c>
      <c r="V75" s="384">
        <f t="shared" si="28"/>
        <v>0</v>
      </c>
      <c r="W75" s="384">
        <f t="shared" si="28"/>
        <v>0</v>
      </c>
      <c r="X75" s="384">
        <f t="shared" si="28"/>
        <v>0</v>
      </c>
      <c r="Y75" s="384">
        <f t="shared" si="28"/>
        <v>0</v>
      </c>
      <c r="Z75" s="384">
        <f t="shared" si="28"/>
        <v>0</v>
      </c>
      <c r="AA75" s="384">
        <f t="shared" si="28"/>
        <v>0</v>
      </c>
      <c r="AB75" s="384">
        <f t="shared" si="28"/>
        <v>0</v>
      </c>
      <c r="AC75" s="384">
        <f t="shared" si="28"/>
        <v>0</v>
      </c>
      <c r="AD75" s="384">
        <f t="shared" si="28"/>
        <v>0</v>
      </c>
      <c r="AE75" s="384">
        <f t="shared" si="28"/>
        <v>0</v>
      </c>
      <c r="AF75" s="626" t="s">
        <v>270</v>
      </c>
      <c r="AG75" s="627"/>
    </row>
    <row r="76" spans="2:33" ht="30" outlineLevel="1" x14ac:dyDescent="0.25">
      <c r="B76" s="385"/>
      <c r="C76" s="385"/>
      <c r="E76" s="360" t="s">
        <v>267</v>
      </c>
      <c r="F76" s="361" t="s">
        <v>268</v>
      </c>
      <c r="G76" s="362" t="s">
        <v>269</v>
      </c>
      <c r="H76" s="363" t="s">
        <v>267</v>
      </c>
      <c r="I76" s="361" t="s">
        <v>268</v>
      </c>
      <c r="J76" s="362" t="s">
        <v>530</v>
      </c>
      <c r="O76" s="364" t="s">
        <v>266</v>
      </c>
      <c r="P76" s="365" t="s">
        <v>389</v>
      </c>
      <c r="Q76" s="365" t="s">
        <v>39</v>
      </c>
      <c r="R76" s="365" t="s">
        <v>40</v>
      </c>
      <c r="S76" s="365" t="s">
        <v>41</v>
      </c>
      <c r="T76" s="365" t="s">
        <v>42</v>
      </c>
      <c r="U76" s="365" t="s">
        <v>43</v>
      </c>
      <c r="V76" s="365" t="s">
        <v>44</v>
      </c>
      <c r="W76" s="365" t="s">
        <v>45</v>
      </c>
      <c r="X76" s="365" t="s">
        <v>46</v>
      </c>
      <c r="Y76" s="365" t="s">
        <v>47</v>
      </c>
      <c r="Z76" s="365" t="s">
        <v>48</v>
      </c>
      <c r="AA76" s="365" t="s">
        <v>49</v>
      </c>
      <c r="AB76" s="365" t="s">
        <v>50</v>
      </c>
      <c r="AC76" s="365" t="s">
        <v>51</v>
      </c>
      <c r="AD76" s="365" t="s">
        <v>52</v>
      </c>
      <c r="AE76" s="386"/>
      <c r="AF76" s="387"/>
    </row>
    <row r="77" spans="2:33" outlineLevel="1" x14ac:dyDescent="0.25">
      <c r="B77" s="367"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367">
        <f>IF(C73&gt;0,C73+1,IF(DATE(YEAR('Basic project data'!$C$5),MONTH('Basic project data'!$C$5),1)=D77,1,0))</f>
        <v>0</v>
      </c>
      <c r="D77" s="368">
        <f>DATE(YEAR(D73),MONTH(D73)+1,DAY(D73))</f>
        <v>733</v>
      </c>
      <c r="E77" s="369"/>
      <c r="F77" s="299">
        <f t="shared" ref="F77:F88" si="29">215/12*E77</f>
        <v>0</v>
      </c>
      <c r="G77" s="370"/>
      <c r="H77" s="369"/>
      <c r="I77" s="299">
        <f t="shared" ref="I77:I88" si="30">215/12*H77</f>
        <v>0</v>
      </c>
      <c r="J77" s="371"/>
      <c r="O77" s="372">
        <f t="shared" ref="O77:O89" si="31">D77</f>
        <v>733</v>
      </c>
      <c r="P77" s="373"/>
      <c r="Q77" s="373"/>
      <c r="R77" s="373"/>
      <c r="S77" s="373"/>
      <c r="T77" s="373"/>
      <c r="U77" s="373"/>
      <c r="V77" s="373"/>
      <c r="W77" s="373"/>
      <c r="X77" s="373"/>
      <c r="Y77" s="373"/>
      <c r="Z77" s="373"/>
      <c r="AA77" s="373"/>
      <c r="AB77" s="373"/>
      <c r="AC77" s="373"/>
      <c r="AD77" s="373"/>
      <c r="AE77" s="374">
        <f t="shared" ref="AE77:AE88" si="32">SUM(P77:AD77)</f>
        <v>0</v>
      </c>
      <c r="AF77" s="375"/>
    </row>
    <row r="78" spans="2:33" outlineLevel="1" x14ac:dyDescent="0.25">
      <c r="B78" s="367"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367">
        <f>IF(C77&gt;0,C77+1,IF(DATE(YEAR('Basic project data'!$C$5),MONTH('Basic project data'!$C$5),1)=D78,1,0))</f>
        <v>0</v>
      </c>
      <c r="D78" s="368">
        <f t="shared" ref="D78:D88" si="33">DATE(YEAR(D77),MONTH(D77)+1,DAY(D77))</f>
        <v>764</v>
      </c>
      <c r="E78" s="369"/>
      <c r="F78" s="299">
        <f t="shared" si="29"/>
        <v>0</v>
      </c>
      <c r="G78" s="370"/>
      <c r="H78" s="369"/>
      <c r="I78" s="299">
        <f t="shared" si="30"/>
        <v>0</v>
      </c>
      <c r="J78" s="371"/>
      <c r="O78" s="372">
        <f t="shared" si="31"/>
        <v>764</v>
      </c>
      <c r="P78" s="373"/>
      <c r="Q78" s="373"/>
      <c r="R78" s="373"/>
      <c r="S78" s="373"/>
      <c r="T78" s="373"/>
      <c r="U78" s="373"/>
      <c r="V78" s="373"/>
      <c r="W78" s="373"/>
      <c r="X78" s="373"/>
      <c r="Y78" s="373"/>
      <c r="Z78" s="373"/>
      <c r="AA78" s="373"/>
      <c r="AB78" s="373"/>
      <c r="AC78" s="373"/>
      <c r="AD78" s="373"/>
      <c r="AE78" s="374">
        <f t="shared" si="32"/>
        <v>0</v>
      </c>
      <c r="AF78" s="375"/>
    </row>
    <row r="79" spans="2:33" outlineLevel="1" x14ac:dyDescent="0.25">
      <c r="B79" s="367"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367">
        <f>IF(C78&gt;0,C78+1,IF(DATE(YEAR('Basic project data'!$C$5),MONTH('Basic project data'!$C$5),1)=D79,1,0))</f>
        <v>0</v>
      </c>
      <c r="D79" s="368">
        <f t="shared" si="33"/>
        <v>792</v>
      </c>
      <c r="E79" s="369"/>
      <c r="F79" s="299">
        <f t="shared" si="29"/>
        <v>0</v>
      </c>
      <c r="G79" s="370"/>
      <c r="H79" s="369"/>
      <c r="I79" s="299">
        <f t="shared" si="30"/>
        <v>0</v>
      </c>
      <c r="J79" s="371"/>
      <c r="O79" s="372">
        <f t="shared" si="31"/>
        <v>792</v>
      </c>
      <c r="P79" s="373"/>
      <c r="Q79" s="373"/>
      <c r="R79" s="373"/>
      <c r="S79" s="373"/>
      <c r="T79" s="373"/>
      <c r="U79" s="373"/>
      <c r="V79" s="373"/>
      <c r="W79" s="373"/>
      <c r="X79" s="373"/>
      <c r="Y79" s="373"/>
      <c r="Z79" s="373"/>
      <c r="AA79" s="373"/>
      <c r="AB79" s="373"/>
      <c r="AC79" s="373"/>
      <c r="AD79" s="373"/>
      <c r="AE79" s="374">
        <f t="shared" si="32"/>
        <v>0</v>
      </c>
      <c r="AF79" s="375"/>
    </row>
    <row r="80" spans="2:33" outlineLevel="1" x14ac:dyDescent="0.25">
      <c r="B80" s="367"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367">
        <f>IF(C79&gt;0,C79+1,IF(DATE(YEAR('Basic project data'!$C$5),MONTH('Basic project data'!$C$5),1)=D80,1,0))</f>
        <v>0</v>
      </c>
      <c r="D80" s="368">
        <f t="shared" si="33"/>
        <v>823</v>
      </c>
      <c r="E80" s="369"/>
      <c r="F80" s="299">
        <f t="shared" si="29"/>
        <v>0</v>
      </c>
      <c r="G80" s="370"/>
      <c r="H80" s="369"/>
      <c r="I80" s="299">
        <f t="shared" si="30"/>
        <v>0</v>
      </c>
      <c r="J80" s="371"/>
      <c r="O80" s="372">
        <f t="shared" si="31"/>
        <v>823</v>
      </c>
      <c r="P80" s="373"/>
      <c r="Q80" s="373"/>
      <c r="R80" s="373"/>
      <c r="S80" s="373"/>
      <c r="T80" s="373"/>
      <c r="U80" s="373"/>
      <c r="V80" s="373"/>
      <c r="W80" s="373"/>
      <c r="X80" s="373"/>
      <c r="Y80" s="373"/>
      <c r="Z80" s="373"/>
      <c r="AA80" s="373"/>
      <c r="AB80" s="373"/>
      <c r="AC80" s="373"/>
      <c r="AD80" s="373"/>
      <c r="AE80" s="374">
        <f t="shared" si="32"/>
        <v>0</v>
      </c>
      <c r="AF80" s="375"/>
    </row>
    <row r="81" spans="2:33" outlineLevel="1" x14ac:dyDescent="0.25">
      <c r="B81" s="367"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367">
        <f>IF(C80&gt;0,C80+1,IF(DATE(YEAR('Basic project data'!$C$5),MONTH('Basic project data'!$C$5),1)=D81,1,0))</f>
        <v>0</v>
      </c>
      <c r="D81" s="368">
        <f t="shared" si="33"/>
        <v>853</v>
      </c>
      <c r="E81" s="369"/>
      <c r="F81" s="299">
        <f t="shared" si="29"/>
        <v>0</v>
      </c>
      <c r="G81" s="370"/>
      <c r="H81" s="369"/>
      <c r="I81" s="299">
        <f t="shared" si="30"/>
        <v>0</v>
      </c>
      <c r="J81" s="371"/>
      <c r="O81" s="372">
        <f t="shared" si="31"/>
        <v>853</v>
      </c>
      <c r="P81" s="373"/>
      <c r="Q81" s="373"/>
      <c r="R81" s="373"/>
      <c r="S81" s="373"/>
      <c r="T81" s="373"/>
      <c r="U81" s="373"/>
      <c r="V81" s="373"/>
      <c r="W81" s="373"/>
      <c r="X81" s="373"/>
      <c r="Y81" s="373"/>
      <c r="Z81" s="373"/>
      <c r="AA81" s="373"/>
      <c r="AB81" s="373"/>
      <c r="AC81" s="373"/>
      <c r="AD81" s="373"/>
      <c r="AE81" s="374">
        <f t="shared" si="32"/>
        <v>0</v>
      </c>
      <c r="AF81" s="375"/>
    </row>
    <row r="82" spans="2:33" outlineLevel="1" x14ac:dyDescent="0.25">
      <c r="B82" s="367"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367">
        <f>IF(C81&gt;0,C81+1,IF(DATE(YEAR('Basic project data'!$C$5),MONTH('Basic project data'!$C$5),1)=D82,1,0))</f>
        <v>0</v>
      </c>
      <c r="D82" s="368">
        <f t="shared" si="33"/>
        <v>884</v>
      </c>
      <c r="E82" s="369"/>
      <c r="F82" s="299">
        <f t="shared" si="29"/>
        <v>0</v>
      </c>
      <c r="G82" s="370"/>
      <c r="H82" s="369"/>
      <c r="I82" s="299">
        <f t="shared" si="30"/>
        <v>0</v>
      </c>
      <c r="J82" s="371"/>
      <c r="O82" s="372">
        <f t="shared" si="31"/>
        <v>884</v>
      </c>
      <c r="P82" s="373"/>
      <c r="Q82" s="373"/>
      <c r="R82" s="373"/>
      <c r="S82" s="373"/>
      <c r="T82" s="373"/>
      <c r="U82" s="373"/>
      <c r="V82" s="373"/>
      <c r="W82" s="373"/>
      <c r="X82" s="373"/>
      <c r="Y82" s="373"/>
      <c r="Z82" s="373"/>
      <c r="AA82" s="373"/>
      <c r="AB82" s="373"/>
      <c r="AC82" s="373"/>
      <c r="AD82" s="373"/>
      <c r="AE82" s="374">
        <f t="shared" si="32"/>
        <v>0</v>
      </c>
      <c r="AF82" s="375"/>
    </row>
    <row r="83" spans="2:33" outlineLevel="1" x14ac:dyDescent="0.25">
      <c r="B83" s="367"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367">
        <f>IF(C82&gt;0,C82+1,IF(DATE(YEAR('Basic project data'!$C$5),MONTH('Basic project data'!$C$5),1)=D83,1,0))</f>
        <v>0</v>
      </c>
      <c r="D83" s="368">
        <f t="shared" si="33"/>
        <v>914</v>
      </c>
      <c r="E83" s="369"/>
      <c r="F83" s="299">
        <f t="shared" si="29"/>
        <v>0</v>
      </c>
      <c r="G83" s="370"/>
      <c r="H83" s="369"/>
      <c r="I83" s="299">
        <f t="shared" si="30"/>
        <v>0</v>
      </c>
      <c r="J83" s="371"/>
      <c r="O83" s="372">
        <f t="shared" si="31"/>
        <v>914</v>
      </c>
      <c r="P83" s="373"/>
      <c r="Q83" s="373"/>
      <c r="R83" s="373"/>
      <c r="S83" s="373"/>
      <c r="T83" s="373"/>
      <c r="U83" s="373"/>
      <c r="V83" s="373"/>
      <c r="W83" s="373"/>
      <c r="X83" s="373"/>
      <c r="Y83" s="373"/>
      <c r="Z83" s="373"/>
      <c r="AA83" s="373"/>
      <c r="AB83" s="373"/>
      <c r="AC83" s="373"/>
      <c r="AD83" s="373"/>
      <c r="AE83" s="374">
        <f t="shared" si="32"/>
        <v>0</v>
      </c>
      <c r="AF83" s="375"/>
    </row>
    <row r="84" spans="2:33" outlineLevel="1" x14ac:dyDescent="0.25">
      <c r="B84" s="367"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367">
        <f>IF(C83&gt;0,C83+1,IF(DATE(YEAR('Basic project data'!$C$5),MONTH('Basic project data'!$C$5),1)=D84,1,0))</f>
        <v>0</v>
      </c>
      <c r="D84" s="368">
        <f t="shared" si="33"/>
        <v>945</v>
      </c>
      <c r="E84" s="369"/>
      <c r="F84" s="299">
        <f t="shared" si="29"/>
        <v>0</v>
      </c>
      <c r="G84" s="370"/>
      <c r="H84" s="369"/>
      <c r="I84" s="299">
        <f t="shared" si="30"/>
        <v>0</v>
      </c>
      <c r="J84" s="371"/>
      <c r="O84" s="372">
        <f t="shared" si="31"/>
        <v>945</v>
      </c>
      <c r="P84" s="373"/>
      <c r="Q84" s="373"/>
      <c r="R84" s="373"/>
      <c r="S84" s="373"/>
      <c r="T84" s="373"/>
      <c r="U84" s="373"/>
      <c r="V84" s="373"/>
      <c r="W84" s="373"/>
      <c r="X84" s="373"/>
      <c r="Y84" s="373"/>
      <c r="Z84" s="373"/>
      <c r="AA84" s="373"/>
      <c r="AB84" s="373"/>
      <c r="AC84" s="373"/>
      <c r="AD84" s="373"/>
      <c r="AE84" s="374">
        <f t="shared" si="32"/>
        <v>0</v>
      </c>
      <c r="AF84" s="375"/>
    </row>
    <row r="85" spans="2:33" outlineLevel="1" x14ac:dyDescent="0.25">
      <c r="B85" s="367"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367">
        <f>IF(C84&gt;0,C84+1,IF(DATE(YEAR('Basic project data'!$C$5),MONTH('Basic project data'!$C$5),1)=D85,1,0))</f>
        <v>0</v>
      </c>
      <c r="D85" s="368">
        <f t="shared" si="33"/>
        <v>976</v>
      </c>
      <c r="E85" s="369"/>
      <c r="F85" s="299">
        <f t="shared" si="29"/>
        <v>0</v>
      </c>
      <c r="G85" s="370"/>
      <c r="H85" s="369"/>
      <c r="I85" s="299">
        <f t="shared" si="30"/>
        <v>0</v>
      </c>
      <c r="J85" s="371"/>
      <c r="O85" s="372">
        <f t="shared" si="31"/>
        <v>976</v>
      </c>
      <c r="P85" s="373"/>
      <c r="Q85" s="373"/>
      <c r="R85" s="373"/>
      <c r="S85" s="373"/>
      <c r="T85" s="373"/>
      <c r="U85" s="373"/>
      <c r="V85" s="373"/>
      <c r="W85" s="373"/>
      <c r="X85" s="373"/>
      <c r="Y85" s="373"/>
      <c r="Z85" s="373"/>
      <c r="AA85" s="373"/>
      <c r="AB85" s="373"/>
      <c r="AC85" s="373"/>
      <c r="AD85" s="373"/>
      <c r="AE85" s="374">
        <f t="shared" si="32"/>
        <v>0</v>
      </c>
      <c r="AF85" s="375"/>
    </row>
    <row r="86" spans="2:33" outlineLevel="1" x14ac:dyDescent="0.25">
      <c r="B86" s="367"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367">
        <f>IF(C85&gt;0,C85+1,IF(DATE(YEAR('Basic project data'!$C$5),MONTH('Basic project data'!$C$5),1)=D86,1,0))</f>
        <v>0</v>
      </c>
      <c r="D86" s="368">
        <f t="shared" si="33"/>
        <v>1006</v>
      </c>
      <c r="E86" s="369"/>
      <c r="F86" s="299">
        <f t="shared" si="29"/>
        <v>0</v>
      </c>
      <c r="G86" s="370"/>
      <c r="H86" s="369"/>
      <c r="I86" s="299">
        <f t="shared" si="30"/>
        <v>0</v>
      </c>
      <c r="J86" s="371"/>
      <c r="O86" s="372">
        <f t="shared" si="31"/>
        <v>1006</v>
      </c>
      <c r="P86" s="373"/>
      <c r="Q86" s="373"/>
      <c r="R86" s="373"/>
      <c r="S86" s="373"/>
      <c r="T86" s="373"/>
      <c r="U86" s="373"/>
      <c r="V86" s="373"/>
      <c r="W86" s="373"/>
      <c r="X86" s="373"/>
      <c r="Y86" s="373"/>
      <c r="Z86" s="373"/>
      <c r="AA86" s="373"/>
      <c r="AB86" s="373"/>
      <c r="AC86" s="373"/>
      <c r="AD86" s="373"/>
      <c r="AE86" s="374">
        <f t="shared" si="32"/>
        <v>0</v>
      </c>
      <c r="AF86" s="375"/>
    </row>
    <row r="87" spans="2:33" outlineLevel="1" x14ac:dyDescent="0.25">
      <c r="B87" s="367"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367">
        <f>IF(C86&gt;0,C86+1,IF(DATE(YEAR('Basic project data'!$C$5),MONTH('Basic project data'!$C$5),1)=D87,1,0))</f>
        <v>0</v>
      </c>
      <c r="D87" s="368">
        <f t="shared" si="33"/>
        <v>1037</v>
      </c>
      <c r="E87" s="369"/>
      <c r="F87" s="299">
        <f t="shared" si="29"/>
        <v>0</v>
      </c>
      <c r="G87" s="370"/>
      <c r="H87" s="369"/>
      <c r="I87" s="299">
        <f t="shared" si="30"/>
        <v>0</v>
      </c>
      <c r="J87" s="371"/>
      <c r="O87" s="372">
        <f t="shared" si="31"/>
        <v>1037</v>
      </c>
      <c r="P87" s="373"/>
      <c r="Q87" s="373"/>
      <c r="R87" s="373"/>
      <c r="S87" s="373"/>
      <c r="T87" s="373"/>
      <c r="U87" s="373"/>
      <c r="V87" s="373"/>
      <c r="W87" s="373"/>
      <c r="X87" s="373"/>
      <c r="Y87" s="373"/>
      <c r="Z87" s="373"/>
      <c r="AA87" s="373"/>
      <c r="AB87" s="373"/>
      <c r="AC87" s="373"/>
      <c r="AD87" s="373"/>
      <c r="AE87" s="374">
        <f t="shared" si="32"/>
        <v>0</v>
      </c>
      <c r="AF87" s="375"/>
    </row>
    <row r="88" spans="2:33" outlineLevel="1" x14ac:dyDescent="0.25">
      <c r="B88" s="367"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367">
        <f>IF(C87&gt;0,C87+1,IF(DATE(YEAR('Basic project data'!$C$5),MONTH('Basic project data'!$C$5),1)=D88,1,0))</f>
        <v>0</v>
      </c>
      <c r="D88" s="368">
        <f t="shared" si="33"/>
        <v>1067</v>
      </c>
      <c r="E88" s="369"/>
      <c r="F88" s="299">
        <f t="shared" si="29"/>
        <v>0</v>
      </c>
      <c r="G88" s="370"/>
      <c r="H88" s="369"/>
      <c r="I88" s="299">
        <f t="shared" si="30"/>
        <v>0</v>
      </c>
      <c r="J88" s="371"/>
      <c r="O88" s="372">
        <f t="shared" si="31"/>
        <v>1067</v>
      </c>
      <c r="P88" s="373"/>
      <c r="Q88" s="373"/>
      <c r="R88" s="373"/>
      <c r="S88" s="373"/>
      <c r="T88" s="373"/>
      <c r="U88" s="373"/>
      <c r="V88" s="373"/>
      <c r="W88" s="373"/>
      <c r="X88" s="373"/>
      <c r="Y88" s="373"/>
      <c r="Z88" s="373"/>
      <c r="AA88" s="373"/>
      <c r="AB88" s="373"/>
      <c r="AC88" s="373"/>
      <c r="AD88" s="373"/>
      <c r="AE88" s="374">
        <f t="shared" si="32"/>
        <v>0</v>
      </c>
      <c r="AF88" s="375"/>
    </row>
    <row r="89" spans="2:33" ht="15.75" outlineLevel="1" thickBot="1" x14ac:dyDescent="0.3">
      <c r="B89" s="377"/>
      <c r="C89" s="378"/>
      <c r="D89" s="379">
        <f>D88</f>
        <v>1067</v>
      </c>
      <c r="E89" s="380"/>
      <c r="F89" s="381">
        <f>SUM(F77:F88)</f>
        <v>0</v>
      </c>
      <c r="G89" s="382">
        <f>SUM(G77:G88)</f>
        <v>0</v>
      </c>
      <c r="H89" s="383"/>
      <c r="I89" s="381">
        <f>SUM(I77:I88)</f>
        <v>0</v>
      </c>
      <c r="J89" s="382">
        <f>SUM(J77:J88)</f>
        <v>0</v>
      </c>
      <c r="O89" s="388">
        <f t="shared" si="31"/>
        <v>1067</v>
      </c>
      <c r="P89" s="384">
        <f t="shared" ref="P89:S89" si="34">SUM(P77:P88)</f>
        <v>0</v>
      </c>
      <c r="Q89" s="384">
        <f t="shared" si="34"/>
        <v>0</v>
      </c>
      <c r="R89" s="384">
        <f t="shared" si="34"/>
        <v>0</v>
      </c>
      <c r="S89" s="384">
        <f t="shared" si="34"/>
        <v>0</v>
      </c>
      <c r="T89" s="384">
        <f>SUM(T77:T88)</f>
        <v>0</v>
      </c>
      <c r="U89" s="384">
        <f t="shared" ref="U89:AE89" si="35">SUM(U77:U88)</f>
        <v>0</v>
      </c>
      <c r="V89" s="384">
        <f t="shared" si="35"/>
        <v>0</v>
      </c>
      <c r="W89" s="384">
        <f t="shared" si="35"/>
        <v>0</v>
      </c>
      <c r="X89" s="384">
        <f t="shared" si="35"/>
        <v>0</v>
      </c>
      <c r="Y89" s="384">
        <f t="shared" si="35"/>
        <v>0</v>
      </c>
      <c r="Z89" s="384">
        <f t="shared" si="35"/>
        <v>0</v>
      </c>
      <c r="AA89" s="384">
        <f t="shared" si="35"/>
        <v>0</v>
      </c>
      <c r="AB89" s="384">
        <f t="shared" si="35"/>
        <v>0</v>
      </c>
      <c r="AC89" s="384">
        <f t="shared" si="35"/>
        <v>0</v>
      </c>
      <c r="AD89" s="384">
        <f t="shared" si="35"/>
        <v>0</v>
      </c>
      <c r="AE89" s="384">
        <f t="shared" si="35"/>
        <v>0</v>
      </c>
      <c r="AF89" s="375"/>
    </row>
    <row r="90" spans="2:33" x14ac:dyDescent="0.25">
      <c r="B90" s="385"/>
      <c r="C90" s="385"/>
      <c r="E90" s="674" t="s">
        <v>252</v>
      </c>
      <c r="F90" s="674"/>
      <c r="G90" s="674"/>
      <c r="H90" s="674" t="s">
        <v>498</v>
      </c>
      <c r="I90" s="674"/>
      <c r="J90" s="674"/>
      <c r="O90" s="357"/>
      <c r="P90" s="384">
        <f>IFERROR(P89/$H$2,0)</f>
        <v>0</v>
      </c>
      <c r="Q90" s="384">
        <f t="shared" ref="Q90:AE90" si="36">IFERROR(Q89/$H$2,0)</f>
        <v>0</v>
      </c>
      <c r="R90" s="384">
        <f t="shared" si="36"/>
        <v>0</v>
      </c>
      <c r="S90" s="384">
        <f t="shared" si="36"/>
        <v>0</v>
      </c>
      <c r="T90" s="384">
        <f t="shared" si="36"/>
        <v>0</v>
      </c>
      <c r="U90" s="384">
        <f t="shared" si="36"/>
        <v>0</v>
      </c>
      <c r="V90" s="384">
        <f t="shared" si="36"/>
        <v>0</v>
      </c>
      <c r="W90" s="384">
        <f t="shared" si="36"/>
        <v>0</v>
      </c>
      <c r="X90" s="384">
        <f t="shared" si="36"/>
        <v>0</v>
      </c>
      <c r="Y90" s="384">
        <f t="shared" si="36"/>
        <v>0</v>
      </c>
      <c r="Z90" s="384">
        <f t="shared" si="36"/>
        <v>0</v>
      </c>
      <c r="AA90" s="384">
        <f t="shared" si="36"/>
        <v>0</v>
      </c>
      <c r="AB90" s="384">
        <f t="shared" si="36"/>
        <v>0</v>
      </c>
      <c r="AC90" s="384">
        <f t="shared" si="36"/>
        <v>0</v>
      </c>
      <c r="AD90" s="384">
        <f t="shared" si="36"/>
        <v>0</v>
      </c>
      <c r="AE90" s="384">
        <f t="shared" si="36"/>
        <v>0</v>
      </c>
      <c r="AF90" s="626" t="s">
        <v>270</v>
      </c>
      <c r="AG90" s="627"/>
    </row>
    <row r="91" spans="2:33" ht="30" outlineLevel="1" x14ac:dyDescent="0.25">
      <c r="B91" s="385"/>
      <c r="C91" s="385"/>
      <c r="E91" s="360" t="s">
        <v>267</v>
      </c>
      <c r="F91" s="361" t="s">
        <v>268</v>
      </c>
      <c r="G91" s="362" t="s">
        <v>269</v>
      </c>
      <c r="H91" s="363" t="s">
        <v>267</v>
      </c>
      <c r="I91" s="361" t="s">
        <v>268</v>
      </c>
      <c r="J91" s="362" t="s">
        <v>530</v>
      </c>
      <c r="O91" s="364" t="s">
        <v>266</v>
      </c>
      <c r="P91" s="365" t="s">
        <v>389</v>
      </c>
      <c r="Q91" s="365" t="s">
        <v>39</v>
      </c>
      <c r="R91" s="365" t="s">
        <v>40</v>
      </c>
      <c r="S91" s="365" t="s">
        <v>41</v>
      </c>
      <c r="T91" s="365" t="s">
        <v>42</v>
      </c>
      <c r="U91" s="365" t="s">
        <v>43</v>
      </c>
      <c r="V91" s="365" t="s">
        <v>44</v>
      </c>
      <c r="W91" s="365" t="s">
        <v>45</v>
      </c>
      <c r="X91" s="365" t="s">
        <v>46</v>
      </c>
      <c r="Y91" s="365" t="s">
        <v>47</v>
      </c>
      <c r="Z91" s="365" t="s">
        <v>48</v>
      </c>
      <c r="AA91" s="365" t="s">
        <v>49</v>
      </c>
      <c r="AB91" s="365" t="s">
        <v>50</v>
      </c>
      <c r="AC91" s="365" t="s">
        <v>51</v>
      </c>
      <c r="AD91" s="365" t="s">
        <v>52</v>
      </c>
      <c r="AE91" s="386"/>
      <c r="AF91" s="387"/>
    </row>
    <row r="92" spans="2:33" outlineLevel="1" x14ac:dyDescent="0.25">
      <c r="B92" s="367"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367">
        <f>IF(C88&gt;0,C88+1,IF(DATE(YEAR('Basic project data'!$C$5),MONTH('Basic project data'!$C$5),1)=D92,1,0))</f>
        <v>0</v>
      </c>
      <c r="D92" s="368">
        <f>DATE(YEAR(D88),MONTH(D88)+1,DAY(D88))</f>
        <v>1098</v>
      </c>
      <c r="E92" s="369"/>
      <c r="F92" s="299">
        <f t="shared" ref="F92:F103" si="37">215/12*E92</f>
        <v>0</v>
      </c>
      <c r="G92" s="370"/>
      <c r="H92" s="369"/>
      <c r="I92" s="299">
        <f t="shared" ref="I92:I103" si="38">215/12*H92</f>
        <v>0</v>
      </c>
      <c r="J92" s="371"/>
      <c r="O92" s="372">
        <f t="shared" ref="O92:O104" si="39">D92</f>
        <v>1098</v>
      </c>
      <c r="P92" s="373"/>
      <c r="Q92" s="373"/>
      <c r="R92" s="373"/>
      <c r="S92" s="373"/>
      <c r="T92" s="373"/>
      <c r="U92" s="373"/>
      <c r="V92" s="373"/>
      <c r="W92" s="373"/>
      <c r="X92" s="373"/>
      <c r="Y92" s="373"/>
      <c r="Z92" s="373"/>
      <c r="AA92" s="373"/>
      <c r="AB92" s="373"/>
      <c r="AC92" s="373"/>
      <c r="AD92" s="373"/>
      <c r="AE92" s="374">
        <f t="shared" ref="AE92:AE103" si="40">SUM(P92:AD92)</f>
        <v>0</v>
      </c>
      <c r="AF92" s="375"/>
    </row>
    <row r="93" spans="2:33" outlineLevel="1" x14ac:dyDescent="0.25">
      <c r="B93" s="367"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367">
        <f>IF(C92&gt;0,C92+1,IF(DATE(YEAR('Basic project data'!$C$5),MONTH('Basic project data'!$C$5),1)=D93,1,0))</f>
        <v>0</v>
      </c>
      <c r="D93" s="368">
        <f t="shared" ref="D93:D103" si="41">DATE(YEAR(D92),MONTH(D92)+1,DAY(D92))</f>
        <v>1129</v>
      </c>
      <c r="E93" s="369"/>
      <c r="F93" s="299">
        <f t="shared" si="37"/>
        <v>0</v>
      </c>
      <c r="G93" s="370"/>
      <c r="H93" s="369"/>
      <c r="I93" s="299">
        <f t="shared" si="38"/>
        <v>0</v>
      </c>
      <c r="J93" s="371"/>
      <c r="O93" s="372">
        <f t="shared" si="39"/>
        <v>1129</v>
      </c>
      <c r="P93" s="373"/>
      <c r="Q93" s="373"/>
      <c r="R93" s="373"/>
      <c r="S93" s="373"/>
      <c r="T93" s="373"/>
      <c r="U93" s="373"/>
      <c r="V93" s="373"/>
      <c r="W93" s="373"/>
      <c r="X93" s="373"/>
      <c r="Y93" s="373"/>
      <c r="Z93" s="373"/>
      <c r="AA93" s="373"/>
      <c r="AB93" s="373"/>
      <c r="AC93" s="373"/>
      <c r="AD93" s="373"/>
      <c r="AE93" s="374">
        <f t="shared" si="40"/>
        <v>0</v>
      </c>
      <c r="AF93" s="375"/>
    </row>
    <row r="94" spans="2:33" outlineLevel="1" x14ac:dyDescent="0.25">
      <c r="B94" s="367"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367">
        <f>IF(C93&gt;0,C93+1,IF(DATE(YEAR('Basic project data'!$C$5),MONTH('Basic project data'!$C$5),1)=D94,1,0))</f>
        <v>0</v>
      </c>
      <c r="D94" s="368">
        <f t="shared" si="41"/>
        <v>1157</v>
      </c>
      <c r="E94" s="369"/>
      <c r="F94" s="299">
        <f t="shared" si="37"/>
        <v>0</v>
      </c>
      <c r="G94" s="370"/>
      <c r="H94" s="369"/>
      <c r="I94" s="299">
        <f t="shared" si="38"/>
        <v>0</v>
      </c>
      <c r="J94" s="371"/>
      <c r="O94" s="372">
        <f t="shared" si="39"/>
        <v>1157</v>
      </c>
      <c r="P94" s="373"/>
      <c r="Q94" s="373"/>
      <c r="R94" s="373"/>
      <c r="S94" s="373"/>
      <c r="T94" s="373"/>
      <c r="U94" s="373"/>
      <c r="V94" s="373"/>
      <c r="W94" s="373"/>
      <c r="X94" s="373"/>
      <c r="Y94" s="373"/>
      <c r="Z94" s="373"/>
      <c r="AA94" s="373"/>
      <c r="AB94" s="373"/>
      <c r="AC94" s="373"/>
      <c r="AD94" s="373"/>
      <c r="AE94" s="374">
        <f t="shared" si="40"/>
        <v>0</v>
      </c>
      <c r="AF94" s="375"/>
    </row>
    <row r="95" spans="2:33" outlineLevel="1" x14ac:dyDescent="0.25">
      <c r="B95" s="367"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367">
        <f>IF(C94&gt;0,C94+1,IF(DATE(YEAR('Basic project data'!$C$5),MONTH('Basic project data'!$C$5),1)=D95,1,0))</f>
        <v>0</v>
      </c>
      <c r="D95" s="368">
        <f t="shared" si="41"/>
        <v>1188</v>
      </c>
      <c r="E95" s="369"/>
      <c r="F95" s="299">
        <f t="shared" si="37"/>
        <v>0</v>
      </c>
      <c r="G95" s="370"/>
      <c r="H95" s="369"/>
      <c r="I95" s="299">
        <f t="shared" si="38"/>
        <v>0</v>
      </c>
      <c r="J95" s="371"/>
      <c r="O95" s="372">
        <f t="shared" si="39"/>
        <v>1188</v>
      </c>
      <c r="P95" s="373"/>
      <c r="Q95" s="373"/>
      <c r="R95" s="373"/>
      <c r="S95" s="373"/>
      <c r="T95" s="373"/>
      <c r="U95" s="373"/>
      <c r="V95" s="373"/>
      <c r="W95" s="373"/>
      <c r="X95" s="373"/>
      <c r="Y95" s="373"/>
      <c r="Z95" s="373"/>
      <c r="AA95" s="373"/>
      <c r="AB95" s="373"/>
      <c r="AC95" s="373"/>
      <c r="AD95" s="373"/>
      <c r="AE95" s="374">
        <f t="shared" si="40"/>
        <v>0</v>
      </c>
      <c r="AF95" s="375"/>
    </row>
    <row r="96" spans="2:33" outlineLevel="1" x14ac:dyDescent="0.25">
      <c r="B96" s="367"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367">
        <f>IF(C95&gt;0,C95+1,IF(DATE(YEAR('Basic project data'!$C$5),MONTH('Basic project data'!$C$5),1)=D96,1,0))</f>
        <v>0</v>
      </c>
      <c r="D96" s="368">
        <f t="shared" si="41"/>
        <v>1218</v>
      </c>
      <c r="E96" s="369"/>
      <c r="F96" s="299">
        <f t="shared" si="37"/>
        <v>0</v>
      </c>
      <c r="G96" s="370"/>
      <c r="H96" s="369"/>
      <c r="I96" s="299">
        <f t="shared" si="38"/>
        <v>0</v>
      </c>
      <c r="J96" s="371"/>
      <c r="O96" s="372">
        <f t="shared" si="39"/>
        <v>1218</v>
      </c>
      <c r="P96" s="373"/>
      <c r="Q96" s="373"/>
      <c r="R96" s="373"/>
      <c r="S96" s="373"/>
      <c r="T96" s="373"/>
      <c r="U96" s="373"/>
      <c r="V96" s="373"/>
      <c r="W96" s="373"/>
      <c r="X96" s="373"/>
      <c r="Y96" s="373"/>
      <c r="Z96" s="373"/>
      <c r="AA96" s="373"/>
      <c r="AB96" s="373"/>
      <c r="AC96" s="373"/>
      <c r="AD96" s="373"/>
      <c r="AE96" s="374">
        <f t="shared" si="40"/>
        <v>0</v>
      </c>
      <c r="AF96" s="375"/>
    </row>
    <row r="97" spans="2:33" outlineLevel="1" x14ac:dyDescent="0.25">
      <c r="B97" s="367"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367">
        <f>IF(C96&gt;0,C96+1,IF(DATE(YEAR('Basic project data'!$C$5),MONTH('Basic project data'!$C$5),1)=D97,1,0))</f>
        <v>0</v>
      </c>
      <c r="D97" s="368">
        <f t="shared" si="41"/>
        <v>1249</v>
      </c>
      <c r="E97" s="369"/>
      <c r="F97" s="299">
        <f t="shared" si="37"/>
        <v>0</v>
      </c>
      <c r="G97" s="370"/>
      <c r="H97" s="369"/>
      <c r="I97" s="299">
        <f t="shared" si="38"/>
        <v>0</v>
      </c>
      <c r="J97" s="371"/>
      <c r="O97" s="372">
        <f t="shared" si="39"/>
        <v>1249</v>
      </c>
      <c r="P97" s="373"/>
      <c r="Q97" s="373"/>
      <c r="R97" s="373"/>
      <c r="S97" s="373"/>
      <c r="T97" s="373"/>
      <c r="U97" s="373"/>
      <c r="V97" s="373"/>
      <c r="W97" s="373"/>
      <c r="X97" s="373"/>
      <c r="Y97" s="373"/>
      <c r="Z97" s="373"/>
      <c r="AA97" s="373"/>
      <c r="AB97" s="373"/>
      <c r="AC97" s="373"/>
      <c r="AD97" s="373"/>
      <c r="AE97" s="374">
        <f t="shared" si="40"/>
        <v>0</v>
      </c>
      <c r="AF97" s="375"/>
    </row>
    <row r="98" spans="2:33" outlineLevel="1" x14ac:dyDescent="0.25">
      <c r="B98" s="367"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367">
        <f>IF(C97&gt;0,C97+1,IF(DATE(YEAR('Basic project data'!$C$5),MONTH('Basic project data'!$C$5),1)=D98,1,0))</f>
        <v>0</v>
      </c>
      <c r="D98" s="368">
        <f t="shared" si="41"/>
        <v>1279</v>
      </c>
      <c r="E98" s="369"/>
      <c r="F98" s="299">
        <f t="shared" si="37"/>
        <v>0</v>
      </c>
      <c r="G98" s="370"/>
      <c r="H98" s="369"/>
      <c r="I98" s="299">
        <f t="shared" si="38"/>
        <v>0</v>
      </c>
      <c r="J98" s="371"/>
      <c r="O98" s="372">
        <f t="shared" si="39"/>
        <v>1279</v>
      </c>
      <c r="P98" s="373"/>
      <c r="Q98" s="373"/>
      <c r="R98" s="373"/>
      <c r="S98" s="373"/>
      <c r="T98" s="373"/>
      <c r="U98" s="373"/>
      <c r="V98" s="373"/>
      <c r="W98" s="373"/>
      <c r="X98" s="373"/>
      <c r="Y98" s="373"/>
      <c r="Z98" s="373"/>
      <c r="AA98" s="373"/>
      <c r="AB98" s="373"/>
      <c r="AC98" s="373"/>
      <c r="AD98" s="373"/>
      <c r="AE98" s="374">
        <f t="shared" si="40"/>
        <v>0</v>
      </c>
      <c r="AF98" s="375"/>
    </row>
    <row r="99" spans="2:33" outlineLevel="1" x14ac:dyDescent="0.25">
      <c r="B99" s="367"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367">
        <f>IF(C98&gt;0,C98+1,IF(DATE(YEAR('Basic project data'!$C$5),MONTH('Basic project data'!$C$5),1)=D99,1,0))</f>
        <v>0</v>
      </c>
      <c r="D99" s="368">
        <f t="shared" si="41"/>
        <v>1310</v>
      </c>
      <c r="E99" s="369"/>
      <c r="F99" s="299">
        <f t="shared" si="37"/>
        <v>0</v>
      </c>
      <c r="G99" s="370"/>
      <c r="H99" s="369"/>
      <c r="I99" s="299">
        <f t="shared" si="38"/>
        <v>0</v>
      </c>
      <c r="J99" s="371"/>
      <c r="O99" s="372">
        <f t="shared" si="39"/>
        <v>1310</v>
      </c>
      <c r="P99" s="373"/>
      <c r="Q99" s="373"/>
      <c r="R99" s="373"/>
      <c r="S99" s="373"/>
      <c r="T99" s="373"/>
      <c r="U99" s="373"/>
      <c r="V99" s="373"/>
      <c r="W99" s="373"/>
      <c r="X99" s="373"/>
      <c r="Y99" s="373"/>
      <c r="Z99" s="373"/>
      <c r="AA99" s="373"/>
      <c r="AB99" s="373"/>
      <c r="AC99" s="373"/>
      <c r="AD99" s="373"/>
      <c r="AE99" s="374">
        <f t="shared" si="40"/>
        <v>0</v>
      </c>
      <c r="AF99" s="375"/>
    </row>
    <row r="100" spans="2:33" outlineLevel="1" x14ac:dyDescent="0.25">
      <c r="B100" s="367"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367">
        <f>IF(C99&gt;0,C99+1,IF(DATE(YEAR('Basic project data'!$C$5),MONTH('Basic project data'!$C$5),1)=D100,1,0))</f>
        <v>0</v>
      </c>
      <c r="D100" s="368">
        <f t="shared" si="41"/>
        <v>1341</v>
      </c>
      <c r="E100" s="369"/>
      <c r="F100" s="299">
        <f t="shared" si="37"/>
        <v>0</v>
      </c>
      <c r="G100" s="370"/>
      <c r="H100" s="369"/>
      <c r="I100" s="299">
        <f t="shared" si="38"/>
        <v>0</v>
      </c>
      <c r="J100" s="371"/>
      <c r="O100" s="372">
        <f t="shared" si="39"/>
        <v>1341</v>
      </c>
      <c r="P100" s="373"/>
      <c r="Q100" s="373"/>
      <c r="R100" s="373"/>
      <c r="S100" s="373"/>
      <c r="T100" s="373"/>
      <c r="U100" s="373"/>
      <c r="V100" s="373"/>
      <c r="W100" s="373"/>
      <c r="X100" s="373"/>
      <c r="Y100" s="373"/>
      <c r="Z100" s="373"/>
      <c r="AA100" s="373"/>
      <c r="AB100" s="373"/>
      <c r="AC100" s="373"/>
      <c r="AD100" s="373"/>
      <c r="AE100" s="374">
        <f t="shared" si="40"/>
        <v>0</v>
      </c>
      <c r="AF100" s="375"/>
    </row>
    <row r="101" spans="2:33" outlineLevel="1" x14ac:dyDescent="0.25">
      <c r="B101" s="367"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367">
        <f>IF(C100&gt;0,C100+1,IF(DATE(YEAR('Basic project data'!$C$5),MONTH('Basic project data'!$C$5),1)=D101,1,0))</f>
        <v>0</v>
      </c>
      <c r="D101" s="368">
        <f t="shared" si="41"/>
        <v>1371</v>
      </c>
      <c r="E101" s="369"/>
      <c r="F101" s="299">
        <f t="shared" si="37"/>
        <v>0</v>
      </c>
      <c r="G101" s="370"/>
      <c r="H101" s="369"/>
      <c r="I101" s="299">
        <f t="shared" si="38"/>
        <v>0</v>
      </c>
      <c r="J101" s="371"/>
      <c r="O101" s="372">
        <f t="shared" si="39"/>
        <v>1371</v>
      </c>
      <c r="P101" s="373"/>
      <c r="Q101" s="373"/>
      <c r="R101" s="373"/>
      <c r="S101" s="373"/>
      <c r="T101" s="373"/>
      <c r="U101" s="373"/>
      <c r="V101" s="373"/>
      <c r="W101" s="373"/>
      <c r="X101" s="373"/>
      <c r="Y101" s="373"/>
      <c r="Z101" s="373"/>
      <c r="AA101" s="373"/>
      <c r="AB101" s="373"/>
      <c r="AC101" s="373"/>
      <c r="AD101" s="373"/>
      <c r="AE101" s="374">
        <f t="shared" si="40"/>
        <v>0</v>
      </c>
      <c r="AF101" s="375"/>
    </row>
    <row r="102" spans="2:33" outlineLevel="1" x14ac:dyDescent="0.25">
      <c r="B102" s="367"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367">
        <f>IF(C101&gt;0,C101+1,IF(DATE(YEAR('Basic project data'!$C$5),MONTH('Basic project data'!$C$5),1)=D102,1,0))</f>
        <v>0</v>
      </c>
      <c r="D102" s="368">
        <f t="shared" si="41"/>
        <v>1402</v>
      </c>
      <c r="E102" s="369"/>
      <c r="F102" s="299">
        <f t="shared" si="37"/>
        <v>0</v>
      </c>
      <c r="G102" s="370"/>
      <c r="H102" s="369"/>
      <c r="I102" s="299">
        <f t="shared" si="38"/>
        <v>0</v>
      </c>
      <c r="J102" s="371"/>
      <c r="O102" s="372">
        <f t="shared" si="39"/>
        <v>1402</v>
      </c>
      <c r="P102" s="373"/>
      <c r="Q102" s="373"/>
      <c r="R102" s="373"/>
      <c r="S102" s="373"/>
      <c r="T102" s="373"/>
      <c r="U102" s="373"/>
      <c r="V102" s="373"/>
      <c r="W102" s="373"/>
      <c r="X102" s="373"/>
      <c r="Y102" s="373"/>
      <c r="Z102" s="373"/>
      <c r="AA102" s="373"/>
      <c r="AB102" s="373"/>
      <c r="AC102" s="373"/>
      <c r="AD102" s="373"/>
      <c r="AE102" s="374">
        <f t="shared" si="40"/>
        <v>0</v>
      </c>
      <c r="AF102" s="375"/>
    </row>
    <row r="103" spans="2:33" outlineLevel="1" x14ac:dyDescent="0.25">
      <c r="B103" s="367"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367">
        <f>IF(C102&gt;0,C102+1,IF(DATE(YEAR('Basic project data'!$C$5),MONTH('Basic project data'!$C$5),1)=D103,1,0))</f>
        <v>0</v>
      </c>
      <c r="D103" s="368">
        <f t="shared" si="41"/>
        <v>1432</v>
      </c>
      <c r="E103" s="369"/>
      <c r="F103" s="299">
        <f t="shared" si="37"/>
        <v>0</v>
      </c>
      <c r="G103" s="370"/>
      <c r="H103" s="369"/>
      <c r="I103" s="299">
        <f t="shared" si="38"/>
        <v>0</v>
      </c>
      <c r="J103" s="371"/>
      <c r="O103" s="372">
        <f t="shared" si="39"/>
        <v>1432</v>
      </c>
      <c r="P103" s="373"/>
      <c r="Q103" s="373"/>
      <c r="R103" s="373"/>
      <c r="S103" s="373"/>
      <c r="T103" s="373"/>
      <c r="U103" s="373"/>
      <c r="V103" s="373"/>
      <c r="W103" s="373"/>
      <c r="X103" s="373"/>
      <c r="Y103" s="373"/>
      <c r="Z103" s="373"/>
      <c r="AA103" s="373"/>
      <c r="AB103" s="373"/>
      <c r="AC103" s="373"/>
      <c r="AD103" s="373"/>
      <c r="AE103" s="374">
        <f t="shared" si="40"/>
        <v>0</v>
      </c>
      <c r="AF103" s="375"/>
    </row>
    <row r="104" spans="2:33" ht="15.75" outlineLevel="1" thickBot="1" x14ac:dyDescent="0.3">
      <c r="B104" s="377"/>
      <c r="C104" s="378"/>
      <c r="D104" s="379">
        <f>D103</f>
        <v>1432</v>
      </c>
      <c r="E104" s="380"/>
      <c r="F104" s="381">
        <f>SUM(F92:F103)</f>
        <v>0</v>
      </c>
      <c r="G104" s="382">
        <f>SUM(G92:G103)</f>
        <v>0</v>
      </c>
      <c r="H104" s="383"/>
      <c r="I104" s="381">
        <f>SUM(I92:I103)</f>
        <v>0</v>
      </c>
      <c r="J104" s="382">
        <f>SUM(J92:J103)</f>
        <v>0</v>
      </c>
      <c r="O104" s="388">
        <f t="shared" si="39"/>
        <v>1432</v>
      </c>
      <c r="P104" s="384">
        <f t="shared" ref="P104:S104" si="42">SUM(P92:P103)</f>
        <v>0</v>
      </c>
      <c r="Q104" s="384">
        <f t="shared" si="42"/>
        <v>0</v>
      </c>
      <c r="R104" s="384">
        <f t="shared" si="42"/>
        <v>0</v>
      </c>
      <c r="S104" s="384">
        <f t="shared" si="42"/>
        <v>0</v>
      </c>
      <c r="T104" s="384">
        <f>SUM(T92:T103)</f>
        <v>0</v>
      </c>
      <c r="U104" s="384">
        <f t="shared" ref="U104:AE104" si="43">SUM(U92:U103)</f>
        <v>0</v>
      </c>
      <c r="V104" s="384">
        <f t="shared" si="43"/>
        <v>0</v>
      </c>
      <c r="W104" s="384">
        <f t="shared" si="43"/>
        <v>0</v>
      </c>
      <c r="X104" s="384">
        <f t="shared" si="43"/>
        <v>0</v>
      </c>
      <c r="Y104" s="384">
        <f t="shared" si="43"/>
        <v>0</v>
      </c>
      <c r="Z104" s="384">
        <f t="shared" si="43"/>
        <v>0</v>
      </c>
      <c r="AA104" s="384">
        <f t="shared" si="43"/>
        <v>0</v>
      </c>
      <c r="AB104" s="384">
        <f t="shared" si="43"/>
        <v>0</v>
      </c>
      <c r="AC104" s="384">
        <f t="shared" si="43"/>
        <v>0</v>
      </c>
      <c r="AD104" s="384">
        <f t="shared" si="43"/>
        <v>0</v>
      </c>
      <c r="AE104" s="384">
        <f t="shared" si="43"/>
        <v>0</v>
      </c>
      <c r="AF104" s="375"/>
    </row>
    <row r="105" spans="2:33" x14ac:dyDescent="0.25">
      <c r="B105" s="385"/>
      <c r="C105" s="385"/>
      <c r="E105" s="674" t="s">
        <v>252</v>
      </c>
      <c r="F105" s="674"/>
      <c r="G105" s="674"/>
      <c r="H105" s="674" t="s">
        <v>498</v>
      </c>
      <c r="I105" s="674"/>
      <c r="J105" s="674"/>
      <c r="O105" s="357"/>
      <c r="P105" s="384">
        <f>IFERROR(P104/$H$2,0)</f>
        <v>0</v>
      </c>
      <c r="Q105" s="384">
        <f t="shared" ref="Q105:AE105" si="44">IFERROR(Q104/$H$2,0)</f>
        <v>0</v>
      </c>
      <c r="R105" s="384">
        <f t="shared" si="44"/>
        <v>0</v>
      </c>
      <c r="S105" s="384">
        <f t="shared" si="44"/>
        <v>0</v>
      </c>
      <c r="T105" s="384">
        <f t="shared" si="44"/>
        <v>0</v>
      </c>
      <c r="U105" s="384">
        <f t="shared" si="44"/>
        <v>0</v>
      </c>
      <c r="V105" s="384">
        <f t="shared" si="44"/>
        <v>0</v>
      </c>
      <c r="W105" s="384">
        <f t="shared" si="44"/>
        <v>0</v>
      </c>
      <c r="X105" s="384">
        <f t="shared" si="44"/>
        <v>0</v>
      </c>
      <c r="Y105" s="384">
        <f t="shared" si="44"/>
        <v>0</v>
      </c>
      <c r="Z105" s="384">
        <f t="shared" si="44"/>
        <v>0</v>
      </c>
      <c r="AA105" s="384">
        <f t="shared" si="44"/>
        <v>0</v>
      </c>
      <c r="AB105" s="384">
        <f t="shared" si="44"/>
        <v>0</v>
      </c>
      <c r="AC105" s="384">
        <f t="shared" si="44"/>
        <v>0</v>
      </c>
      <c r="AD105" s="384">
        <f t="shared" si="44"/>
        <v>0</v>
      </c>
      <c r="AE105" s="384">
        <f t="shared" si="44"/>
        <v>0</v>
      </c>
      <c r="AF105" s="626" t="s">
        <v>270</v>
      </c>
      <c r="AG105" s="627"/>
    </row>
    <row r="106" spans="2:33" ht="30" outlineLevel="1" x14ac:dyDescent="0.25">
      <c r="B106" s="385"/>
      <c r="C106" s="385"/>
      <c r="E106" s="360" t="s">
        <v>267</v>
      </c>
      <c r="F106" s="361" t="s">
        <v>268</v>
      </c>
      <c r="G106" s="362" t="s">
        <v>269</v>
      </c>
      <c r="H106" s="363" t="s">
        <v>267</v>
      </c>
      <c r="I106" s="361" t="s">
        <v>268</v>
      </c>
      <c r="J106" s="362" t="s">
        <v>530</v>
      </c>
      <c r="O106" s="364" t="s">
        <v>266</v>
      </c>
      <c r="P106" s="365" t="s">
        <v>389</v>
      </c>
      <c r="Q106" s="365" t="s">
        <v>39</v>
      </c>
      <c r="R106" s="365" t="s">
        <v>40</v>
      </c>
      <c r="S106" s="365" t="s">
        <v>41</v>
      </c>
      <c r="T106" s="365" t="s">
        <v>42</v>
      </c>
      <c r="U106" s="365" t="s">
        <v>43</v>
      </c>
      <c r="V106" s="365" t="s">
        <v>44</v>
      </c>
      <c r="W106" s="365" t="s">
        <v>45</v>
      </c>
      <c r="X106" s="365" t="s">
        <v>46</v>
      </c>
      <c r="Y106" s="365" t="s">
        <v>47</v>
      </c>
      <c r="Z106" s="365" t="s">
        <v>48</v>
      </c>
      <c r="AA106" s="365" t="s">
        <v>49</v>
      </c>
      <c r="AB106" s="365" t="s">
        <v>50</v>
      </c>
      <c r="AC106" s="365" t="s">
        <v>51</v>
      </c>
      <c r="AD106" s="365" t="s">
        <v>52</v>
      </c>
      <c r="AE106" s="386"/>
      <c r="AF106" s="387"/>
    </row>
    <row r="107" spans="2:33" outlineLevel="1" x14ac:dyDescent="0.25">
      <c r="B107" s="367"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367">
        <f>IF(C103&gt;0,C103+1,IF(DATE(YEAR('Basic project data'!$C$5),MONTH('Basic project data'!$C$5),1)=D107,1,0))</f>
        <v>0</v>
      </c>
      <c r="D107" s="368">
        <f>DATE(YEAR(D103),MONTH(D103)+1,DAY(D103))</f>
        <v>1463</v>
      </c>
      <c r="E107" s="369"/>
      <c r="F107" s="299">
        <f t="shared" ref="F107:F118" si="45">215/12*E107</f>
        <v>0</v>
      </c>
      <c r="G107" s="370"/>
      <c r="H107" s="369"/>
      <c r="I107" s="299">
        <f t="shared" ref="I107:I118" si="46">215/12*H107</f>
        <v>0</v>
      </c>
      <c r="J107" s="371"/>
      <c r="O107" s="372">
        <f t="shared" ref="O107:O119" si="47">D107</f>
        <v>1463</v>
      </c>
      <c r="P107" s="373"/>
      <c r="Q107" s="373"/>
      <c r="R107" s="373"/>
      <c r="S107" s="373"/>
      <c r="T107" s="373"/>
      <c r="U107" s="373"/>
      <c r="V107" s="373"/>
      <c r="W107" s="373"/>
      <c r="X107" s="373"/>
      <c r="Y107" s="373"/>
      <c r="Z107" s="373"/>
      <c r="AA107" s="373"/>
      <c r="AB107" s="373"/>
      <c r="AC107" s="373"/>
      <c r="AD107" s="373"/>
      <c r="AE107" s="374">
        <f t="shared" ref="AE107:AE118" si="48">SUM(P107:AD107)</f>
        <v>0</v>
      </c>
      <c r="AF107" s="375"/>
    </row>
    <row r="108" spans="2:33" outlineLevel="1" x14ac:dyDescent="0.25">
      <c r="B108" s="367"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367">
        <f>IF(C107&gt;0,C107+1,IF(DATE(YEAR('Basic project data'!$C$5),MONTH('Basic project data'!$C$5),1)=D108,1,0))</f>
        <v>0</v>
      </c>
      <c r="D108" s="368">
        <f t="shared" ref="D108:D118" si="49">DATE(YEAR(D107),MONTH(D107)+1,DAY(D107))</f>
        <v>1494</v>
      </c>
      <c r="E108" s="369"/>
      <c r="F108" s="299">
        <f t="shared" si="45"/>
        <v>0</v>
      </c>
      <c r="G108" s="370"/>
      <c r="H108" s="369"/>
      <c r="I108" s="299">
        <f t="shared" si="46"/>
        <v>0</v>
      </c>
      <c r="J108" s="371"/>
      <c r="O108" s="372">
        <f t="shared" si="47"/>
        <v>1494</v>
      </c>
      <c r="P108" s="373"/>
      <c r="Q108" s="373"/>
      <c r="R108" s="373"/>
      <c r="S108" s="373"/>
      <c r="T108" s="373"/>
      <c r="U108" s="373"/>
      <c r="V108" s="373"/>
      <c r="W108" s="373"/>
      <c r="X108" s="373"/>
      <c r="Y108" s="373"/>
      <c r="Z108" s="373"/>
      <c r="AA108" s="373"/>
      <c r="AB108" s="373"/>
      <c r="AC108" s="373"/>
      <c r="AD108" s="373"/>
      <c r="AE108" s="374">
        <f t="shared" si="48"/>
        <v>0</v>
      </c>
      <c r="AF108" s="375"/>
    </row>
    <row r="109" spans="2:33" outlineLevel="1" x14ac:dyDescent="0.25">
      <c r="B109" s="367"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367">
        <f>IF(C108&gt;0,C108+1,IF(DATE(YEAR('Basic project data'!$C$5),MONTH('Basic project data'!$C$5),1)=D109,1,0))</f>
        <v>0</v>
      </c>
      <c r="D109" s="368">
        <f t="shared" si="49"/>
        <v>1523</v>
      </c>
      <c r="E109" s="369"/>
      <c r="F109" s="299">
        <f t="shared" si="45"/>
        <v>0</v>
      </c>
      <c r="G109" s="370"/>
      <c r="H109" s="369"/>
      <c r="I109" s="299">
        <f t="shared" si="46"/>
        <v>0</v>
      </c>
      <c r="J109" s="371"/>
      <c r="O109" s="372">
        <f t="shared" si="47"/>
        <v>1523</v>
      </c>
      <c r="P109" s="373"/>
      <c r="Q109" s="373"/>
      <c r="R109" s="373"/>
      <c r="S109" s="373"/>
      <c r="T109" s="373"/>
      <c r="U109" s="373"/>
      <c r="V109" s="373"/>
      <c r="W109" s="373"/>
      <c r="X109" s="373"/>
      <c r="Y109" s="373"/>
      <c r="Z109" s="373"/>
      <c r="AA109" s="373"/>
      <c r="AB109" s="373"/>
      <c r="AC109" s="373"/>
      <c r="AD109" s="373"/>
      <c r="AE109" s="374">
        <f t="shared" si="48"/>
        <v>0</v>
      </c>
      <c r="AF109" s="375"/>
    </row>
    <row r="110" spans="2:33" outlineLevel="1" x14ac:dyDescent="0.25">
      <c r="B110" s="367"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367">
        <f>IF(C109&gt;0,C109+1,IF(DATE(YEAR('Basic project data'!$C$5),MONTH('Basic project data'!$C$5),1)=D110,1,0))</f>
        <v>0</v>
      </c>
      <c r="D110" s="368">
        <f t="shared" si="49"/>
        <v>1554</v>
      </c>
      <c r="E110" s="369"/>
      <c r="F110" s="299">
        <f t="shared" si="45"/>
        <v>0</v>
      </c>
      <c r="G110" s="370"/>
      <c r="H110" s="369"/>
      <c r="I110" s="299">
        <f t="shared" si="46"/>
        <v>0</v>
      </c>
      <c r="J110" s="371"/>
      <c r="O110" s="372">
        <f t="shared" si="47"/>
        <v>1554</v>
      </c>
      <c r="P110" s="373"/>
      <c r="Q110" s="373"/>
      <c r="R110" s="373"/>
      <c r="S110" s="373"/>
      <c r="T110" s="373"/>
      <c r="U110" s="373"/>
      <c r="V110" s="373"/>
      <c r="W110" s="373"/>
      <c r="X110" s="373"/>
      <c r="Y110" s="373"/>
      <c r="Z110" s="373"/>
      <c r="AA110" s="373"/>
      <c r="AB110" s="373"/>
      <c r="AC110" s="373"/>
      <c r="AD110" s="373"/>
      <c r="AE110" s="374">
        <f t="shared" si="48"/>
        <v>0</v>
      </c>
      <c r="AF110" s="375"/>
    </row>
    <row r="111" spans="2:33" outlineLevel="1" x14ac:dyDescent="0.25">
      <c r="B111" s="367"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367">
        <f>IF(C110&gt;0,C110+1,IF(DATE(YEAR('Basic project data'!$C$5),MONTH('Basic project data'!$C$5),1)=D111,1,0))</f>
        <v>0</v>
      </c>
      <c r="D111" s="368">
        <f t="shared" si="49"/>
        <v>1584</v>
      </c>
      <c r="E111" s="369"/>
      <c r="F111" s="299">
        <f t="shared" si="45"/>
        <v>0</v>
      </c>
      <c r="G111" s="370"/>
      <c r="H111" s="369"/>
      <c r="I111" s="299">
        <f t="shared" si="46"/>
        <v>0</v>
      </c>
      <c r="J111" s="371"/>
      <c r="O111" s="372">
        <f t="shared" si="47"/>
        <v>1584</v>
      </c>
      <c r="P111" s="373"/>
      <c r="Q111" s="373"/>
      <c r="R111" s="373"/>
      <c r="S111" s="373"/>
      <c r="T111" s="373"/>
      <c r="U111" s="373"/>
      <c r="V111" s="373"/>
      <c r="W111" s="373"/>
      <c r="X111" s="373"/>
      <c r="Y111" s="373"/>
      <c r="Z111" s="373"/>
      <c r="AA111" s="373"/>
      <c r="AB111" s="373"/>
      <c r="AC111" s="373"/>
      <c r="AD111" s="373"/>
      <c r="AE111" s="374">
        <f t="shared" si="48"/>
        <v>0</v>
      </c>
      <c r="AF111" s="375"/>
    </row>
    <row r="112" spans="2:33" outlineLevel="1" x14ac:dyDescent="0.25">
      <c r="B112" s="367"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367">
        <f>IF(C111&gt;0,C111+1,IF(DATE(YEAR('Basic project data'!$C$5),MONTH('Basic project data'!$C$5),1)=D112,1,0))</f>
        <v>0</v>
      </c>
      <c r="D112" s="368">
        <f t="shared" si="49"/>
        <v>1615</v>
      </c>
      <c r="E112" s="369"/>
      <c r="F112" s="299">
        <f t="shared" si="45"/>
        <v>0</v>
      </c>
      <c r="G112" s="370"/>
      <c r="H112" s="369"/>
      <c r="I112" s="299">
        <f t="shared" si="46"/>
        <v>0</v>
      </c>
      <c r="J112" s="371"/>
      <c r="O112" s="372">
        <f t="shared" si="47"/>
        <v>1615</v>
      </c>
      <c r="P112" s="373"/>
      <c r="Q112" s="373"/>
      <c r="R112" s="373"/>
      <c r="S112" s="373"/>
      <c r="T112" s="373"/>
      <c r="U112" s="373"/>
      <c r="V112" s="373"/>
      <c r="W112" s="373"/>
      <c r="X112" s="373"/>
      <c r="Y112" s="373"/>
      <c r="Z112" s="373"/>
      <c r="AA112" s="373"/>
      <c r="AB112" s="373"/>
      <c r="AC112" s="373"/>
      <c r="AD112" s="373"/>
      <c r="AE112" s="374">
        <f t="shared" si="48"/>
        <v>0</v>
      </c>
      <c r="AF112" s="375"/>
    </row>
    <row r="113" spans="2:33" outlineLevel="1" x14ac:dyDescent="0.25">
      <c r="B113" s="367"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367">
        <f>IF(C112&gt;0,C112+1,IF(DATE(YEAR('Basic project data'!$C$5),MONTH('Basic project data'!$C$5),1)=D113,1,0))</f>
        <v>0</v>
      </c>
      <c r="D113" s="368">
        <f t="shared" si="49"/>
        <v>1645</v>
      </c>
      <c r="E113" s="369"/>
      <c r="F113" s="299">
        <f t="shared" si="45"/>
        <v>0</v>
      </c>
      <c r="G113" s="370"/>
      <c r="H113" s="369"/>
      <c r="I113" s="299">
        <f t="shared" si="46"/>
        <v>0</v>
      </c>
      <c r="J113" s="371"/>
      <c r="O113" s="372">
        <f t="shared" si="47"/>
        <v>1645</v>
      </c>
      <c r="P113" s="373"/>
      <c r="Q113" s="373"/>
      <c r="R113" s="373"/>
      <c r="S113" s="373"/>
      <c r="T113" s="373"/>
      <c r="U113" s="373"/>
      <c r="V113" s="373"/>
      <c r="W113" s="373"/>
      <c r="X113" s="373"/>
      <c r="Y113" s="373"/>
      <c r="Z113" s="373"/>
      <c r="AA113" s="373"/>
      <c r="AB113" s="373"/>
      <c r="AC113" s="373"/>
      <c r="AD113" s="373"/>
      <c r="AE113" s="374">
        <f t="shared" si="48"/>
        <v>0</v>
      </c>
      <c r="AF113" s="375"/>
    </row>
    <row r="114" spans="2:33" outlineLevel="1" x14ac:dyDescent="0.25">
      <c r="B114" s="367"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367">
        <f>IF(C113&gt;0,C113+1,IF(DATE(YEAR('Basic project data'!$C$5),MONTH('Basic project data'!$C$5),1)=D114,1,0))</f>
        <v>0</v>
      </c>
      <c r="D114" s="368">
        <f t="shared" si="49"/>
        <v>1676</v>
      </c>
      <c r="E114" s="369"/>
      <c r="F114" s="299">
        <f t="shared" si="45"/>
        <v>0</v>
      </c>
      <c r="G114" s="370"/>
      <c r="H114" s="369"/>
      <c r="I114" s="299">
        <f t="shared" si="46"/>
        <v>0</v>
      </c>
      <c r="J114" s="371"/>
      <c r="O114" s="372">
        <f t="shared" si="47"/>
        <v>1676</v>
      </c>
      <c r="P114" s="373"/>
      <c r="Q114" s="373"/>
      <c r="R114" s="373"/>
      <c r="S114" s="373"/>
      <c r="T114" s="373"/>
      <c r="U114" s="373"/>
      <c r="V114" s="373"/>
      <c r="W114" s="373"/>
      <c r="X114" s="373"/>
      <c r="Y114" s="373"/>
      <c r="Z114" s="373"/>
      <c r="AA114" s="373"/>
      <c r="AB114" s="373"/>
      <c r="AC114" s="373"/>
      <c r="AD114" s="373"/>
      <c r="AE114" s="374">
        <f t="shared" si="48"/>
        <v>0</v>
      </c>
      <c r="AF114" s="375"/>
    </row>
    <row r="115" spans="2:33" outlineLevel="1" x14ac:dyDescent="0.25">
      <c r="B115" s="367"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367">
        <f>IF(C114&gt;0,C114+1,IF(DATE(YEAR('Basic project data'!$C$5),MONTH('Basic project data'!$C$5),1)=D115,1,0))</f>
        <v>0</v>
      </c>
      <c r="D115" s="368">
        <f t="shared" si="49"/>
        <v>1707</v>
      </c>
      <c r="E115" s="369"/>
      <c r="F115" s="299">
        <f t="shared" si="45"/>
        <v>0</v>
      </c>
      <c r="G115" s="370"/>
      <c r="H115" s="369"/>
      <c r="I115" s="299">
        <f t="shared" si="46"/>
        <v>0</v>
      </c>
      <c r="J115" s="371"/>
      <c r="O115" s="372">
        <f t="shared" si="47"/>
        <v>1707</v>
      </c>
      <c r="P115" s="373"/>
      <c r="Q115" s="373"/>
      <c r="R115" s="373"/>
      <c r="S115" s="373"/>
      <c r="T115" s="373"/>
      <c r="U115" s="373"/>
      <c r="V115" s="373"/>
      <c r="W115" s="373"/>
      <c r="X115" s="373"/>
      <c r="Y115" s="373"/>
      <c r="Z115" s="373"/>
      <c r="AA115" s="373"/>
      <c r="AB115" s="373"/>
      <c r="AC115" s="373"/>
      <c r="AD115" s="373"/>
      <c r="AE115" s="374">
        <f t="shared" si="48"/>
        <v>0</v>
      </c>
      <c r="AF115" s="375"/>
    </row>
    <row r="116" spans="2:33" outlineLevel="1" x14ac:dyDescent="0.25">
      <c r="B116" s="367"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367">
        <f>IF(C115&gt;0,C115+1,IF(DATE(YEAR('Basic project data'!$C$5),MONTH('Basic project data'!$C$5),1)=D116,1,0))</f>
        <v>0</v>
      </c>
      <c r="D116" s="368">
        <f t="shared" si="49"/>
        <v>1737</v>
      </c>
      <c r="E116" s="369"/>
      <c r="F116" s="299">
        <f t="shared" si="45"/>
        <v>0</v>
      </c>
      <c r="G116" s="370"/>
      <c r="H116" s="369"/>
      <c r="I116" s="299">
        <f t="shared" si="46"/>
        <v>0</v>
      </c>
      <c r="J116" s="371"/>
      <c r="O116" s="372">
        <f t="shared" si="47"/>
        <v>1737</v>
      </c>
      <c r="P116" s="373"/>
      <c r="Q116" s="373"/>
      <c r="R116" s="373"/>
      <c r="S116" s="373"/>
      <c r="T116" s="373"/>
      <c r="U116" s="373"/>
      <c r="V116" s="373"/>
      <c r="W116" s="373"/>
      <c r="X116" s="373"/>
      <c r="Y116" s="373"/>
      <c r="Z116" s="373"/>
      <c r="AA116" s="373"/>
      <c r="AB116" s="373"/>
      <c r="AC116" s="373"/>
      <c r="AD116" s="373"/>
      <c r="AE116" s="374">
        <f t="shared" si="48"/>
        <v>0</v>
      </c>
      <c r="AF116" s="375"/>
    </row>
    <row r="117" spans="2:33" outlineLevel="1" x14ac:dyDescent="0.25">
      <c r="B117" s="367"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367">
        <f>IF(C116&gt;0,C116+1,IF(DATE(YEAR('Basic project data'!$C$5),MONTH('Basic project data'!$C$5),1)=D117,1,0))</f>
        <v>0</v>
      </c>
      <c r="D117" s="368">
        <f t="shared" si="49"/>
        <v>1768</v>
      </c>
      <c r="E117" s="369"/>
      <c r="F117" s="299">
        <f t="shared" si="45"/>
        <v>0</v>
      </c>
      <c r="G117" s="370"/>
      <c r="H117" s="369"/>
      <c r="I117" s="299">
        <f t="shared" si="46"/>
        <v>0</v>
      </c>
      <c r="J117" s="371"/>
      <c r="O117" s="372">
        <f t="shared" si="47"/>
        <v>1768</v>
      </c>
      <c r="P117" s="373"/>
      <c r="Q117" s="373"/>
      <c r="R117" s="373"/>
      <c r="S117" s="373"/>
      <c r="T117" s="373"/>
      <c r="U117" s="373"/>
      <c r="V117" s="373"/>
      <c r="W117" s="373"/>
      <c r="X117" s="373"/>
      <c r="Y117" s="373"/>
      <c r="Z117" s="373"/>
      <c r="AA117" s="373"/>
      <c r="AB117" s="373"/>
      <c r="AC117" s="373"/>
      <c r="AD117" s="373"/>
      <c r="AE117" s="374">
        <f t="shared" si="48"/>
        <v>0</v>
      </c>
      <c r="AF117" s="375"/>
    </row>
    <row r="118" spans="2:33" outlineLevel="1" x14ac:dyDescent="0.25">
      <c r="B118" s="367"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367">
        <f>IF(C117&gt;0,C117+1,IF(DATE(YEAR('Basic project data'!$C$5),MONTH('Basic project data'!$C$5),1)=D118,1,0))</f>
        <v>0</v>
      </c>
      <c r="D118" s="368">
        <f t="shared" si="49"/>
        <v>1798</v>
      </c>
      <c r="E118" s="369"/>
      <c r="F118" s="299">
        <f t="shared" si="45"/>
        <v>0</v>
      </c>
      <c r="G118" s="370"/>
      <c r="H118" s="369"/>
      <c r="I118" s="299">
        <f t="shared" si="46"/>
        <v>0</v>
      </c>
      <c r="J118" s="371"/>
      <c r="O118" s="372">
        <f t="shared" si="47"/>
        <v>1798</v>
      </c>
      <c r="P118" s="373"/>
      <c r="Q118" s="373"/>
      <c r="R118" s="373"/>
      <c r="S118" s="373"/>
      <c r="T118" s="373"/>
      <c r="U118" s="373"/>
      <c r="V118" s="373"/>
      <c r="W118" s="373"/>
      <c r="X118" s="373"/>
      <c r="Y118" s="373"/>
      <c r="Z118" s="373"/>
      <c r="AA118" s="373"/>
      <c r="AB118" s="373"/>
      <c r="AC118" s="373"/>
      <c r="AD118" s="373"/>
      <c r="AE118" s="374">
        <f t="shared" si="48"/>
        <v>0</v>
      </c>
      <c r="AF118" s="375"/>
    </row>
    <row r="119" spans="2:33" ht="15.75" outlineLevel="1" thickBot="1" x14ac:dyDescent="0.3">
      <c r="B119" s="377"/>
      <c r="C119" s="378"/>
      <c r="D119" s="379">
        <f>D118</f>
        <v>1798</v>
      </c>
      <c r="E119" s="380"/>
      <c r="F119" s="381">
        <f>SUM(F107:F118)</f>
        <v>0</v>
      </c>
      <c r="G119" s="382">
        <f>SUM(G107:G118)</f>
        <v>0</v>
      </c>
      <c r="H119" s="383"/>
      <c r="I119" s="381">
        <f>SUM(I107:I118)</f>
        <v>0</v>
      </c>
      <c r="J119" s="382">
        <f>SUM(J107:J118)</f>
        <v>0</v>
      </c>
      <c r="O119" s="388">
        <f t="shared" si="47"/>
        <v>1798</v>
      </c>
      <c r="P119" s="384">
        <f t="shared" ref="P119:S119" si="50">SUM(P107:P118)</f>
        <v>0</v>
      </c>
      <c r="Q119" s="384">
        <f t="shared" si="50"/>
        <v>0</v>
      </c>
      <c r="R119" s="384">
        <f t="shared" si="50"/>
        <v>0</v>
      </c>
      <c r="S119" s="384">
        <f t="shared" si="50"/>
        <v>0</v>
      </c>
      <c r="T119" s="384">
        <f>SUM(T107:T118)</f>
        <v>0</v>
      </c>
      <c r="U119" s="384">
        <f t="shared" ref="U119:AE119" si="51">SUM(U107:U118)</f>
        <v>0</v>
      </c>
      <c r="V119" s="384">
        <f t="shared" si="51"/>
        <v>0</v>
      </c>
      <c r="W119" s="384">
        <f t="shared" si="51"/>
        <v>0</v>
      </c>
      <c r="X119" s="384">
        <f t="shared" si="51"/>
        <v>0</v>
      </c>
      <c r="Y119" s="384">
        <f t="shared" si="51"/>
        <v>0</v>
      </c>
      <c r="Z119" s="384">
        <f t="shared" si="51"/>
        <v>0</v>
      </c>
      <c r="AA119" s="384">
        <f t="shared" si="51"/>
        <v>0</v>
      </c>
      <c r="AB119" s="384">
        <f t="shared" si="51"/>
        <v>0</v>
      </c>
      <c r="AC119" s="384">
        <f t="shared" si="51"/>
        <v>0</v>
      </c>
      <c r="AD119" s="384">
        <f t="shared" si="51"/>
        <v>0</v>
      </c>
      <c r="AE119" s="384">
        <f t="shared" si="51"/>
        <v>0</v>
      </c>
      <c r="AF119" s="375"/>
    </row>
    <row r="120" spans="2:33" x14ac:dyDescent="0.25">
      <c r="B120" s="385"/>
      <c r="C120" s="385"/>
      <c r="E120" s="674" t="s">
        <v>252</v>
      </c>
      <c r="F120" s="674"/>
      <c r="G120" s="674"/>
      <c r="H120" s="674" t="s">
        <v>498</v>
      </c>
      <c r="I120" s="674"/>
      <c r="J120" s="674"/>
      <c r="O120" s="357"/>
      <c r="P120" s="384">
        <f>IFERROR(P119/$H$2,0)</f>
        <v>0</v>
      </c>
      <c r="Q120" s="384">
        <f t="shared" ref="Q120:AE120" si="52">IFERROR(Q119/$H$2,0)</f>
        <v>0</v>
      </c>
      <c r="R120" s="384">
        <f t="shared" si="52"/>
        <v>0</v>
      </c>
      <c r="S120" s="384">
        <f t="shared" si="52"/>
        <v>0</v>
      </c>
      <c r="T120" s="384">
        <f t="shared" si="52"/>
        <v>0</v>
      </c>
      <c r="U120" s="384">
        <f t="shared" si="52"/>
        <v>0</v>
      </c>
      <c r="V120" s="384">
        <f t="shared" si="52"/>
        <v>0</v>
      </c>
      <c r="W120" s="384">
        <f t="shared" si="52"/>
        <v>0</v>
      </c>
      <c r="X120" s="384">
        <f t="shared" si="52"/>
        <v>0</v>
      </c>
      <c r="Y120" s="384">
        <f t="shared" si="52"/>
        <v>0</v>
      </c>
      <c r="Z120" s="384">
        <f t="shared" si="52"/>
        <v>0</v>
      </c>
      <c r="AA120" s="384">
        <f t="shared" si="52"/>
        <v>0</v>
      </c>
      <c r="AB120" s="384">
        <f t="shared" si="52"/>
        <v>0</v>
      </c>
      <c r="AC120" s="384">
        <f t="shared" si="52"/>
        <v>0</v>
      </c>
      <c r="AD120" s="384">
        <f t="shared" si="52"/>
        <v>0</v>
      </c>
      <c r="AE120" s="384">
        <f t="shared" si="52"/>
        <v>0</v>
      </c>
      <c r="AF120" s="626" t="s">
        <v>270</v>
      </c>
      <c r="AG120" s="627"/>
    </row>
    <row r="121" spans="2:33" ht="30" outlineLevel="1" x14ac:dyDescent="0.25">
      <c r="B121" s="385"/>
      <c r="C121" s="385"/>
      <c r="E121" s="360" t="s">
        <v>267</v>
      </c>
      <c r="F121" s="361" t="s">
        <v>268</v>
      </c>
      <c r="G121" s="362" t="s">
        <v>269</v>
      </c>
      <c r="H121" s="363" t="s">
        <v>267</v>
      </c>
      <c r="I121" s="361" t="s">
        <v>268</v>
      </c>
      <c r="J121" s="362" t="s">
        <v>530</v>
      </c>
      <c r="O121" s="364" t="s">
        <v>266</v>
      </c>
      <c r="P121" s="365" t="s">
        <v>389</v>
      </c>
      <c r="Q121" s="365" t="s">
        <v>39</v>
      </c>
      <c r="R121" s="365" t="s">
        <v>40</v>
      </c>
      <c r="S121" s="365" t="s">
        <v>41</v>
      </c>
      <c r="T121" s="365" t="s">
        <v>42</v>
      </c>
      <c r="U121" s="365" t="s">
        <v>43</v>
      </c>
      <c r="V121" s="365" t="s">
        <v>44</v>
      </c>
      <c r="W121" s="365" t="s">
        <v>45</v>
      </c>
      <c r="X121" s="365" t="s">
        <v>46</v>
      </c>
      <c r="Y121" s="365" t="s">
        <v>47</v>
      </c>
      <c r="Z121" s="365" t="s">
        <v>48</v>
      </c>
      <c r="AA121" s="365" t="s">
        <v>49</v>
      </c>
      <c r="AB121" s="365" t="s">
        <v>50</v>
      </c>
      <c r="AC121" s="365" t="s">
        <v>51</v>
      </c>
      <c r="AD121" s="365" t="s">
        <v>52</v>
      </c>
      <c r="AE121" s="386"/>
      <c r="AF121" s="389"/>
    </row>
    <row r="122" spans="2:33" outlineLevel="1" x14ac:dyDescent="0.25">
      <c r="B122" s="367"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367">
        <f>IF(C118&gt;0,C118+1,IF(DATE(YEAR('Basic project data'!$C$5),MONTH('Basic project data'!$C$5),1)=D122,1,0))</f>
        <v>0</v>
      </c>
      <c r="D122" s="368">
        <f>DATE(YEAR(D118),MONTH(D118)+1,DAY(D118))</f>
        <v>1829</v>
      </c>
      <c r="E122" s="369"/>
      <c r="F122" s="299">
        <f t="shared" ref="F122:F133" si="53">215/12*E122</f>
        <v>0</v>
      </c>
      <c r="G122" s="370"/>
      <c r="H122" s="369"/>
      <c r="I122" s="299">
        <f t="shared" ref="I122:I133" si="54">215/12*H122</f>
        <v>0</v>
      </c>
      <c r="J122" s="371"/>
      <c r="O122" s="372">
        <f t="shared" ref="O122:O134" si="55">D122</f>
        <v>1829</v>
      </c>
      <c r="P122" s="373"/>
      <c r="Q122" s="373"/>
      <c r="R122" s="373"/>
      <c r="S122" s="373"/>
      <c r="T122" s="373"/>
      <c r="U122" s="373"/>
      <c r="V122" s="373"/>
      <c r="W122" s="373"/>
      <c r="X122" s="373"/>
      <c r="Y122" s="373"/>
      <c r="Z122" s="373"/>
      <c r="AA122" s="373"/>
      <c r="AB122" s="373"/>
      <c r="AC122" s="373"/>
      <c r="AD122" s="373"/>
      <c r="AE122" s="374">
        <f t="shared" ref="AE122:AE133" si="56">SUM(P122:AD122)</f>
        <v>0</v>
      </c>
      <c r="AF122" s="375"/>
    </row>
    <row r="123" spans="2:33" outlineLevel="1" x14ac:dyDescent="0.25">
      <c r="B123" s="367"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367">
        <f>IF(C122&gt;0,C122+1,IF(DATE(YEAR('Basic project data'!$C$5),MONTH('Basic project data'!$C$5),1)=D123,1,0))</f>
        <v>0</v>
      </c>
      <c r="D123" s="368">
        <f t="shared" ref="D123:D133" si="57">DATE(YEAR(D122),MONTH(D122)+1,DAY(D122))</f>
        <v>1860</v>
      </c>
      <c r="E123" s="369"/>
      <c r="F123" s="299">
        <f t="shared" si="53"/>
        <v>0</v>
      </c>
      <c r="G123" s="370"/>
      <c r="H123" s="369"/>
      <c r="I123" s="299">
        <f t="shared" si="54"/>
        <v>0</v>
      </c>
      <c r="J123" s="371"/>
      <c r="O123" s="372">
        <f t="shared" si="55"/>
        <v>1860</v>
      </c>
      <c r="P123" s="373"/>
      <c r="Q123" s="373"/>
      <c r="R123" s="373"/>
      <c r="S123" s="373"/>
      <c r="T123" s="373"/>
      <c r="U123" s="373"/>
      <c r="V123" s="373"/>
      <c r="W123" s="373"/>
      <c r="X123" s="373"/>
      <c r="Y123" s="373"/>
      <c r="Z123" s="373"/>
      <c r="AA123" s="373"/>
      <c r="AB123" s="373"/>
      <c r="AC123" s="373"/>
      <c r="AD123" s="373"/>
      <c r="AE123" s="374">
        <f t="shared" si="56"/>
        <v>0</v>
      </c>
      <c r="AF123" s="375"/>
    </row>
    <row r="124" spans="2:33" outlineLevel="1" x14ac:dyDescent="0.25">
      <c r="B124" s="367"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367">
        <f>IF(C123&gt;0,C123+1,IF(DATE(YEAR('Basic project data'!$C$5),MONTH('Basic project data'!$C$5),1)=D124,1,0))</f>
        <v>0</v>
      </c>
      <c r="D124" s="368">
        <f t="shared" si="57"/>
        <v>1888</v>
      </c>
      <c r="E124" s="369"/>
      <c r="F124" s="299">
        <f t="shared" si="53"/>
        <v>0</v>
      </c>
      <c r="G124" s="370"/>
      <c r="H124" s="369"/>
      <c r="I124" s="299">
        <f t="shared" si="54"/>
        <v>0</v>
      </c>
      <c r="J124" s="371"/>
      <c r="O124" s="372">
        <f t="shared" si="55"/>
        <v>1888</v>
      </c>
      <c r="P124" s="373"/>
      <c r="Q124" s="373"/>
      <c r="R124" s="373"/>
      <c r="S124" s="373"/>
      <c r="T124" s="373"/>
      <c r="U124" s="373"/>
      <c r="V124" s="373"/>
      <c r="W124" s="373"/>
      <c r="X124" s="373"/>
      <c r="Y124" s="373"/>
      <c r="Z124" s="373"/>
      <c r="AA124" s="373"/>
      <c r="AB124" s="373"/>
      <c r="AC124" s="373"/>
      <c r="AD124" s="373"/>
      <c r="AE124" s="374">
        <f t="shared" si="56"/>
        <v>0</v>
      </c>
      <c r="AF124" s="375"/>
    </row>
    <row r="125" spans="2:33" outlineLevel="1" x14ac:dyDescent="0.25">
      <c r="B125" s="367"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367">
        <f>IF(C124&gt;0,C124+1,IF(DATE(YEAR('Basic project data'!$C$5),MONTH('Basic project data'!$C$5),1)=D125,1,0))</f>
        <v>0</v>
      </c>
      <c r="D125" s="368">
        <f t="shared" si="57"/>
        <v>1919</v>
      </c>
      <c r="E125" s="369"/>
      <c r="F125" s="299">
        <f t="shared" si="53"/>
        <v>0</v>
      </c>
      <c r="G125" s="370"/>
      <c r="H125" s="369"/>
      <c r="I125" s="299">
        <f t="shared" si="54"/>
        <v>0</v>
      </c>
      <c r="J125" s="371"/>
      <c r="O125" s="372">
        <f t="shared" si="55"/>
        <v>1919</v>
      </c>
      <c r="P125" s="373"/>
      <c r="Q125" s="373"/>
      <c r="R125" s="373"/>
      <c r="S125" s="373"/>
      <c r="T125" s="373"/>
      <c r="U125" s="373"/>
      <c r="V125" s="373"/>
      <c r="W125" s="373"/>
      <c r="X125" s="373"/>
      <c r="Y125" s="373"/>
      <c r="Z125" s="373"/>
      <c r="AA125" s="373"/>
      <c r="AB125" s="373"/>
      <c r="AC125" s="373"/>
      <c r="AD125" s="373"/>
      <c r="AE125" s="374">
        <f t="shared" si="56"/>
        <v>0</v>
      </c>
      <c r="AF125" s="375"/>
    </row>
    <row r="126" spans="2:33" outlineLevel="1" x14ac:dyDescent="0.25">
      <c r="B126" s="367"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367">
        <f>IF(C125&gt;0,C125+1,IF(DATE(YEAR('Basic project data'!$C$5),MONTH('Basic project data'!$C$5),1)=D126,1,0))</f>
        <v>0</v>
      </c>
      <c r="D126" s="368">
        <f t="shared" si="57"/>
        <v>1949</v>
      </c>
      <c r="E126" s="369"/>
      <c r="F126" s="299">
        <f t="shared" si="53"/>
        <v>0</v>
      </c>
      <c r="G126" s="370"/>
      <c r="H126" s="369"/>
      <c r="I126" s="299">
        <f t="shared" si="54"/>
        <v>0</v>
      </c>
      <c r="J126" s="371"/>
      <c r="O126" s="372">
        <f t="shared" si="55"/>
        <v>1949</v>
      </c>
      <c r="P126" s="373"/>
      <c r="Q126" s="373"/>
      <c r="R126" s="373"/>
      <c r="S126" s="373"/>
      <c r="T126" s="373"/>
      <c r="U126" s="373"/>
      <c r="V126" s="373"/>
      <c r="W126" s="373"/>
      <c r="X126" s="373"/>
      <c r="Y126" s="373"/>
      <c r="Z126" s="373"/>
      <c r="AA126" s="373"/>
      <c r="AB126" s="373"/>
      <c r="AC126" s="373"/>
      <c r="AD126" s="373"/>
      <c r="AE126" s="374">
        <f t="shared" si="56"/>
        <v>0</v>
      </c>
      <c r="AF126" s="375"/>
    </row>
    <row r="127" spans="2:33" outlineLevel="1" x14ac:dyDescent="0.25">
      <c r="B127" s="367"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367">
        <f>IF(C126&gt;0,C126+1,IF(DATE(YEAR('Basic project data'!$C$5),MONTH('Basic project data'!$C$5),1)=D127,1,0))</f>
        <v>0</v>
      </c>
      <c r="D127" s="368">
        <f t="shared" si="57"/>
        <v>1980</v>
      </c>
      <c r="E127" s="369"/>
      <c r="F127" s="299">
        <f t="shared" si="53"/>
        <v>0</v>
      </c>
      <c r="G127" s="370"/>
      <c r="H127" s="369"/>
      <c r="I127" s="299">
        <f t="shared" si="54"/>
        <v>0</v>
      </c>
      <c r="J127" s="371"/>
      <c r="O127" s="372">
        <f t="shared" si="55"/>
        <v>1980</v>
      </c>
      <c r="P127" s="373"/>
      <c r="Q127" s="373"/>
      <c r="R127" s="373"/>
      <c r="S127" s="373"/>
      <c r="T127" s="373"/>
      <c r="U127" s="373"/>
      <c r="V127" s="373"/>
      <c r="W127" s="373"/>
      <c r="X127" s="373"/>
      <c r="Y127" s="373"/>
      <c r="Z127" s="373"/>
      <c r="AA127" s="373"/>
      <c r="AB127" s="373"/>
      <c r="AC127" s="373"/>
      <c r="AD127" s="373"/>
      <c r="AE127" s="374">
        <f t="shared" si="56"/>
        <v>0</v>
      </c>
      <c r="AF127" s="375"/>
    </row>
    <row r="128" spans="2:33" outlineLevel="1" x14ac:dyDescent="0.25">
      <c r="B128" s="367"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367">
        <f>IF(C127&gt;0,C127+1,IF(DATE(YEAR('Basic project data'!$C$5),MONTH('Basic project data'!$C$5),1)=D128,1,0))</f>
        <v>0</v>
      </c>
      <c r="D128" s="368">
        <f t="shared" si="57"/>
        <v>2010</v>
      </c>
      <c r="E128" s="369"/>
      <c r="F128" s="299">
        <f t="shared" si="53"/>
        <v>0</v>
      </c>
      <c r="G128" s="370"/>
      <c r="H128" s="369"/>
      <c r="I128" s="299">
        <f t="shared" si="54"/>
        <v>0</v>
      </c>
      <c r="J128" s="371"/>
      <c r="O128" s="372">
        <f t="shared" si="55"/>
        <v>2010</v>
      </c>
      <c r="P128" s="373"/>
      <c r="Q128" s="373"/>
      <c r="R128" s="373"/>
      <c r="S128" s="373"/>
      <c r="T128" s="373"/>
      <c r="U128" s="373"/>
      <c r="V128" s="373"/>
      <c r="W128" s="373"/>
      <c r="X128" s="373"/>
      <c r="Y128" s="373"/>
      <c r="Z128" s="373"/>
      <c r="AA128" s="373"/>
      <c r="AB128" s="373"/>
      <c r="AC128" s="373"/>
      <c r="AD128" s="373"/>
      <c r="AE128" s="374">
        <f t="shared" si="56"/>
        <v>0</v>
      </c>
      <c r="AF128" s="375"/>
    </row>
    <row r="129" spans="2:33" outlineLevel="1" x14ac:dyDescent="0.25">
      <c r="B129" s="367"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367">
        <f>IF(C128&gt;0,C128+1,IF(DATE(YEAR('Basic project data'!$C$5),MONTH('Basic project data'!$C$5),1)=D129,1,0))</f>
        <v>0</v>
      </c>
      <c r="D129" s="368">
        <f t="shared" si="57"/>
        <v>2041</v>
      </c>
      <c r="E129" s="369"/>
      <c r="F129" s="299">
        <f t="shared" si="53"/>
        <v>0</v>
      </c>
      <c r="G129" s="370"/>
      <c r="H129" s="369"/>
      <c r="I129" s="299">
        <f t="shared" si="54"/>
        <v>0</v>
      </c>
      <c r="J129" s="371"/>
      <c r="O129" s="372">
        <f t="shared" si="55"/>
        <v>2041</v>
      </c>
      <c r="P129" s="373"/>
      <c r="Q129" s="373"/>
      <c r="R129" s="373"/>
      <c r="S129" s="373"/>
      <c r="T129" s="373"/>
      <c r="U129" s="373"/>
      <c r="V129" s="373"/>
      <c r="W129" s="373"/>
      <c r="X129" s="373"/>
      <c r="Y129" s="373"/>
      <c r="Z129" s="373"/>
      <c r="AA129" s="373"/>
      <c r="AB129" s="373"/>
      <c r="AC129" s="373"/>
      <c r="AD129" s="373"/>
      <c r="AE129" s="374">
        <f t="shared" si="56"/>
        <v>0</v>
      </c>
      <c r="AF129" s="375"/>
    </row>
    <row r="130" spans="2:33" outlineLevel="1" x14ac:dyDescent="0.25">
      <c r="B130" s="367"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367">
        <f>IF(C129&gt;0,C129+1,IF(DATE(YEAR('Basic project data'!$C$5),MONTH('Basic project data'!$C$5),1)=D130,1,0))</f>
        <v>0</v>
      </c>
      <c r="D130" s="368">
        <f t="shared" si="57"/>
        <v>2072</v>
      </c>
      <c r="E130" s="369"/>
      <c r="F130" s="299">
        <f t="shared" si="53"/>
        <v>0</v>
      </c>
      <c r="G130" s="370"/>
      <c r="H130" s="369"/>
      <c r="I130" s="299">
        <f t="shared" si="54"/>
        <v>0</v>
      </c>
      <c r="J130" s="371"/>
      <c r="O130" s="372">
        <f t="shared" si="55"/>
        <v>2072</v>
      </c>
      <c r="P130" s="373"/>
      <c r="Q130" s="373"/>
      <c r="R130" s="373"/>
      <c r="S130" s="373"/>
      <c r="T130" s="373"/>
      <c r="U130" s="373"/>
      <c r="V130" s="373"/>
      <c r="W130" s="373"/>
      <c r="X130" s="373"/>
      <c r="Y130" s="373"/>
      <c r="Z130" s="373"/>
      <c r="AA130" s="373"/>
      <c r="AB130" s="373"/>
      <c r="AC130" s="373"/>
      <c r="AD130" s="373"/>
      <c r="AE130" s="374">
        <f t="shared" si="56"/>
        <v>0</v>
      </c>
      <c r="AF130" s="375"/>
    </row>
    <row r="131" spans="2:33" outlineLevel="1" x14ac:dyDescent="0.25">
      <c r="B131" s="367"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367">
        <f>IF(C130&gt;0,C130+1,IF(DATE(YEAR('Basic project data'!$C$5),MONTH('Basic project data'!$C$5),1)=D131,1,0))</f>
        <v>0</v>
      </c>
      <c r="D131" s="368">
        <f t="shared" si="57"/>
        <v>2102</v>
      </c>
      <c r="E131" s="369"/>
      <c r="F131" s="299">
        <f t="shared" si="53"/>
        <v>0</v>
      </c>
      <c r="G131" s="370"/>
      <c r="H131" s="369"/>
      <c r="I131" s="299">
        <f t="shared" si="54"/>
        <v>0</v>
      </c>
      <c r="J131" s="371"/>
      <c r="O131" s="372">
        <f t="shared" si="55"/>
        <v>2102</v>
      </c>
      <c r="P131" s="373"/>
      <c r="Q131" s="373"/>
      <c r="R131" s="373"/>
      <c r="S131" s="373"/>
      <c r="T131" s="373"/>
      <c r="U131" s="373"/>
      <c r="V131" s="373"/>
      <c r="W131" s="373"/>
      <c r="X131" s="373"/>
      <c r="Y131" s="373"/>
      <c r="Z131" s="373"/>
      <c r="AA131" s="373"/>
      <c r="AB131" s="373"/>
      <c r="AC131" s="373"/>
      <c r="AD131" s="373"/>
      <c r="AE131" s="374">
        <f t="shared" si="56"/>
        <v>0</v>
      </c>
      <c r="AF131" s="375"/>
    </row>
    <row r="132" spans="2:33" outlineLevel="1" x14ac:dyDescent="0.25">
      <c r="B132" s="367"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367">
        <f>IF(C131&gt;0,C131+1,IF(DATE(YEAR('Basic project data'!$C$5),MONTH('Basic project data'!$C$5),1)=D132,1,0))</f>
        <v>0</v>
      </c>
      <c r="D132" s="368">
        <f t="shared" si="57"/>
        <v>2133</v>
      </c>
      <c r="E132" s="369"/>
      <c r="F132" s="299">
        <f t="shared" si="53"/>
        <v>0</v>
      </c>
      <c r="G132" s="370"/>
      <c r="H132" s="369"/>
      <c r="I132" s="299">
        <f t="shared" si="54"/>
        <v>0</v>
      </c>
      <c r="J132" s="371"/>
      <c r="O132" s="372">
        <f t="shared" si="55"/>
        <v>2133</v>
      </c>
      <c r="P132" s="373"/>
      <c r="Q132" s="373"/>
      <c r="R132" s="373"/>
      <c r="S132" s="373"/>
      <c r="T132" s="373"/>
      <c r="U132" s="373"/>
      <c r="V132" s="373"/>
      <c r="W132" s="373"/>
      <c r="X132" s="373"/>
      <c r="Y132" s="373"/>
      <c r="Z132" s="373"/>
      <c r="AA132" s="373"/>
      <c r="AB132" s="373"/>
      <c r="AC132" s="373"/>
      <c r="AD132" s="373"/>
      <c r="AE132" s="374">
        <f t="shared" si="56"/>
        <v>0</v>
      </c>
      <c r="AF132" s="375"/>
    </row>
    <row r="133" spans="2:33" outlineLevel="1" x14ac:dyDescent="0.25">
      <c r="B133" s="367"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367">
        <f>IF(C132&gt;0,C132+1,IF(DATE(YEAR('Basic project data'!$C$5),MONTH('Basic project data'!$C$5),1)=D133,1,0))</f>
        <v>0</v>
      </c>
      <c r="D133" s="368">
        <f t="shared" si="57"/>
        <v>2163</v>
      </c>
      <c r="E133" s="369"/>
      <c r="F133" s="299">
        <f t="shared" si="53"/>
        <v>0</v>
      </c>
      <c r="G133" s="370"/>
      <c r="H133" s="369"/>
      <c r="I133" s="299">
        <f t="shared" si="54"/>
        <v>0</v>
      </c>
      <c r="J133" s="371"/>
      <c r="O133" s="372">
        <f t="shared" si="55"/>
        <v>2163</v>
      </c>
      <c r="P133" s="373"/>
      <c r="Q133" s="373"/>
      <c r="R133" s="373"/>
      <c r="S133" s="373"/>
      <c r="T133" s="373"/>
      <c r="U133" s="373"/>
      <c r="V133" s="373"/>
      <c r="W133" s="373"/>
      <c r="X133" s="373"/>
      <c r="Y133" s="373"/>
      <c r="Z133" s="373"/>
      <c r="AA133" s="373"/>
      <c r="AB133" s="373"/>
      <c r="AC133" s="373"/>
      <c r="AD133" s="373"/>
      <c r="AE133" s="374">
        <f t="shared" si="56"/>
        <v>0</v>
      </c>
      <c r="AF133" s="375"/>
    </row>
    <row r="134" spans="2:33" ht="15.75" outlineLevel="1" thickBot="1" x14ac:dyDescent="0.3">
      <c r="B134" s="377"/>
      <c r="C134" s="378"/>
      <c r="D134" s="379">
        <f>D133</f>
        <v>2163</v>
      </c>
      <c r="E134" s="380"/>
      <c r="F134" s="381">
        <f>SUM(F122:F133)</f>
        <v>0</v>
      </c>
      <c r="G134" s="382">
        <f>SUM(G122:G133)</f>
        <v>0</v>
      </c>
      <c r="H134" s="383"/>
      <c r="I134" s="381">
        <f>SUM(I122:I133)</f>
        <v>0</v>
      </c>
      <c r="J134" s="382">
        <f>SUM(J122:J133)</f>
        <v>0</v>
      </c>
      <c r="O134" s="388">
        <f t="shared" si="55"/>
        <v>2163</v>
      </c>
      <c r="P134" s="384">
        <f t="shared" ref="P134:S134" si="58">SUM(P122:P133)</f>
        <v>0</v>
      </c>
      <c r="Q134" s="384">
        <f t="shared" si="58"/>
        <v>0</v>
      </c>
      <c r="R134" s="384">
        <f t="shared" si="58"/>
        <v>0</v>
      </c>
      <c r="S134" s="384">
        <f t="shared" si="58"/>
        <v>0</v>
      </c>
      <c r="T134" s="384">
        <f>SUM(T122:T133)</f>
        <v>0</v>
      </c>
      <c r="U134" s="384">
        <f t="shared" ref="U134:AE134" si="59">SUM(U122:U133)</f>
        <v>0</v>
      </c>
      <c r="V134" s="384">
        <f t="shared" si="59"/>
        <v>0</v>
      </c>
      <c r="W134" s="384">
        <f t="shared" si="59"/>
        <v>0</v>
      </c>
      <c r="X134" s="384">
        <f t="shared" si="59"/>
        <v>0</v>
      </c>
      <c r="Y134" s="384">
        <f t="shared" si="59"/>
        <v>0</v>
      </c>
      <c r="Z134" s="384">
        <f t="shared" si="59"/>
        <v>0</v>
      </c>
      <c r="AA134" s="384">
        <f t="shared" si="59"/>
        <v>0</v>
      </c>
      <c r="AB134" s="384">
        <f t="shared" si="59"/>
        <v>0</v>
      </c>
      <c r="AC134" s="384">
        <f t="shared" si="59"/>
        <v>0</v>
      </c>
      <c r="AD134" s="384">
        <f t="shared" si="59"/>
        <v>0</v>
      </c>
      <c r="AE134" s="384">
        <f t="shared" si="59"/>
        <v>0</v>
      </c>
      <c r="AF134" s="375"/>
    </row>
    <row r="135" spans="2:33" x14ac:dyDescent="0.25">
      <c r="B135" s="385"/>
      <c r="C135" s="385"/>
      <c r="E135" s="674" t="s">
        <v>252</v>
      </c>
      <c r="F135" s="674"/>
      <c r="G135" s="674"/>
      <c r="H135" s="674" t="s">
        <v>498</v>
      </c>
      <c r="I135" s="674"/>
      <c r="J135" s="674"/>
      <c r="O135" s="357"/>
      <c r="P135" s="384">
        <f>IFERROR(P134/$H$2,0)</f>
        <v>0</v>
      </c>
      <c r="Q135" s="384">
        <f t="shared" ref="Q135:AE135" si="60">IFERROR(Q134/$H$2,0)</f>
        <v>0</v>
      </c>
      <c r="R135" s="384">
        <f t="shared" si="60"/>
        <v>0</v>
      </c>
      <c r="S135" s="384">
        <f t="shared" si="60"/>
        <v>0</v>
      </c>
      <c r="T135" s="384">
        <f t="shared" si="60"/>
        <v>0</v>
      </c>
      <c r="U135" s="384">
        <f t="shared" si="60"/>
        <v>0</v>
      </c>
      <c r="V135" s="384">
        <f t="shared" si="60"/>
        <v>0</v>
      </c>
      <c r="W135" s="384">
        <f t="shared" si="60"/>
        <v>0</v>
      </c>
      <c r="X135" s="384">
        <f t="shared" si="60"/>
        <v>0</v>
      </c>
      <c r="Y135" s="384">
        <f t="shared" si="60"/>
        <v>0</v>
      </c>
      <c r="Z135" s="384">
        <f t="shared" si="60"/>
        <v>0</v>
      </c>
      <c r="AA135" s="384">
        <f t="shared" si="60"/>
        <v>0</v>
      </c>
      <c r="AB135" s="384">
        <f t="shared" si="60"/>
        <v>0</v>
      </c>
      <c r="AC135" s="384">
        <f t="shared" si="60"/>
        <v>0</v>
      </c>
      <c r="AD135" s="384">
        <f t="shared" si="60"/>
        <v>0</v>
      </c>
      <c r="AE135" s="384">
        <f t="shared" si="60"/>
        <v>0</v>
      </c>
      <c r="AF135" s="626" t="s">
        <v>270</v>
      </c>
      <c r="AG135" s="627"/>
    </row>
    <row r="136" spans="2:33" ht="30" outlineLevel="1" x14ac:dyDescent="0.25">
      <c r="B136" s="385"/>
      <c r="C136" s="385"/>
      <c r="E136" s="360" t="s">
        <v>267</v>
      </c>
      <c r="F136" s="361" t="s">
        <v>268</v>
      </c>
      <c r="G136" s="362" t="s">
        <v>269</v>
      </c>
      <c r="H136" s="363" t="s">
        <v>267</v>
      </c>
      <c r="I136" s="361" t="s">
        <v>268</v>
      </c>
      <c r="J136" s="362" t="s">
        <v>530</v>
      </c>
      <c r="O136" s="364" t="s">
        <v>266</v>
      </c>
      <c r="P136" s="365" t="s">
        <v>389</v>
      </c>
      <c r="Q136" s="365" t="s">
        <v>39</v>
      </c>
      <c r="R136" s="365" t="s">
        <v>40</v>
      </c>
      <c r="S136" s="365" t="s">
        <v>41</v>
      </c>
      <c r="T136" s="365" t="s">
        <v>42</v>
      </c>
      <c r="U136" s="365" t="s">
        <v>43</v>
      </c>
      <c r="V136" s="365" t="s">
        <v>44</v>
      </c>
      <c r="W136" s="365" t="s">
        <v>45</v>
      </c>
      <c r="X136" s="365" t="s">
        <v>46</v>
      </c>
      <c r="Y136" s="365" t="s">
        <v>47</v>
      </c>
      <c r="Z136" s="365" t="s">
        <v>48</v>
      </c>
      <c r="AA136" s="365" t="s">
        <v>49</v>
      </c>
      <c r="AB136" s="365" t="s">
        <v>50</v>
      </c>
      <c r="AC136" s="365" t="s">
        <v>51</v>
      </c>
      <c r="AD136" s="365" t="s">
        <v>52</v>
      </c>
      <c r="AE136" s="386"/>
      <c r="AF136" s="389"/>
    </row>
    <row r="137" spans="2:33" outlineLevel="1" x14ac:dyDescent="0.25">
      <c r="B137" s="367"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367">
        <f>IF(C133&gt;0,C133+1,IF(DATE(YEAR('Basic project data'!$C$5),MONTH('Basic project data'!$C$5),1)=D137,1,0))</f>
        <v>0</v>
      </c>
      <c r="D137" s="368">
        <f>DATE(YEAR(D133),MONTH(D133)+1,DAY(D133))</f>
        <v>2194</v>
      </c>
      <c r="E137" s="369"/>
      <c r="F137" s="299">
        <f t="shared" ref="F137:F148" si="61">215/12*E137</f>
        <v>0</v>
      </c>
      <c r="G137" s="370"/>
      <c r="H137" s="369"/>
      <c r="I137" s="299">
        <f t="shared" ref="I137:I148" si="62">215/12*H137</f>
        <v>0</v>
      </c>
      <c r="J137" s="371"/>
      <c r="O137" s="372">
        <f t="shared" ref="O137:O149" si="63">D137</f>
        <v>2194</v>
      </c>
      <c r="P137" s="373"/>
      <c r="Q137" s="373"/>
      <c r="R137" s="373"/>
      <c r="S137" s="373"/>
      <c r="T137" s="373"/>
      <c r="U137" s="373"/>
      <c r="V137" s="373"/>
      <c r="W137" s="373"/>
      <c r="X137" s="373"/>
      <c r="Y137" s="373"/>
      <c r="Z137" s="373"/>
      <c r="AA137" s="373"/>
      <c r="AB137" s="373"/>
      <c r="AC137" s="373"/>
      <c r="AD137" s="373"/>
      <c r="AE137" s="374">
        <f t="shared" ref="AE137:AE148" si="64">SUM(P137:AD137)</f>
        <v>0</v>
      </c>
      <c r="AF137" s="375"/>
    </row>
    <row r="138" spans="2:33" outlineLevel="1" x14ac:dyDescent="0.25">
      <c r="B138" s="367"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367">
        <f>IF(C137&gt;0,C137+1,IF(DATE(YEAR('Basic project data'!$C$5),MONTH('Basic project data'!$C$5),1)=D138,1,0))</f>
        <v>0</v>
      </c>
      <c r="D138" s="368">
        <f t="shared" ref="D138:D148" si="65">DATE(YEAR(D137),MONTH(D137)+1,DAY(D137))</f>
        <v>2225</v>
      </c>
      <c r="E138" s="369"/>
      <c r="F138" s="299">
        <f t="shared" si="61"/>
        <v>0</v>
      </c>
      <c r="G138" s="370"/>
      <c r="H138" s="369"/>
      <c r="I138" s="299">
        <f t="shared" si="62"/>
        <v>0</v>
      </c>
      <c r="J138" s="371"/>
      <c r="O138" s="372">
        <f t="shared" si="63"/>
        <v>2225</v>
      </c>
      <c r="P138" s="373"/>
      <c r="Q138" s="373"/>
      <c r="R138" s="373"/>
      <c r="S138" s="373"/>
      <c r="T138" s="373"/>
      <c r="U138" s="373"/>
      <c r="V138" s="373"/>
      <c r="W138" s="373"/>
      <c r="X138" s="373"/>
      <c r="Y138" s="373"/>
      <c r="Z138" s="373"/>
      <c r="AA138" s="373"/>
      <c r="AB138" s="373"/>
      <c r="AC138" s="373"/>
      <c r="AD138" s="373"/>
      <c r="AE138" s="374">
        <f t="shared" si="64"/>
        <v>0</v>
      </c>
      <c r="AF138" s="375"/>
    </row>
    <row r="139" spans="2:33" outlineLevel="1" x14ac:dyDescent="0.25">
      <c r="B139" s="367"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367">
        <f>IF(C138&gt;0,C138+1,IF(DATE(YEAR('Basic project data'!$C$5),MONTH('Basic project data'!$C$5),1)=D139,1,0))</f>
        <v>0</v>
      </c>
      <c r="D139" s="368">
        <f t="shared" si="65"/>
        <v>2253</v>
      </c>
      <c r="E139" s="369"/>
      <c r="F139" s="299">
        <f t="shared" si="61"/>
        <v>0</v>
      </c>
      <c r="G139" s="370"/>
      <c r="H139" s="369"/>
      <c r="I139" s="299">
        <f t="shared" si="62"/>
        <v>0</v>
      </c>
      <c r="J139" s="371"/>
      <c r="O139" s="372">
        <f t="shared" si="63"/>
        <v>2253</v>
      </c>
      <c r="P139" s="373"/>
      <c r="Q139" s="373"/>
      <c r="R139" s="373"/>
      <c r="S139" s="373"/>
      <c r="T139" s="373"/>
      <c r="U139" s="373"/>
      <c r="V139" s="373"/>
      <c r="W139" s="373"/>
      <c r="X139" s="373"/>
      <c r="Y139" s="373"/>
      <c r="Z139" s="373"/>
      <c r="AA139" s="373"/>
      <c r="AB139" s="373"/>
      <c r="AC139" s="373"/>
      <c r="AD139" s="373"/>
      <c r="AE139" s="374">
        <f t="shared" si="64"/>
        <v>0</v>
      </c>
      <c r="AF139" s="375"/>
    </row>
    <row r="140" spans="2:33" outlineLevel="1" x14ac:dyDescent="0.25">
      <c r="B140" s="367"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367">
        <f>IF(C139&gt;0,C139+1,IF(DATE(YEAR('Basic project data'!$C$5),MONTH('Basic project data'!$C$5),1)=D140,1,0))</f>
        <v>0</v>
      </c>
      <c r="D140" s="368">
        <f t="shared" si="65"/>
        <v>2284</v>
      </c>
      <c r="E140" s="369"/>
      <c r="F140" s="299">
        <f t="shared" si="61"/>
        <v>0</v>
      </c>
      <c r="G140" s="370"/>
      <c r="H140" s="369"/>
      <c r="I140" s="299">
        <f t="shared" si="62"/>
        <v>0</v>
      </c>
      <c r="J140" s="371"/>
      <c r="O140" s="372">
        <f t="shared" si="63"/>
        <v>2284</v>
      </c>
      <c r="P140" s="373"/>
      <c r="Q140" s="373"/>
      <c r="R140" s="373"/>
      <c r="S140" s="373"/>
      <c r="T140" s="373"/>
      <c r="U140" s="373"/>
      <c r="V140" s="373"/>
      <c r="W140" s="373"/>
      <c r="X140" s="373"/>
      <c r="Y140" s="373"/>
      <c r="Z140" s="373"/>
      <c r="AA140" s="373"/>
      <c r="AB140" s="373"/>
      <c r="AC140" s="373"/>
      <c r="AD140" s="373"/>
      <c r="AE140" s="374">
        <f t="shared" si="64"/>
        <v>0</v>
      </c>
      <c r="AF140" s="375"/>
    </row>
    <row r="141" spans="2:33" outlineLevel="1" x14ac:dyDescent="0.25">
      <c r="B141" s="367"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367">
        <f>IF(C140&gt;0,C140+1,IF(DATE(YEAR('Basic project data'!$C$5),MONTH('Basic project data'!$C$5),1)=D141,1,0))</f>
        <v>0</v>
      </c>
      <c r="D141" s="368">
        <f t="shared" si="65"/>
        <v>2314</v>
      </c>
      <c r="E141" s="369"/>
      <c r="F141" s="299">
        <f t="shared" si="61"/>
        <v>0</v>
      </c>
      <c r="G141" s="370"/>
      <c r="H141" s="369"/>
      <c r="I141" s="299">
        <f t="shared" si="62"/>
        <v>0</v>
      </c>
      <c r="J141" s="371"/>
      <c r="O141" s="372">
        <f t="shared" si="63"/>
        <v>2314</v>
      </c>
      <c r="P141" s="373"/>
      <c r="Q141" s="373"/>
      <c r="R141" s="373"/>
      <c r="S141" s="373"/>
      <c r="T141" s="373"/>
      <c r="U141" s="373"/>
      <c r="V141" s="373"/>
      <c r="W141" s="373"/>
      <c r="X141" s="373"/>
      <c r="Y141" s="373"/>
      <c r="Z141" s="373"/>
      <c r="AA141" s="373"/>
      <c r="AB141" s="373"/>
      <c r="AC141" s="373"/>
      <c r="AD141" s="373"/>
      <c r="AE141" s="374">
        <f t="shared" si="64"/>
        <v>0</v>
      </c>
      <c r="AF141" s="375"/>
    </row>
    <row r="142" spans="2:33" outlineLevel="1" x14ac:dyDescent="0.25">
      <c r="B142" s="367"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367">
        <f>IF(C141&gt;0,C141+1,IF(DATE(YEAR('Basic project data'!$C$5),MONTH('Basic project data'!$C$5),1)=D142,1,0))</f>
        <v>0</v>
      </c>
      <c r="D142" s="368">
        <f t="shared" si="65"/>
        <v>2345</v>
      </c>
      <c r="E142" s="369"/>
      <c r="F142" s="299">
        <f t="shared" si="61"/>
        <v>0</v>
      </c>
      <c r="G142" s="370"/>
      <c r="H142" s="369"/>
      <c r="I142" s="299">
        <f t="shared" si="62"/>
        <v>0</v>
      </c>
      <c r="J142" s="371"/>
      <c r="O142" s="372">
        <f t="shared" si="63"/>
        <v>2345</v>
      </c>
      <c r="P142" s="373"/>
      <c r="Q142" s="373"/>
      <c r="R142" s="373"/>
      <c r="S142" s="373"/>
      <c r="T142" s="373"/>
      <c r="U142" s="373"/>
      <c r="V142" s="373"/>
      <c r="W142" s="373"/>
      <c r="X142" s="373"/>
      <c r="Y142" s="373"/>
      <c r="Z142" s="373"/>
      <c r="AA142" s="373"/>
      <c r="AB142" s="373"/>
      <c r="AC142" s="373"/>
      <c r="AD142" s="373"/>
      <c r="AE142" s="374">
        <f t="shared" si="64"/>
        <v>0</v>
      </c>
      <c r="AF142" s="375"/>
    </row>
    <row r="143" spans="2:33" outlineLevel="1" x14ac:dyDescent="0.25">
      <c r="B143" s="367"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367">
        <f>IF(C142&gt;0,C142+1,IF(DATE(YEAR('Basic project data'!$C$5),MONTH('Basic project data'!$C$5),1)=D143,1,0))</f>
        <v>0</v>
      </c>
      <c r="D143" s="368">
        <f t="shared" si="65"/>
        <v>2375</v>
      </c>
      <c r="E143" s="369"/>
      <c r="F143" s="299">
        <f t="shared" si="61"/>
        <v>0</v>
      </c>
      <c r="G143" s="370"/>
      <c r="H143" s="369"/>
      <c r="I143" s="299">
        <f t="shared" si="62"/>
        <v>0</v>
      </c>
      <c r="J143" s="371"/>
      <c r="O143" s="372">
        <f t="shared" si="63"/>
        <v>2375</v>
      </c>
      <c r="P143" s="373"/>
      <c r="Q143" s="373"/>
      <c r="R143" s="373"/>
      <c r="S143" s="373"/>
      <c r="T143" s="373"/>
      <c r="U143" s="373"/>
      <c r="V143" s="373"/>
      <c r="W143" s="373"/>
      <c r="X143" s="373"/>
      <c r="Y143" s="373"/>
      <c r="Z143" s="373"/>
      <c r="AA143" s="373"/>
      <c r="AB143" s="373"/>
      <c r="AC143" s="373"/>
      <c r="AD143" s="373"/>
      <c r="AE143" s="374">
        <f t="shared" si="64"/>
        <v>0</v>
      </c>
      <c r="AF143" s="375"/>
    </row>
    <row r="144" spans="2:33" outlineLevel="1" x14ac:dyDescent="0.25">
      <c r="B144" s="367"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367">
        <f>IF(C143&gt;0,C143+1,IF(DATE(YEAR('Basic project data'!$C$5),MONTH('Basic project data'!$C$5),1)=D144,1,0))</f>
        <v>0</v>
      </c>
      <c r="D144" s="368">
        <f t="shared" si="65"/>
        <v>2406</v>
      </c>
      <c r="E144" s="369"/>
      <c r="F144" s="299">
        <f t="shared" si="61"/>
        <v>0</v>
      </c>
      <c r="G144" s="370"/>
      <c r="H144" s="369"/>
      <c r="I144" s="299">
        <f t="shared" si="62"/>
        <v>0</v>
      </c>
      <c r="J144" s="371"/>
      <c r="O144" s="372">
        <f t="shared" si="63"/>
        <v>2406</v>
      </c>
      <c r="P144" s="373"/>
      <c r="Q144" s="373"/>
      <c r="R144" s="373"/>
      <c r="S144" s="373"/>
      <c r="T144" s="373"/>
      <c r="U144" s="373"/>
      <c r="V144" s="373"/>
      <c r="W144" s="373"/>
      <c r="X144" s="373"/>
      <c r="Y144" s="373"/>
      <c r="Z144" s="373"/>
      <c r="AA144" s="373"/>
      <c r="AB144" s="373"/>
      <c r="AC144" s="373"/>
      <c r="AD144" s="373"/>
      <c r="AE144" s="374">
        <f t="shared" si="64"/>
        <v>0</v>
      </c>
      <c r="AF144" s="375"/>
    </row>
    <row r="145" spans="1:33" outlineLevel="1" x14ac:dyDescent="0.25">
      <c r="B145" s="367"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367">
        <f>IF(C144&gt;0,C144+1,IF(DATE(YEAR('Basic project data'!$C$5),MONTH('Basic project data'!$C$5),1)=D145,1,0))</f>
        <v>0</v>
      </c>
      <c r="D145" s="368">
        <f t="shared" si="65"/>
        <v>2437</v>
      </c>
      <c r="E145" s="369"/>
      <c r="F145" s="299">
        <f t="shared" si="61"/>
        <v>0</v>
      </c>
      <c r="G145" s="370"/>
      <c r="H145" s="369"/>
      <c r="I145" s="299">
        <f t="shared" si="62"/>
        <v>0</v>
      </c>
      <c r="J145" s="371"/>
      <c r="O145" s="372">
        <f t="shared" si="63"/>
        <v>2437</v>
      </c>
      <c r="P145" s="373"/>
      <c r="Q145" s="373"/>
      <c r="R145" s="373"/>
      <c r="S145" s="373"/>
      <c r="T145" s="373"/>
      <c r="U145" s="373"/>
      <c r="V145" s="373"/>
      <c r="W145" s="373"/>
      <c r="X145" s="373"/>
      <c r="Y145" s="373"/>
      <c r="Z145" s="373"/>
      <c r="AA145" s="373"/>
      <c r="AB145" s="373"/>
      <c r="AC145" s="373"/>
      <c r="AD145" s="373"/>
      <c r="AE145" s="374">
        <f t="shared" si="64"/>
        <v>0</v>
      </c>
      <c r="AF145" s="375"/>
    </row>
    <row r="146" spans="1:33" outlineLevel="1" x14ac:dyDescent="0.25">
      <c r="B146" s="367"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367">
        <f>IF(C145&gt;0,C145+1,IF(DATE(YEAR('Basic project data'!$C$5),MONTH('Basic project data'!$C$5),1)=D146,1,0))</f>
        <v>0</v>
      </c>
      <c r="D146" s="368">
        <f t="shared" si="65"/>
        <v>2467</v>
      </c>
      <c r="E146" s="369"/>
      <c r="F146" s="299">
        <f t="shared" si="61"/>
        <v>0</v>
      </c>
      <c r="G146" s="370"/>
      <c r="H146" s="369"/>
      <c r="I146" s="299">
        <f t="shared" si="62"/>
        <v>0</v>
      </c>
      <c r="J146" s="371"/>
      <c r="O146" s="372">
        <f t="shared" si="63"/>
        <v>2467</v>
      </c>
      <c r="P146" s="373"/>
      <c r="Q146" s="373"/>
      <c r="R146" s="373"/>
      <c r="S146" s="373"/>
      <c r="T146" s="373"/>
      <c r="U146" s="373"/>
      <c r="V146" s="373"/>
      <c r="W146" s="373"/>
      <c r="X146" s="373"/>
      <c r="Y146" s="373"/>
      <c r="Z146" s="373"/>
      <c r="AA146" s="373"/>
      <c r="AB146" s="373"/>
      <c r="AC146" s="373"/>
      <c r="AD146" s="373"/>
      <c r="AE146" s="374">
        <f t="shared" si="64"/>
        <v>0</v>
      </c>
      <c r="AF146" s="375"/>
    </row>
    <row r="147" spans="1:33" outlineLevel="1" x14ac:dyDescent="0.25">
      <c r="B147" s="367"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367">
        <f>IF(C146&gt;0,C146+1,IF(DATE(YEAR('Basic project data'!$C$5),MONTH('Basic project data'!$C$5),1)=D147,1,0))</f>
        <v>0</v>
      </c>
      <c r="D147" s="368">
        <f t="shared" si="65"/>
        <v>2498</v>
      </c>
      <c r="E147" s="369"/>
      <c r="F147" s="299">
        <f t="shared" si="61"/>
        <v>0</v>
      </c>
      <c r="G147" s="370"/>
      <c r="H147" s="369"/>
      <c r="I147" s="299">
        <f t="shared" si="62"/>
        <v>0</v>
      </c>
      <c r="J147" s="371"/>
      <c r="O147" s="372">
        <f t="shared" si="63"/>
        <v>2498</v>
      </c>
      <c r="P147" s="373"/>
      <c r="Q147" s="373"/>
      <c r="R147" s="373"/>
      <c r="S147" s="373"/>
      <c r="T147" s="373"/>
      <c r="U147" s="373"/>
      <c r="V147" s="373"/>
      <c r="W147" s="373"/>
      <c r="X147" s="373"/>
      <c r="Y147" s="373"/>
      <c r="Z147" s="373"/>
      <c r="AA147" s="373"/>
      <c r="AB147" s="373"/>
      <c r="AC147" s="373"/>
      <c r="AD147" s="373"/>
      <c r="AE147" s="374">
        <f t="shared" si="64"/>
        <v>0</v>
      </c>
      <c r="AF147" s="375"/>
    </row>
    <row r="148" spans="1:33" outlineLevel="1" x14ac:dyDescent="0.25">
      <c r="B148" s="367"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367">
        <f>IF(C147&gt;0,C147+1,IF(DATE(YEAR('Basic project data'!$C$5),MONTH('Basic project data'!$C$5),1)=D148,1,0))</f>
        <v>0</v>
      </c>
      <c r="D148" s="368">
        <f t="shared" si="65"/>
        <v>2528</v>
      </c>
      <c r="E148" s="369"/>
      <c r="F148" s="299">
        <f t="shared" si="61"/>
        <v>0</v>
      </c>
      <c r="G148" s="370"/>
      <c r="H148" s="369"/>
      <c r="I148" s="299">
        <f t="shared" si="62"/>
        <v>0</v>
      </c>
      <c r="J148" s="371"/>
      <c r="O148" s="372">
        <f t="shared" si="63"/>
        <v>2528</v>
      </c>
      <c r="P148" s="373"/>
      <c r="Q148" s="373"/>
      <c r="R148" s="373"/>
      <c r="S148" s="373"/>
      <c r="T148" s="373"/>
      <c r="U148" s="373"/>
      <c r="V148" s="373"/>
      <c r="W148" s="373"/>
      <c r="X148" s="373"/>
      <c r="Y148" s="373"/>
      <c r="Z148" s="373"/>
      <c r="AA148" s="373"/>
      <c r="AB148" s="373"/>
      <c r="AC148" s="373"/>
      <c r="AD148" s="373"/>
      <c r="AE148" s="374">
        <f t="shared" si="64"/>
        <v>0</v>
      </c>
      <c r="AF148" s="375"/>
    </row>
    <row r="149" spans="1:33" ht="15.75" outlineLevel="1" thickBot="1" x14ac:dyDescent="0.3">
      <c r="B149" s="377"/>
      <c r="C149" s="378"/>
      <c r="D149" s="379">
        <f>D148</f>
        <v>2528</v>
      </c>
      <c r="E149" s="380"/>
      <c r="F149" s="381">
        <f>SUM(F137:F148)</f>
        <v>0</v>
      </c>
      <c r="G149" s="382">
        <f>SUM(G137:G148)</f>
        <v>0</v>
      </c>
      <c r="H149" s="383"/>
      <c r="I149" s="381">
        <f>SUM(I137:I148)</f>
        <v>0</v>
      </c>
      <c r="J149" s="382">
        <f>SUM(J137:J148)</f>
        <v>0</v>
      </c>
      <c r="O149" s="388">
        <f t="shared" si="63"/>
        <v>2528</v>
      </c>
      <c r="P149" s="384">
        <f t="shared" ref="P149:S149" si="66">SUM(P137:P148)</f>
        <v>0</v>
      </c>
      <c r="Q149" s="384">
        <f t="shared" si="66"/>
        <v>0</v>
      </c>
      <c r="R149" s="384">
        <f t="shared" si="66"/>
        <v>0</v>
      </c>
      <c r="S149" s="384">
        <f t="shared" si="66"/>
        <v>0</v>
      </c>
      <c r="T149" s="384">
        <f>SUM(T137:T148)</f>
        <v>0</v>
      </c>
      <c r="U149" s="384">
        <f t="shared" ref="U149:AE149" si="67">SUM(U137:U148)</f>
        <v>0</v>
      </c>
      <c r="V149" s="384">
        <f t="shared" si="67"/>
        <v>0</v>
      </c>
      <c r="W149" s="384">
        <f t="shared" si="67"/>
        <v>0</v>
      </c>
      <c r="X149" s="384">
        <f t="shared" si="67"/>
        <v>0</v>
      </c>
      <c r="Y149" s="384">
        <f t="shared" si="67"/>
        <v>0</v>
      </c>
      <c r="Z149" s="384">
        <f t="shared" si="67"/>
        <v>0</v>
      </c>
      <c r="AA149" s="384">
        <f t="shared" si="67"/>
        <v>0</v>
      </c>
      <c r="AB149" s="384">
        <f t="shared" si="67"/>
        <v>0</v>
      </c>
      <c r="AC149" s="384">
        <f t="shared" si="67"/>
        <v>0</v>
      </c>
      <c r="AD149" s="384">
        <f t="shared" si="67"/>
        <v>0</v>
      </c>
      <c r="AE149" s="384">
        <f t="shared" si="67"/>
        <v>0</v>
      </c>
      <c r="AF149" s="375"/>
    </row>
    <row r="150" spans="1:33" x14ac:dyDescent="0.25">
      <c r="A150" s="385"/>
      <c r="B150" s="385"/>
      <c r="C150" s="385"/>
      <c r="D150" s="385"/>
      <c r="F150" s="376"/>
      <c r="I150" s="376"/>
      <c r="O150" s="357"/>
      <c r="P150" s="384">
        <f>IFERROR(P149/$H$2,0)</f>
        <v>0</v>
      </c>
      <c r="Q150" s="384">
        <f t="shared" ref="Q150:AE150" si="68">IFERROR(Q149/$H$2,0)</f>
        <v>0</v>
      </c>
      <c r="R150" s="384">
        <f t="shared" si="68"/>
        <v>0</v>
      </c>
      <c r="S150" s="384">
        <f t="shared" si="68"/>
        <v>0</v>
      </c>
      <c r="T150" s="384">
        <f t="shared" si="68"/>
        <v>0</v>
      </c>
      <c r="U150" s="384">
        <f t="shared" si="68"/>
        <v>0</v>
      </c>
      <c r="V150" s="384">
        <f t="shared" si="68"/>
        <v>0</v>
      </c>
      <c r="W150" s="384">
        <f t="shared" si="68"/>
        <v>0</v>
      </c>
      <c r="X150" s="384">
        <f t="shared" si="68"/>
        <v>0</v>
      </c>
      <c r="Y150" s="384">
        <f t="shared" si="68"/>
        <v>0</v>
      </c>
      <c r="Z150" s="384">
        <f t="shared" si="68"/>
        <v>0</v>
      </c>
      <c r="AA150" s="384">
        <f t="shared" si="68"/>
        <v>0</v>
      </c>
      <c r="AB150" s="384">
        <f t="shared" si="68"/>
        <v>0</v>
      </c>
      <c r="AC150" s="384">
        <f t="shared" si="68"/>
        <v>0</v>
      </c>
      <c r="AD150" s="384">
        <f t="shared" si="68"/>
        <v>0</v>
      </c>
      <c r="AE150" s="384">
        <f t="shared" si="68"/>
        <v>0</v>
      </c>
      <c r="AF150" s="627" t="s">
        <v>270</v>
      </c>
      <c r="AG150" s="627"/>
    </row>
    <row r="151" spans="1:33" x14ac:dyDescent="0.25">
      <c r="A151" s="385"/>
      <c r="B151" s="385"/>
      <c r="C151" s="385"/>
      <c r="D151" s="385"/>
      <c r="F151" s="376"/>
      <c r="P151" s="390"/>
      <c r="Q151" s="390"/>
      <c r="R151" s="390"/>
      <c r="S151" s="390"/>
      <c r="T151" s="390"/>
      <c r="U151" s="390"/>
      <c r="V151" s="391"/>
      <c r="W151" s="390"/>
      <c r="X151" s="390"/>
      <c r="Y151" s="390"/>
      <c r="Z151" s="390"/>
      <c r="AA151" s="390"/>
      <c r="AB151" s="390"/>
      <c r="AC151" s="390"/>
      <c r="AD151" s="390"/>
      <c r="AE151" s="390"/>
      <c r="AF151" s="506"/>
    </row>
    <row r="152" spans="1:33" x14ac:dyDescent="0.25">
      <c r="F152" s="376"/>
      <c r="L152" s="376"/>
      <c r="M152" s="376"/>
      <c r="N152" s="376"/>
      <c r="P152" s="376"/>
      <c r="Q152" s="376"/>
      <c r="R152" s="376"/>
      <c r="S152" s="376"/>
      <c r="T152" s="376"/>
      <c r="U152" s="376"/>
      <c r="V152" s="376"/>
      <c r="W152" s="376"/>
      <c r="X152" s="376"/>
      <c r="Y152" s="376"/>
      <c r="Z152" s="376"/>
      <c r="AA152" s="376"/>
      <c r="AB152" s="376"/>
      <c r="AC152" s="376"/>
      <c r="AD152" s="376"/>
      <c r="AE152" s="376"/>
    </row>
    <row r="153" spans="1:33" x14ac:dyDescent="0.25">
      <c r="F153" s="376"/>
      <c r="L153" s="376"/>
      <c r="M153" s="376"/>
      <c r="N153" s="376"/>
      <c r="P153" s="376"/>
      <c r="Q153" s="376"/>
      <c r="R153" s="376"/>
      <c r="S153" s="376"/>
      <c r="T153" s="376"/>
      <c r="U153" s="376"/>
      <c r="V153" s="376"/>
      <c r="W153" s="376"/>
      <c r="X153" s="376"/>
      <c r="Y153" s="376"/>
      <c r="Z153" s="376"/>
      <c r="AA153" s="376"/>
      <c r="AB153" s="376"/>
      <c r="AC153" s="376"/>
      <c r="AD153" s="376"/>
      <c r="AE153" s="376"/>
    </row>
    <row r="154" spans="1:33" x14ac:dyDescent="0.25">
      <c r="F154" s="376"/>
      <c r="P154" s="376"/>
      <c r="Q154" s="376"/>
      <c r="R154" s="376"/>
      <c r="S154" s="376"/>
      <c r="T154" s="376"/>
      <c r="U154" s="376"/>
      <c r="V154" s="376"/>
      <c r="W154" s="376"/>
      <c r="X154" s="376"/>
      <c r="Y154" s="376"/>
      <c r="Z154" s="376"/>
      <c r="AA154" s="376"/>
      <c r="AB154" s="376"/>
      <c r="AC154" s="376"/>
      <c r="AD154" s="376"/>
      <c r="AE154" s="376"/>
    </row>
    <row r="155" spans="1:33" x14ac:dyDescent="0.25">
      <c r="F155" s="376"/>
      <c r="P155" s="376"/>
      <c r="Q155" s="376"/>
      <c r="R155" s="376"/>
      <c r="S155" s="376"/>
      <c r="T155" s="376"/>
      <c r="U155" s="376"/>
      <c r="V155" s="376"/>
      <c r="W155" s="376"/>
      <c r="X155" s="376"/>
      <c r="Y155" s="376"/>
      <c r="Z155" s="376"/>
      <c r="AA155" s="376"/>
      <c r="AB155" s="376"/>
      <c r="AC155" s="376"/>
      <c r="AD155" s="376"/>
      <c r="AE155" s="376"/>
    </row>
    <row r="156" spans="1:33" x14ac:dyDescent="0.25">
      <c r="F156" s="376"/>
      <c r="P156" s="376"/>
      <c r="Q156" s="376"/>
      <c r="R156" s="376"/>
      <c r="S156" s="376"/>
      <c r="T156" s="376"/>
      <c r="U156" s="376"/>
      <c r="V156" s="376"/>
      <c r="W156" s="376"/>
      <c r="X156" s="376"/>
      <c r="Y156" s="376"/>
      <c r="Z156" s="376"/>
      <c r="AA156" s="376"/>
      <c r="AB156" s="376"/>
      <c r="AC156" s="376"/>
      <c r="AD156" s="376"/>
      <c r="AE156" s="376"/>
    </row>
    <row r="157" spans="1:33" x14ac:dyDescent="0.25">
      <c r="F157" s="376"/>
      <c r="P157" s="376"/>
      <c r="Q157" s="376"/>
      <c r="R157" s="376"/>
      <c r="S157" s="376"/>
      <c r="T157" s="376"/>
      <c r="U157" s="376"/>
      <c r="V157" s="376"/>
      <c r="W157" s="376"/>
      <c r="X157" s="376"/>
      <c r="Y157" s="376"/>
      <c r="Z157" s="376"/>
      <c r="AA157" s="376"/>
      <c r="AB157" s="376"/>
      <c r="AC157" s="376"/>
      <c r="AD157" s="376"/>
      <c r="AE157" s="376"/>
    </row>
    <row r="158" spans="1:33" x14ac:dyDescent="0.25">
      <c r="F158" s="376"/>
      <c r="P158" s="376"/>
      <c r="Q158" s="376"/>
      <c r="R158" s="376"/>
      <c r="S158" s="376"/>
      <c r="T158" s="376"/>
      <c r="U158" s="376"/>
      <c r="V158" s="376"/>
      <c r="W158" s="376"/>
      <c r="X158" s="376"/>
      <c r="Y158" s="376"/>
      <c r="Z158" s="376"/>
      <c r="AA158" s="376"/>
      <c r="AB158" s="376"/>
      <c r="AC158" s="376"/>
      <c r="AD158" s="376"/>
      <c r="AE158" s="376"/>
    </row>
    <row r="159" spans="1:33" x14ac:dyDescent="0.25">
      <c r="F159" s="376"/>
      <c r="P159" s="376"/>
      <c r="Q159" s="376"/>
      <c r="R159" s="376"/>
      <c r="S159" s="376"/>
      <c r="T159" s="376"/>
      <c r="U159" s="376"/>
      <c r="V159" s="376"/>
      <c r="W159" s="376"/>
      <c r="X159" s="376"/>
      <c r="Y159" s="376"/>
      <c r="Z159" s="376"/>
      <c r="AA159" s="376"/>
      <c r="AB159" s="376"/>
      <c r="AC159" s="376"/>
      <c r="AD159" s="376"/>
      <c r="AE159" s="376"/>
    </row>
    <row r="160" spans="1:33" x14ac:dyDescent="0.25">
      <c r="F160" s="376"/>
      <c r="P160" s="376"/>
      <c r="Q160" s="376"/>
      <c r="R160" s="376"/>
      <c r="S160" s="376"/>
      <c r="T160" s="376"/>
      <c r="U160" s="376"/>
      <c r="V160" s="376"/>
      <c r="W160" s="376"/>
      <c r="X160" s="376"/>
      <c r="Y160" s="376"/>
      <c r="Z160" s="376"/>
      <c r="AA160" s="376"/>
      <c r="AB160" s="376"/>
      <c r="AC160" s="376"/>
      <c r="AD160" s="376"/>
      <c r="AE160" s="376"/>
    </row>
    <row r="161" spans="6:31" x14ac:dyDescent="0.25">
      <c r="F161" s="376"/>
      <c r="P161" s="376"/>
      <c r="Q161" s="376"/>
      <c r="R161" s="376"/>
      <c r="S161" s="376"/>
      <c r="T161" s="376"/>
      <c r="U161" s="376"/>
      <c r="V161" s="376"/>
      <c r="W161" s="376"/>
      <c r="X161" s="376"/>
      <c r="Y161" s="376"/>
      <c r="Z161" s="376"/>
      <c r="AA161" s="376"/>
      <c r="AB161" s="376"/>
      <c r="AC161" s="376"/>
      <c r="AD161" s="376"/>
      <c r="AE161" s="376"/>
    </row>
    <row r="162" spans="6:31" x14ac:dyDescent="0.25">
      <c r="F162" s="376"/>
      <c r="P162" s="376"/>
      <c r="Q162" s="376"/>
      <c r="R162" s="376"/>
      <c r="S162" s="376"/>
      <c r="T162" s="376"/>
      <c r="U162" s="376"/>
      <c r="V162" s="376"/>
      <c r="W162" s="376"/>
      <c r="X162" s="376"/>
      <c r="Y162" s="376"/>
      <c r="Z162" s="376"/>
      <c r="AA162" s="376"/>
      <c r="AB162" s="376"/>
      <c r="AC162" s="376"/>
      <c r="AD162" s="376"/>
      <c r="AE162" s="376"/>
    </row>
    <row r="163" spans="6:31" x14ac:dyDescent="0.25">
      <c r="F163" s="376"/>
      <c r="P163" s="376"/>
      <c r="Q163" s="376"/>
      <c r="R163" s="376"/>
      <c r="S163" s="376"/>
      <c r="T163" s="376"/>
      <c r="U163" s="376"/>
      <c r="V163" s="376"/>
      <c r="W163" s="376"/>
      <c r="X163" s="376"/>
      <c r="Y163" s="376"/>
      <c r="Z163" s="376"/>
      <c r="AA163" s="376"/>
      <c r="AB163" s="376"/>
      <c r="AC163" s="376"/>
      <c r="AD163" s="376"/>
      <c r="AE163" s="376"/>
    </row>
    <row r="164" spans="6:31" x14ac:dyDescent="0.25">
      <c r="F164" s="376"/>
      <c r="P164" s="376"/>
      <c r="Q164" s="376"/>
      <c r="R164" s="376"/>
      <c r="S164" s="376"/>
      <c r="T164" s="376"/>
      <c r="U164" s="376"/>
      <c r="V164" s="376"/>
      <c r="W164" s="376"/>
      <c r="X164" s="376"/>
      <c r="Y164" s="376"/>
      <c r="Z164" s="376"/>
      <c r="AA164" s="376"/>
      <c r="AB164" s="376"/>
      <c r="AC164" s="376"/>
      <c r="AD164" s="376"/>
      <c r="AE164" s="376"/>
    </row>
    <row r="165" spans="6:31" x14ac:dyDescent="0.25">
      <c r="F165" s="376"/>
      <c r="P165" s="376"/>
      <c r="Q165" s="376"/>
      <c r="R165" s="376"/>
      <c r="S165" s="376"/>
      <c r="T165" s="376"/>
      <c r="U165" s="376"/>
      <c r="V165" s="376"/>
      <c r="W165" s="376"/>
      <c r="X165" s="376"/>
      <c r="Y165" s="376"/>
      <c r="Z165" s="376"/>
      <c r="AA165" s="376"/>
      <c r="AB165" s="376"/>
      <c r="AC165" s="376"/>
      <c r="AD165" s="376"/>
      <c r="AE165" s="376"/>
    </row>
    <row r="166" spans="6:31" x14ac:dyDescent="0.25">
      <c r="F166" s="376"/>
      <c r="P166" s="376"/>
      <c r="Q166" s="376"/>
      <c r="R166" s="376"/>
      <c r="S166" s="376"/>
      <c r="T166" s="376"/>
      <c r="U166" s="376"/>
      <c r="V166" s="376"/>
      <c r="W166" s="376"/>
      <c r="X166" s="376"/>
      <c r="Y166" s="376"/>
      <c r="Z166" s="376"/>
      <c r="AA166" s="376"/>
      <c r="AB166" s="376"/>
      <c r="AC166" s="376"/>
      <c r="AD166" s="376"/>
      <c r="AE166" s="376"/>
    </row>
    <row r="167" spans="6:31" x14ac:dyDescent="0.25">
      <c r="F167" s="376"/>
      <c r="P167" s="376"/>
      <c r="Q167" s="376"/>
      <c r="R167" s="376"/>
      <c r="S167" s="376"/>
      <c r="T167" s="376"/>
      <c r="U167" s="376"/>
      <c r="V167" s="376"/>
      <c r="W167" s="376"/>
      <c r="X167" s="376"/>
      <c r="Y167" s="376"/>
      <c r="Z167" s="376"/>
      <c r="AA167" s="376"/>
      <c r="AB167" s="376"/>
      <c r="AC167" s="376"/>
      <c r="AD167" s="376"/>
      <c r="AE167" s="376"/>
    </row>
    <row r="168" spans="6:31" x14ac:dyDescent="0.25">
      <c r="F168" s="376"/>
      <c r="P168" s="376"/>
      <c r="Q168" s="376"/>
      <c r="R168" s="376"/>
      <c r="S168" s="376"/>
      <c r="T168" s="376"/>
      <c r="U168" s="376"/>
      <c r="V168" s="376"/>
      <c r="W168" s="376"/>
      <c r="X168" s="376"/>
      <c r="Y168" s="376"/>
      <c r="Z168" s="376"/>
      <c r="AA168" s="376"/>
      <c r="AB168" s="376"/>
      <c r="AC168" s="376"/>
      <c r="AD168" s="376"/>
      <c r="AE168" s="376"/>
    </row>
    <row r="169" spans="6:31" x14ac:dyDescent="0.25">
      <c r="F169" s="376"/>
      <c r="P169" s="376"/>
      <c r="Q169" s="376"/>
      <c r="R169" s="376"/>
      <c r="S169" s="376"/>
      <c r="T169" s="376"/>
      <c r="U169" s="376"/>
      <c r="V169" s="376"/>
      <c r="W169" s="376"/>
      <c r="X169" s="376"/>
      <c r="Y169" s="376"/>
      <c r="Z169" s="376"/>
      <c r="AA169" s="376"/>
      <c r="AB169" s="376"/>
      <c r="AC169" s="376"/>
      <c r="AD169" s="376"/>
      <c r="AE169" s="376"/>
    </row>
    <row r="170" spans="6:31" x14ac:dyDescent="0.25">
      <c r="F170" s="376"/>
      <c r="P170" s="376"/>
      <c r="Q170" s="376"/>
      <c r="R170" s="376"/>
      <c r="S170" s="376"/>
      <c r="T170" s="376"/>
      <c r="U170" s="376"/>
      <c r="V170" s="376"/>
      <c r="W170" s="376"/>
      <c r="X170" s="376"/>
      <c r="Y170" s="376"/>
      <c r="Z170" s="376"/>
      <c r="AA170" s="376"/>
      <c r="AB170" s="376"/>
      <c r="AC170" s="376"/>
      <c r="AD170" s="376"/>
      <c r="AE170" s="376"/>
    </row>
    <row r="171" spans="6:31" x14ac:dyDescent="0.25">
      <c r="F171" s="376"/>
      <c r="P171" s="376"/>
      <c r="Q171" s="376"/>
      <c r="R171" s="376"/>
      <c r="S171" s="376"/>
      <c r="T171" s="376"/>
      <c r="U171" s="376"/>
      <c r="V171" s="376"/>
      <c r="W171" s="376"/>
      <c r="X171" s="376"/>
      <c r="Y171" s="376"/>
      <c r="Z171" s="376"/>
      <c r="AA171" s="376"/>
      <c r="AB171" s="376"/>
      <c r="AC171" s="376"/>
      <c r="AD171" s="376"/>
      <c r="AE171" s="376"/>
    </row>
    <row r="172" spans="6:31" x14ac:dyDescent="0.25">
      <c r="F172" s="376"/>
      <c r="P172" s="376"/>
      <c r="Q172" s="376"/>
      <c r="R172" s="376"/>
      <c r="S172" s="376"/>
      <c r="T172" s="376"/>
      <c r="U172" s="376"/>
      <c r="V172" s="376"/>
      <c r="W172" s="376"/>
      <c r="X172" s="376"/>
      <c r="Y172" s="376"/>
      <c r="Z172" s="376"/>
      <c r="AA172" s="376"/>
      <c r="AB172" s="376"/>
      <c r="AC172" s="376"/>
      <c r="AD172" s="376"/>
      <c r="AE172" s="376"/>
    </row>
    <row r="173" spans="6:31" x14ac:dyDescent="0.25">
      <c r="F173" s="376"/>
      <c r="P173" s="376"/>
      <c r="Q173" s="376"/>
      <c r="R173" s="376"/>
      <c r="S173" s="376"/>
      <c r="T173" s="376"/>
      <c r="U173" s="376"/>
      <c r="V173" s="376"/>
      <c r="W173" s="376"/>
      <c r="X173" s="376"/>
      <c r="Y173" s="376"/>
      <c r="Z173" s="376"/>
      <c r="AA173" s="376"/>
      <c r="AB173" s="376"/>
      <c r="AC173" s="376"/>
      <c r="AD173" s="376"/>
      <c r="AE173" s="376"/>
    </row>
    <row r="174" spans="6:31" x14ac:dyDescent="0.25">
      <c r="F174" s="376"/>
      <c r="P174" s="277"/>
      <c r="Q174" s="277"/>
      <c r="R174" s="277"/>
      <c r="S174" s="277"/>
      <c r="T174" s="277"/>
      <c r="AE174" s="277"/>
    </row>
    <row r="175" spans="6:31" x14ac:dyDescent="0.25">
      <c r="F175" s="376"/>
      <c r="P175" s="277"/>
      <c r="Q175" s="277"/>
      <c r="R175" s="277"/>
      <c r="S175" s="277"/>
      <c r="T175" s="277"/>
      <c r="AE175" s="277"/>
    </row>
    <row r="176" spans="6:31" x14ac:dyDescent="0.25">
      <c r="P176" s="277"/>
      <c r="Q176" s="277"/>
      <c r="R176" s="277"/>
      <c r="S176" s="277"/>
      <c r="T176" s="277"/>
    </row>
    <row r="177" spans="16:20" x14ac:dyDescent="0.25">
      <c r="P177" s="277"/>
      <c r="Q177" s="277"/>
      <c r="R177" s="277"/>
      <c r="S177" s="277"/>
      <c r="T177" s="277"/>
    </row>
    <row r="178" spans="16:20" x14ac:dyDescent="0.25">
      <c r="P178" s="277"/>
      <c r="Q178" s="277"/>
      <c r="R178" s="277"/>
      <c r="S178" s="277"/>
      <c r="T178" s="277"/>
    </row>
    <row r="179" spans="16:20" x14ac:dyDescent="0.25">
      <c r="P179" s="277"/>
      <c r="Q179" s="277"/>
      <c r="R179" s="277"/>
      <c r="S179" s="277"/>
      <c r="T179" s="277"/>
    </row>
  </sheetData>
  <mergeCells count="112">
    <mergeCell ref="C11:C12"/>
    <mergeCell ref="D11:D12"/>
    <mergeCell ref="C13:C14"/>
    <mergeCell ref="D13:D14"/>
    <mergeCell ref="E13:E14"/>
    <mergeCell ref="O16:AG16"/>
    <mergeCell ref="D2:E2"/>
    <mergeCell ref="C4:C10"/>
    <mergeCell ref="J5:J6"/>
    <mergeCell ref="K5:K6"/>
    <mergeCell ref="J7:J8"/>
    <mergeCell ref="K7:K8"/>
    <mergeCell ref="J9:J10"/>
    <mergeCell ref="K9:K10"/>
    <mergeCell ref="A19:B19"/>
    <mergeCell ref="A20:A21"/>
    <mergeCell ref="B20:B21"/>
    <mergeCell ref="C20:C21"/>
    <mergeCell ref="D20:D21"/>
    <mergeCell ref="E20:E21"/>
    <mergeCell ref="L20:L21"/>
    <mergeCell ref="M20:M21"/>
    <mergeCell ref="I20:I21"/>
    <mergeCell ref="J20:J21"/>
    <mergeCell ref="K20:K21"/>
    <mergeCell ref="G22:G23"/>
    <mergeCell ref="H22:H23"/>
    <mergeCell ref="F20:F21"/>
    <mergeCell ref="G20:G21"/>
    <mergeCell ref="H20:H21"/>
    <mergeCell ref="C18:E18"/>
    <mergeCell ref="F18:G18"/>
    <mergeCell ref="H18:K18"/>
    <mergeCell ref="L18:M18"/>
    <mergeCell ref="F24:F25"/>
    <mergeCell ref="G24:G25"/>
    <mergeCell ref="H24:H25"/>
    <mergeCell ref="I22:I23"/>
    <mergeCell ref="J22:J23"/>
    <mergeCell ref="K22:K23"/>
    <mergeCell ref="L22:L23"/>
    <mergeCell ref="M22:M23"/>
    <mergeCell ref="A24:A25"/>
    <mergeCell ref="B24:B25"/>
    <mergeCell ref="C24:C25"/>
    <mergeCell ref="D24:D25"/>
    <mergeCell ref="E24:E25"/>
    <mergeCell ref="L24:L25"/>
    <mergeCell ref="M24:M25"/>
    <mergeCell ref="I24:I25"/>
    <mergeCell ref="J24:J25"/>
    <mergeCell ref="K24:K25"/>
    <mergeCell ref="A22:A23"/>
    <mergeCell ref="B22:B23"/>
    <mergeCell ref="C22:C23"/>
    <mergeCell ref="D22:D23"/>
    <mergeCell ref="E22:E23"/>
    <mergeCell ref="F22:F23"/>
    <mergeCell ref="I26:I27"/>
    <mergeCell ref="J26:J27"/>
    <mergeCell ref="K26:K27"/>
    <mergeCell ref="L26:L27"/>
    <mergeCell ref="M26:M27"/>
    <mergeCell ref="A28:A29"/>
    <mergeCell ref="B28:B29"/>
    <mergeCell ref="C28:C29"/>
    <mergeCell ref="D28:D29"/>
    <mergeCell ref="E28:E29"/>
    <mergeCell ref="L28:L29"/>
    <mergeCell ref="M28:M29"/>
    <mergeCell ref="A26:A27"/>
    <mergeCell ref="B26:B27"/>
    <mergeCell ref="C26:C27"/>
    <mergeCell ref="D26:D27"/>
    <mergeCell ref="E26:E27"/>
    <mergeCell ref="F26:F27"/>
    <mergeCell ref="G26:G27"/>
    <mergeCell ref="H26:H27"/>
    <mergeCell ref="A30:B30"/>
    <mergeCell ref="B32:I32"/>
    <mergeCell ref="P32:AF32"/>
    <mergeCell ref="P34:AF34"/>
    <mergeCell ref="F28:F29"/>
    <mergeCell ref="G28:G29"/>
    <mergeCell ref="H28:H29"/>
    <mergeCell ref="I28:I29"/>
    <mergeCell ref="J28:J29"/>
    <mergeCell ref="K28:K29"/>
    <mergeCell ref="E75:G75"/>
    <mergeCell ref="H75:J75"/>
    <mergeCell ref="AF75:AG75"/>
    <mergeCell ref="E90:G90"/>
    <mergeCell ref="H90:J90"/>
    <mergeCell ref="AF90:AG90"/>
    <mergeCell ref="B43:J43"/>
    <mergeCell ref="O43:AG43"/>
    <mergeCell ref="E45:G45"/>
    <mergeCell ref="H45:J45"/>
    <mergeCell ref="P45:AE45"/>
    <mergeCell ref="E60:G60"/>
    <mergeCell ref="H60:J60"/>
    <mergeCell ref="AF60:AG60"/>
    <mergeCell ref="E135:G135"/>
    <mergeCell ref="H135:J135"/>
    <mergeCell ref="AF135:AG135"/>
    <mergeCell ref="AF150:AG150"/>
    <mergeCell ref="E105:G105"/>
    <mergeCell ref="H105:J105"/>
    <mergeCell ref="AF105:AG105"/>
    <mergeCell ref="E120:G120"/>
    <mergeCell ref="H120:J120"/>
    <mergeCell ref="AF120:AG120"/>
  </mergeCells>
  <conditionalFormatting sqref="B35">
    <cfRule type="expression" dxfId="240" priority="205">
      <formula>$C35&lt;&gt;0</formula>
    </cfRule>
  </conditionalFormatting>
  <conditionalFormatting sqref="B36:B41">
    <cfRule type="expression" dxfId="239" priority="204">
      <formula>$C36&lt;&gt;""</formula>
    </cfRule>
  </conditionalFormatting>
  <conditionalFormatting sqref="B47:B58 B92:B103 B107:B118 B121:B133 B137:B148">
    <cfRule type="cellIs" dxfId="238" priority="242" operator="equal">
      <formula>"P2"</formula>
    </cfRule>
    <cfRule type="cellIs" dxfId="237" priority="241" operator="equal">
      <formula>"P3"</formula>
    </cfRule>
    <cfRule type="cellIs" dxfId="236" priority="240" operator="equal">
      <formula>"P4"</formula>
    </cfRule>
    <cfRule type="cellIs" dxfId="235" priority="243" operator="equal">
      <formula>"P1"</formula>
    </cfRule>
  </conditionalFormatting>
  <conditionalFormatting sqref="B47:B58 B92:B103 B107:B118 B122:B133 B137:B148">
    <cfRule type="cellIs" dxfId="234" priority="239" operator="equal">
      <formula>"P5"</formula>
    </cfRule>
  </conditionalFormatting>
  <conditionalFormatting sqref="B62:B73">
    <cfRule type="cellIs" dxfId="233" priority="225" operator="equal">
      <formula>"P4"</formula>
    </cfRule>
    <cfRule type="cellIs" dxfId="232" priority="224" operator="equal">
      <formula>"P5"</formula>
    </cfRule>
    <cfRule type="cellIs" dxfId="231" priority="227" operator="equal">
      <formula>"P2"</formula>
    </cfRule>
    <cfRule type="cellIs" dxfId="230" priority="228" operator="equal">
      <formula>"P1"</formula>
    </cfRule>
    <cfRule type="cellIs" dxfId="229" priority="226" operator="equal">
      <formula>"P3"</formula>
    </cfRule>
  </conditionalFormatting>
  <conditionalFormatting sqref="B77:B88">
    <cfRule type="cellIs" dxfId="228" priority="229" operator="equal">
      <formula>"P5"</formula>
    </cfRule>
    <cfRule type="cellIs" dxfId="227" priority="230" operator="equal">
      <formula>"P4"</formula>
    </cfRule>
    <cfRule type="cellIs" dxfId="226" priority="231" operator="equal">
      <formula>"P3"</formula>
    </cfRule>
    <cfRule type="cellIs" dxfId="225" priority="232" operator="equal">
      <formula>"P2"</formula>
    </cfRule>
    <cfRule type="cellIs" dxfId="224" priority="233" operator="equal">
      <formula>"P1"</formula>
    </cfRule>
  </conditionalFormatting>
  <conditionalFormatting sqref="C62:C73">
    <cfRule type="cellIs" dxfId="223" priority="235" operator="equal">
      <formula>0</formula>
    </cfRule>
  </conditionalFormatting>
  <conditionalFormatting sqref="C77:C88">
    <cfRule type="cellIs" dxfId="222" priority="234" operator="equal">
      <formula>0</formula>
    </cfRule>
  </conditionalFormatting>
  <conditionalFormatting sqref="C35:D41">
    <cfRule type="cellIs" dxfId="221" priority="200" operator="equal">
      <formula>0</formula>
    </cfRule>
  </conditionalFormatting>
  <conditionalFormatting sqref="D34:D41">
    <cfRule type="cellIs" dxfId="220" priority="199" operator="equal">
      <formula>"P5"</formula>
    </cfRule>
  </conditionalFormatting>
  <conditionalFormatting sqref="D35:D41">
    <cfRule type="cellIs" dxfId="219" priority="194" operator="equal">
      <formula>"P2"</formula>
    </cfRule>
    <cfRule type="cellIs" dxfId="218" priority="195" operator="equal">
      <formula>"P1"</formula>
    </cfRule>
    <cfRule type="cellIs" dxfId="217" priority="196" operator="equal">
      <formula>0</formula>
    </cfRule>
    <cfRule type="cellIs" dxfId="216" priority="192" operator="equal">
      <formula>"P4"</formula>
    </cfRule>
    <cfRule type="cellIs" dxfId="215" priority="193" operator="equal">
      <formula>"P3"</formula>
    </cfRule>
    <cfRule type="cellIs" dxfId="214" priority="197" operator="equal">
      <formula>"P1"</formula>
    </cfRule>
  </conditionalFormatting>
  <conditionalFormatting sqref="D40">
    <cfRule type="cellIs" dxfId="213" priority="198" operator="equal">
      <formula>0</formula>
    </cfRule>
  </conditionalFormatting>
  <conditionalFormatting sqref="D47:D59">
    <cfRule type="expression" dxfId="212" priority="223">
      <formula>$D$47=0</formula>
    </cfRule>
  </conditionalFormatting>
  <conditionalFormatting sqref="D48:D58">
    <cfRule type="cellIs" dxfId="211" priority="222" operator="equal">
      <formula>0</formula>
    </cfRule>
  </conditionalFormatting>
  <conditionalFormatting sqref="D62:D74">
    <cfRule type="expression" dxfId="210" priority="221">
      <formula>$D$47=0</formula>
    </cfRule>
  </conditionalFormatting>
  <conditionalFormatting sqref="D63:D73">
    <cfRule type="cellIs" dxfId="209" priority="220" operator="equal">
      <formula>0</formula>
    </cfRule>
  </conditionalFormatting>
  <conditionalFormatting sqref="D77:D89">
    <cfRule type="expression" dxfId="208" priority="219">
      <formula>$D$47=0</formula>
    </cfRule>
  </conditionalFormatting>
  <conditionalFormatting sqref="D78:D88">
    <cfRule type="cellIs" dxfId="207" priority="218" operator="equal">
      <formula>0</formula>
    </cfRule>
  </conditionalFormatting>
  <conditionalFormatting sqref="D92:D104">
    <cfRule type="expression" dxfId="206" priority="217">
      <formula>$D$47=0</formula>
    </cfRule>
  </conditionalFormatting>
  <conditionalFormatting sqref="D93:D103">
    <cfRule type="cellIs" dxfId="205" priority="216" operator="equal">
      <formula>0</formula>
    </cfRule>
  </conditionalFormatting>
  <conditionalFormatting sqref="D107:D119">
    <cfRule type="expression" dxfId="204" priority="215">
      <formula>$D$47=0</formula>
    </cfRule>
  </conditionalFormatting>
  <conditionalFormatting sqref="D108:D118">
    <cfRule type="cellIs" dxfId="203" priority="214" operator="equal">
      <formula>0</formula>
    </cfRule>
  </conditionalFormatting>
  <conditionalFormatting sqref="D122:D134">
    <cfRule type="expression" dxfId="202" priority="213">
      <formula>$D$47=0</formula>
    </cfRule>
  </conditionalFormatting>
  <conditionalFormatting sqref="D123:D133">
    <cfRule type="cellIs" dxfId="201" priority="212" operator="equal">
      <formula>0</formula>
    </cfRule>
  </conditionalFormatting>
  <conditionalFormatting sqref="D137:D149">
    <cfRule type="expression" dxfId="200" priority="211">
      <formula>$D$47=0</formula>
    </cfRule>
  </conditionalFormatting>
  <conditionalFormatting sqref="D138:D148">
    <cfRule type="cellIs" dxfId="199" priority="210" operator="equal">
      <formula>0</formula>
    </cfRule>
  </conditionalFormatting>
  <conditionalFormatting sqref="E31 H31 E33 H33">
    <cfRule type="cellIs" dxfId="198" priority="208" operator="equal">
      <formula>"P5"</formula>
    </cfRule>
  </conditionalFormatting>
  <conditionalFormatting sqref="E47:E58">
    <cfRule type="expression" dxfId="197" priority="114">
      <formula>$B47=""</formula>
    </cfRule>
  </conditionalFormatting>
  <conditionalFormatting sqref="E62:E73">
    <cfRule type="expression" dxfId="196" priority="119">
      <formula>$B62=""</formula>
    </cfRule>
  </conditionalFormatting>
  <conditionalFormatting sqref="E77:E88">
    <cfRule type="expression" dxfId="195" priority="124">
      <formula>$B77=""</formula>
    </cfRule>
  </conditionalFormatting>
  <conditionalFormatting sqref="E92:E103">
    <cfRule type="expression" dxfId="194" priority="129">
      <formula>$B92=""</formula>
    </cfRule>
  </conditionalFormatting>
  <conditionalFormatting sqref="E107:E118">
    <cfRule type="expression" dxfId="193" priority="134">
      <formula>$B107=""</formula>
    </cfRule>
  </conditionalFormatting>
  <conditionalFormatting sqref="E122:E133">
    <cfRule type="expression" dxfId="192" priority="139">
      <formula>$B122=""</formula>
    </cfRule>
  </conditionalFormatting>
  <conditionalFormatting sqref="E137:E148">
    <cfRule type="expression" dxfId="191" priority="144">
      <formula>$B137=""</formula>
    </cfRule>
  </conditionalFormatting>
  <conditionalFormatting sqref="E35:H42">
    <cfRule type="cellIs" dxfId="190" priority="181" operator="equal">
      <formula>0</formula>
    </cfRule>
  </conditionalFormatting>
  <conditionalFormatting sqref="F47:F59">
    <cfRule type="cellIs" dxfId="189" priority="115" operator="equal">
      <formula>0</formula>
    </cfRule>
  </conditionalFormatting>
  <conditionalFormatting sqref="F62:F74">
    <cfRule type="cellIs" dxfId="188" priority="120" operator="equal">
      <formula>0</formula>
    </cfRule>
  </conditionalFormatting>
  <conditionalFormatting sqref="F77:F89">
    <cfRule type="cellIs" dxfId="187" priority="125" operator="equal">
      <formula>0</formula>
    </cfRule>
  </conditionalFormatting>
  <conditionalFormatting sqref="F92:F104">
    <cfRule type="cellIs" dxfId="186" priority="130" operator="equal">
      <formula>0</formula>
    </cfRule>
  </conditionalFormatting>
  <conditionalFormatting sqref="F107:F119">
    <cfRule type="cellIs" dxfId="185" priority="135" operator="equal">
      <formula>0</formula>
    </cfRule>
  </conditionalFormatting>
  <conditionalFormatting sqref="F122:F134">
    <cfRule type="cellIs" dxfId="184" priority="140" operator="equal">
      <formula>0</formula>
    </cfRule>
  </conditionalFormatting>
  <conditionalFormatting sqref="F137:F149">
    <cfRule type="cellIs" dxfId="183" priority="145" operator="equal">
      <formula>0</formula>
    </cfRule>
  </conditionalFormatting>
  <conditionalFormatting sqref="G47:H58">
    <cfRule type="expression" dxfId="182" priority="113">
      <formula>$B47=""</formula>
    </cfRule>
  </conditionalFormatting>
  <conditionalFormatting sqref="G62:H73">
    <cfRule type="expression" dxfId="181" priority="118">
      <formula>$B62=""</formula>
    </cfRule>
  </conditionalFormatting>
  <conditionalFormatting sqref="G77:H88">
    <cfRule type="expression" dxfId="180" priority="123">
      <formula>$B77=""</formula>
    </cfRule>
  </conditionalFormatting>
  <conditionalFormatting sqref="G92:H103">
    <cfRule type="expression" dxfId="179" priority="128">
      <formula>$B92=""</formula>
    </cfRule>
  </conditionalFormatting>
  <conditionalFormatting sqref="G107:H118">
    <cfRule type="expression" dxfId="178" priority="133">
      <formula>$B107=""</formula>
    </cfRule>
  </conditionalFormatting>
  <conditionalFormatting sqref="G122:H133">
    <cfRule type="expression" dxfId="177" priority="138">
      <formula>$B122=""</formula>
    </cfRule>
  </conditionalFormatting>
  <conditionalFormatting sqref="G137:H148">
    <cfRule type="expression" dxfId="176" priority="143">
      <formula>$B137=""</formula>
    </cfRule>
  </conditionalFormatting>
  <conditionalFormatting sqref="H35:H41">
    <cfRule type="cellIs" dxfId="175" priority="184" operator="greaterThan">
      <formula>0</formula>
    </cfRule>
    <cfRule type="cellIs" dxfId="174" priority="185" operator="lessThan">
      <formula>0</formula>
    </cfRule>
  </conditionalFormatting>
  <conditionalFormatting sqref="I34:I41">
    <cfRule type="cellIs" dxfId="173" priority="186" operator="equal">
      <formula>"P5"</formula>
    </cfRule>
  </conditionalFormatting>
  <conditionalFormatting sqref="I35:I41">
    <cfRule type="cellIs" dxfId="172" priority="189" operator="equal">
      <formula>"P2"</formula>
    </cfRule>
    <cfRule type="cellIs" dxfId="171" priority="190" operator="equal">
      <formula>"P1"</formula>
    </cfRule>
    <cfRule type="cellIs" dxfId="170" priority="191" operator="equal">
      <formula>0</formula>
    </cfRule>
    <cfRule type="cellIs" dxfId="169" priority="187" operator="equal">
      <formula>"P4"</formula>
    </cfRule>
    <cfRule type="cellIs" dxfId="168" priority="188" operator="equal">
      <formula>"P3"</formula>
    </cfRule>
  </conditionalFormatting>
  <conditionalFormatting sqref="I47:I59">
    <cfRule type="cellIs" dxfId="167" priority="116" operator="equal">
      <formula>0</formula>
    </cfRule>
  </conditionalFormatting>
  <conditionalFormatting sqref="I62:I74">
    <cfRule type="cellIs" dxfId="166" priority="121" operator="equal">
      <formula>0</formula>
    </cfRule>
  </conditionalFormatting>
  <conditionalFormatting sqref="I77:I89">
    <cfRule type="cellIs" dxfId="165" priority="126" operator="equal">
      <formula>0</formula>
    </cfRule>
  </conditionalFormatting>
  <conditionalFormatting sqref="I92:I104">
    <cfRule type="cellIs" dxfId="164" priority="131" operator="equal">
      <formula>0</formula>
    </cfRule>
  </conditionalFormatting>
  <conditionalFormatting sqref="I107:I119">
    <cfRule type="cellIs" dxfId="163" priority="136" operator="equal">
      <formula>0</formula>
    </cfRule>
  </conditionalFormatting>
  <conditionalFormatting sqref="I122:I134">
    <cfRule type="cellIs" dxfId="162" priority="141" operator="equal">
      <formula>0</formula>
    </cfRule>
  </conditionalFormatting>
  <conditionalFormatting sqref="I137:I149">
    <cfRule type="cellIs" dxfId="161" priority="146" operator="equal">
      <formula>0</formula>
    </cfRule>
  </conditionalFormatting>
  <conditionalFormatting sqref="I42:J42">
    <cfRule type="cellIs" dxfId="160" priority="245" operator="notEqual">
      <formula>0</formula>
    </cfRule>
  </conditionalFormatting>
  <conditionalFormatting sqref="J47:J58">
    <cfRule type="expression" dxfId="159" priority="112">
      <formula>$B47=""</formula>
    </cfRule>
  </conditionalFormatting>
  <conditionalFormatting sqref="J62:J73">
    <cfRule type="expression" dxfId="158" priority="117">
      <formula>$B62=""</formula>
    </cfRule>
  </conditionalFormatting>
  <conditionalFormatting sqref="J77:J88">
    <cfRule type="expression" dxfId="157" priority="122">
      <formula>$B77=""</formula>
    </cfRule>
  </conditionalFormatting>
  <conditionalFormatting sqref="J92:J103">
    <cfRule type="expression" dxfId="156" priority="127">
      <formula>$B92=""</formula>
    </cfRule>
  </conditionalFormatting>
  <conditionalFormatting sqref="J107:J118">
    <cfRule type="expression" dxfId="155" priority="132">
      <formula>$B107=""</formula>
    </cfRule>
  </conditionalFormatting>
  <conditionalFormatting sqref="J122:J133">
    <cfRule type="expression" dxfId="154" priority="137">
      <formula>$B122=""</formula>
    </cfRule>
  </conditionalFormatting>
  <conditionalFormatting sqref="J137:J148">
    <cfRule type="expression" dxfId="153" priority="142">
      <formula>$B137=""</formula>
    </cfRule>
  </conditionalFormatting>
  <conditionalFormatting sqref="J35:M41">
    <cfRule type="cellIs" dxfId="152" priority="180" operator="equal">
      <formula>0</formula>
    </cfRule>
  </conditionalFormatting>
  <conditionalFormatting sqref="K20:K29">
    <cfRule type="cellIs" dxfId="151" priority="203" operator="lessThan">
      <formula>0</formula>
    </cfRule>
  </conditionalFormatting>
  <conditionalFormatting sqref="K30:K31">
    <cfRule type="cellIs" dxfId="150" priority="244" operator="notEqual">
      <formula>0</formula>
    </cfRule>
  </conditionalFormatting>
  <conditionalFormatting sqref="M20:M29">
    <cfRule type="cellIs" dxfId="149" priority="202" operator="notEqual">
      <formula>0</formula>
    </cfRule>
    <cfRule type="expression" dxfId="148" priority="201">
      <formula>$K20&lt;0</formula>
    </cfRule>
  </conditionalFormatting>
  <conditionalFormatting sqref="M35:M41">
    <cfRule type="cellIs" dxfId="147" priority="182" operator="greaterThan">
      <formula>0</formula>
    </cfRule>
    <cfRule type="cellIs" dxfId="146" priority="183" operator="lessThan">
      <formula>0</formula>
    </cfRule>
  </conditionalFormatting>
  <conditionalFormatting sqref="O47:O58">
    <cfRule type="expression" dxfId="145" priority="159">
      <formula>$D$47=0</formula>
    </cfRule>
  </conditionalFormatting>
  <conditionalFormatting sqref="O48:O58">
    <cfRule type="cellIs" dxfId="144" priority="160" operator="equal">
      <formula>0</formula>
    </cfRule>
  </conditionalFormatting>
  <conditionalFormatting sqref="O59">
    <cfRule type="expression" dxfId="143" priority="174">
      <formula>$D$47=0</formula>
    </cfRule>
  </conditionalFormatting>
  <conditionalFormatting sqref="O62:O74">
    <cfRule type="expression" dxfId="142" priority="176">
      <formula>$D$47=0</formula>
    </cfRule>
  </conditionalFormatting>
  <conditionalFormatting sqref="O63:O73">
    <cfRule type="cellIs" dxfId="141" priority="177" operator="equal">
      <formula>0</formula>
    </cfRule>
  </conditionalFormatting>
  <conditionalFormatting sqref="O77:O89">
    <cfRule type="expression" dxfId="140" priority="178">
      <formula>$D$47=0</formula>
    </cfRule>
  </conditionalFormatting>
  <conditionalFormatting sqref="O78:O88">
    <cfRule type="cellIs" dxfId="139" priority="179" operator="equal">
      <formula>0</formula>
    </cfRule>
  </conditionalFormatting>
  <conditionalFormatting sqref="O92:O104">
    <cfRule type="expression" dxfId="138" priority="157">
      <formula>$D$47=0</formula>
    </cfRule>
  </conditionalFormatting>
  <conditionalFormatting sqref="O93:O103">
    <cfRule type="cellIs" dxfId="137" priority="158" operator="equal">
      <formula>0</formula>
    </cfRule>
  </conditionalFormatting>
  <conditionalFormatting sqref="O107:O119">
    <cfRule type="expression" dxfId="136" priority="155">
      <formula>$D$47=0</formula>
    </cfRule>
  </conditionalFormatting>
  <conditionalFormatting sqref="O108:O118">
    <cfRule type="cellIs" dxfId="135" priority="156" operator="equal">
      <formula>0</formula>
    </cfRule>
  </conditionalFormatting>
  <conditionalFormatting sqref="O122:O134">
    <cfRule type="expression" dxfId="134" priority="153">
      <formula>$D$47=0</formula>
    </cfRule>
  </conditionalFormatting>
  <conditionalFormatting sqref="O123:O133">
    <cfRule type="cellIs" dxfId="133" priority="154" operator="equal">
      <formula>0</formula>
    </cfRule>
  </conditionalFormatting>
  <conditionalFormatting sqref="O137:O149">
    <cfRule type="expression" dxfId="132" priority="151">
      <formula>$D$47=0</formula>
    </cfRule>
  </conditionalFormatting>
  <conditionalFormatting sqref="O138:O148">
    <cfRule type="cellIs" dxfId="131" priority="152" operator="equal">
      <formula>0</formula>
    </cfRule>
  </conditionalFormatting>
  <conditionalFormatting sqref="P5">
    <cfRule type="cellIs" dxfId="130" priority="237" operator="equal">
      <formula>0</formula>
    </cfRule>
  </conditionalFormatting>
  <conditionalFormatting sqref="P10:T13">
    <cfRule type="cellIs" dxfId="122" priority="238" operator="equal">
      <formula>0</formula>
    </cfRule>
  </conditionalFormatting>
  <conditionalFormatting sqref="P5:AD13">
    <cfRule type="cellIs" dxfId="121" priority="236" operator="equal">
      <formula>0</formula>
    </cfRule>
  </conditionalFormatting>
  <conditionalFormatting sqref="P20:AE28">
    <cfRule type="cellIs" dxfId="120" priority="209" operator="equal">
      <formula>0</formula>
    </cfRule>
  </conditionalFormatting>
  <conditionalFormatting sqref="P59:AE60">
    <cfRule type="cellIs" dxfId="119" priority="111" operator="equal">
      <formula>0</formula>
    </cfRule>
  </conditionalFormatting>
  <conditionalFormatting sqref="P74:AE75">
    <cfRule type="cellIs" dxfId="118" priority="110" operator="equal">
      <formula>0</formula>
    </cfRule>
  </conditionalFormatting>
  <conditionalFormatting sqref="P89:AE90">
    <cfRule type="cellIs" dxfId="117" priority="109" operator="equal">
      <formula>0</formula>
    </cfRule>
  </conditionalFormatting>
  <conditionalFormatting sqref="P104:AE105">
    <cfRule type="cellIs" dxfId="116" priority="108" operator="equal">
      <formula>0</formula>
    </cfRule>
  </conditionalFormatting>
  <conditionalFormatting sqref="P119:AE120">
    <cfRule type="cellIs" dxfId="115" priority="107" operator="equal">
      <formula>0</formula>
    </cfRule>
  </conditionalFormatting>
  <conditionalFormatting sqref="P134:AE135">
    <cfRule type="cellIs" dxfId="114" priority="106" operator="equal">
      <formula>0</formula>
    </cfRule>
  </conditionalFormatting>
  <conditionalFormatting sqref="P149:AE150">
    <cfRule type="cellIs" dxfId="113" priority="168" operator="equal">
      <formula>0</formula>
    </cfRule>
  </conditionalFormatting>
  <conditionalFormatting sqref="AE5:AE13">
    <cfRule type="cellIs" dxfId="14" priority="246" operator="equal">
      <formula>0</formula>
    </cfRule>
  </conditionalFormatting>
  <conditionalFormatting sqref="AE15 C47:C58 C92:C103 C107:C118 C122:C133 C137:C148 G150:G185">
    <cfRule type="cellIs" dxfId="13" priority="247" operator="equal">
      <formula>0</formula>
    </cfRule>
  </conditionalFormatting>
  <conditionalFormatting sqref="AE47:AE58">
    <cfRule type="cellIs" dxfId="12" priority="167" operator="equal">
      <formula>0</formula>
    </cfRule>
  </conditionalFormatting>
  <conditionalFormatting sqref="AE62:AE73">
    <cfRule type="cellIs" dxfId="11" priority="166" operator="equal">
      <formula>0</formula>
    </cfRule>
  </conditionalFormatting>
  <conditionalFormatting sqref="AE77:AE88">
    <cfRule type="cellIs" dxfId="10" priority="165" operator="equal">
      <formula>0</formula>
    </cfRule>
  </conditionalFormatting>
  <conditionalFormatting sqref="AE92:AE103">
    <cfRule type="cellIs" dxfId="9" priority="164" operator="equal">
      <formula>0</formula>
    </cfRule>
  </conditionalFormatting>
  <conditionalFormatting sqref="AE107:AE118">
    <cfRule type="cellIs" dxfId="8" priority="163" operator="equal">
      <formula>0</formula>
    </cfRule>
  </conditionalFormatting>
  <conditionalFormatting sqref="AE122:AE133">
    <cfRule type="cellIs" dxfId="7" priority="162" operator="equal">
      <formula>0</formula>
    </cfRule>
  </conditionalFormatting>
  <conditionalFormatting sqref="AE137:AE148">
    <cfRule type="cellIs" dxfId="6" priority="161" operator="equal">
      <formula>0</formula>
    </cfRule>
  </conditionalFormatting>
  <conditionalFormatting sqref="AF20:AF21 AF23 AF25 AF27">
    <cfRule type="cellIs" dxfId="5" priority="150" operator="equal">
      <formula>0</formula>
    </cfRule>
  </conditionalFormatting>
  <conditionalFormatting sqref="AF20:AF28">
    <cfRule type="cellIs" dxfId="4" priority="149" operator="equal">
      <formula>0</formula>
    </cfRule>
  </conditionalFormatting>
  <conditionalFormatting sqref="AG5:AG13">
    <cfRule type="cellIs" dxfId="3" priority="206" operator="equal">
      <formula>0</formula>
    </cfRule>
    <cfRule type="cellIs" dxfId="2" priority="207" operator="equal">
      <formula>0</formula>
    </cfRule>
  </conditionalFormatting>
  <conditionalFormatting sqref="AG20:AG27">
    <cfRule type="cellIs" dxfId="1" priority="148" operator="equal">
      <formula>"""adjustment needed"""</formula>
    </cfRule>
    <cfRule type="cellIs" dxfId="0" priority="147" operator="equal">
      <formula>"adjustment needed"</formula>
    </cfRule>
  </conditionalFormatting>
  <dataValidations count="1">
    <dataValidation type="list" allowBlank="1" showInputMessage="1" showErrorMessage="1" sqref="B35:B41" xr:uid="{31F1B5FE-1802-494A-964D-8B668933948F}">
      <formula1>"Yes,No"</formula1>
      <formula2>0</formula2>
    </dataValidation>
  </dataValidations>
  <pageMargins left="0.7" right="0.7" top="0.78740157500000008" bottom="0.78740157500000008" header="0.3" footer="0.3"/>
  <pageSetup paperSize="8" scale="30" orientation="portrait"/>
  <extLst>
    <ext xmlns:x14="http://schemas.microsoft.com/office/spreadsheetml/2009/9/main" uri="{78C0D931-6437-407d-A8EE-F0AAD7539E65}">
      <x14:conditionalFormattings>
        <x14:conditionalFormatting xmlns:xm="http://schemas.microsoft.com/office/excel/2006/main">
          <x14:cfRule type="expression" priority="105" id="{72C4B740-438C-437B-AF3B-6F989E6084F3}">
            <xm:f>AND($O47&gt;='Basic project data'!$D$20,$O47&lt;='Basic project data'!$E$20,'Basic project data'!$F$20="x")</xm:f>
            <x14:dxf>
              <fill>
                <patternFill>
                  <bgColor rgb="FFFFFFCC"/>
                </patternFill>
              </fill>
            </x14:dxf>
          </x14:cfRule>
          <xm:sqref>P47:P58</xm:sqref>
        </x14:conditionalFormatting>
        <x14:conditionalFormatting xmlns:xm="http://schemas.microsoft.com/office/excel/2006/main">
          <x14:cfRule type="expression" priority="101" id="{2D6E89F4-1D40-4CC3-8239-FDBC2D1168E5}">
            <xm:f>AND($O62&gt;='Basic project data'!$D$20,$O62&lt;='Basic project data'!$E$20,'Basic project data'!$F$20="x")</xm:f>
            <x14:dxf>
              <fill>
                <patternFill>
                  <bgColor rgb="FFFFFFCC"/>
                </patternFill>
              </fill>
            </x14:dxf>
          </x14:cfRule>
          <xm:sqref>P62:P73</xm:sqref>
        </x14:conditionalFormatting>
        <x14:conditionalFormatting xmlns:xm="http://schemas.microsoft.com/office/excel/2006/main">
          <x14:cfRule type="expression" priority="100" id="{AF6ACD92-892D-4134-B86F-2FBB4912475E}">
            <xm:f>AND($O77&gt;='Basic project data'!$D$20,$O77&lt;='Basic project data'!$E$20,'Basic project data'!$F$20="x")</xm:f>
            <x14:dxf>
              <fill>
                <patternFill>
                  <bgColor rgb="FFFFFFCC"/>
                </patternFill>
              </fill>
            </x14:dxf>
          </x14:cfRule>
          <xm:sqref>P77:P88</xm:sqref>
        </x14:conditionalFormatting>
        <x14:conditionalFormatting xmlns:xm="http://schemas.microsoft.com/office/excel/2006/main">
          <x14:cfRule type="expression" priority="99" id="{AECD9A16-983A-468B-91FF-D6C6B0BDB217}">
            <xm:f>AND($O92&gt;='Basic project data'!$D$20,$O92&lt;='Basic project data'!$E$20,'Basic project data'!$F$20="x")</xm:f>
            <x14:dxf>
              <fill>
                <patternFill>
                  <bgColor rgb="FFFFFFCC"/>
                </patternFill>
              </fill>
            </x14:dxf>
          </x14:cfRule>
          <xm:sqref>P92:P103</xm:sqref>
        </x14:conditionalFormatting>
        <x14:conditionalFormatting xmlns:xm="http://schemas.microsoft.com/office/excel/2006/main">
          <x14:cfRule type="expression" priority="98" id="{A6EAC22A-08EF-4898-8394-CD343A0A70C9}">
            <xm:f>AND($O107&gt;='Basic project data'!$D$20,$O107&lt;='Basic project data'!$E$20,'Basic project data'!$F$20="x")</xm:f>
            <x14:dxf>
              <fill>
                <patternFill>
                  <bgColor rgb="FFFFFFCC"/>
                </patternFill>
              </fill>
            </x14:dxf>
          </x14:cfRule>
          <xm:sqref>P107:P118</xm:sqref>
        </x14:conditionalFormatting>
        <x14:conditionalFormatting xmlns:xm="http://schemas.microsoft.com/office/excel/2006/main">
          <x14:cfRule type="expression" priority="97" id="{F3413D59-4346-4AA2-A44D-123599172B50}">
            <xm:f>AND($O122&gt;='Basic project data'!$D$20,$O122&lt;='Basic project data'!$E$20,'Basic project data'!$F$20="x")</xm:f>
            <x14:dxf>
              <fill>
                <patternFill>
                  <bgColor rgb="FFFFFFCC"/>
                </patternFill>
              </fill>
            </x14:dxf>
          </x14:cfRule>
          <xm:sqref>P122:P133</xm:sqref>
        </x14:conditionalFormatting>
        <x14:conditionalFormatting xmlns:xm="http://schemas.microsoft.com/office/excel/2006/main">
          <x14:cfRule type="expression" priority="96" id="{0B9B9E13-A083-42F8-9BE6-0CB29C755438}">
            <xm:f>AND($O137&gt;='Basic project data'!$D$20,$O137&lt;='Basic project data'!$E$20,'Basic project data'!$F$20="x")</xm:f>
            <x14:dxf>
              <fill>
                <patternFill>
                  <bgColor rgb="FFFFFFCC"/>
                </patternFill>
              </fill>
            </x14:dxf>
          </x14:cfRule>
          <xm:sqref>P137:P148</xm:sqref>
        </x14:conditionalFormatting>
        <x14:conditionalFormatting xmlns:xm="http://schemas.microsoft.com/office/excel/2006/main">
          <x14:cfRule type="expression" priority="104" id="{63F99D2D-B143-4209-930D-A7945E83C656}">
            <xm:f>AND($O47&gt;='Basic project data'!$D$21,$O47&lt;='Basic project data'!$E$21,'Basic project data'!$F$21="x")</xm:f>
            <x14:dxf>
              <fill>
                <patternFill>
                  <bgColor rgb="FFFFFFCC"/>
                </patternFill>
              </fill>
            </x14:dxf>
          </x14:cfRule>
          <xm:sqref>Q47:Q58</xm:sqref>
        </x14:conditionalFormatting>
        <x14:conditionalFormatting xmlns:xm="http://schemas.microsoft.com/office/excel/2006/main">
          <x14:cfRule type="expression" priority="84" id="{BE11FAFC-5C13-4156-B378-3A999C87AA98}">
            <xm:f>AND($O62&gt;='Basic project data'!$D$21,$O62&lt;='Basic project data'!$E$21,'Basic project data'!$F$21="x")</xm:f>
            <x14:dxf>
              <fill>
                <patternFill>
                  <bgColor rgb="FFFFFFCC"/>
                </patternFill>
              </fill>
            </x14:dxf>
          </x14:cfRule>
          <xm:sqref>Q62:Q73</xm:sqref>
        </x14:conditionalFormatting>
        <x14:conditionalFormatting xmlns:xm="http://schemas.microsoft.com/office/excel/2006/main">
          <x14:cfRule type="expression" priority="70" id="{61D41CBD-3B56-4120-837B-48F73A45CE21}">
            <xm:f>AND($O77&gt;='Basic project data'!$D$21,$O77&lt;='Basic project data'!$E$21,'Basic project data'!$F$21="x")</xm:f>
            <x14:dxf>
              <fill>
                <patternFill>
                  <bgColor rgb="FFFFFFCC"/>
                </patternFill>
              </fill>
            </x14:dxf>
          </x14:cfRule>
          <xm:sqref>Q77:Q88</xm:sqref>
        </x14:conditionalFormatting>
        <x14:conditionalFormatting xmlns:xm="http://schemas.microsoft.com/office/excel/2006/main">
          <x14:cfRule type="expression" priority="56" id="{806141B7-B6DD-4D5C-BF70-DC6BB623A202}">
            <xm:f>AND($O92&gt;='Basic project data'!$D$21,$O92&lt;='Basic project data'!$E$21,'Basic project data'!$F$21="x")</xm:f>
            <x14:dxf>
              <fill>
                <patternFill>
                  <bgColor rgb="FFFFFFCC"/>
                </patternFill>
              </fill>
            </x14:dxf>
          </x14:cfRule>
          <xm:sqref>Q92:Q103</xm:sqref>
        </x14:conditionalFormatting>
        <x14:conditionalFormatting xmlns:xm="http://schemas.microsoft.com/office/excel/2006/main">
          <x14:cfRule type="expression" priority="42" id="{566DDA9F-5CF2-41D9-9B8B-CBB4B00ADE24}">
            <xm:f>AND($O107&gt;='Basic project data'!$D$21,$O107&lt;='Basic project data'!$E$21,'Basic project data'!$F$21="x")</xm:f>
            <x14:dxf>
              <fill>
                <patternFill>
                  <bgColor rgb="FFFFFFCC"/>
                </patternFill>
              </fill>
            </x14:dxf>
          </x14:cfRule>
          <xm:sqref>Q107:Q118</xm:sqref>
        </x14:conditionalFormatting>
        <x14:conditionalFormatting xmlns:xm="http://schemas.microsoft.com/office/excel/2006/main">
          <x14:cfRule type="expression" priority="28" id="{8D6DE225-8805-4852-A93E-536139ACFF12}">
            <xm:f>AND($O122&gt;='Basic project data'!$D$21,$O122&lt;='Basic project data'!$E$21,'Basic project data'!$F$21="x")</xm:f>
            <x14:dxf>
              <fill>
                <patternFill>
                  <bgColor rgb="FFFFFFCC"/>
                </patternFill>
              </fill>
            </x14:dxf>
          </x14:cfRule>
          <xm:sqref>Q122:Q133</xm:sqref>
        </x14:conditionalFormatting>
        <x14:conditionalFormatting xmlns:xm="http://schemas.microsoft.com/office/excel/2006/main">
          <x14:cfRule type="expression" priority="14" id="{1ADABBE0-FD3D-4B11-B431-C3087B8EB83E}">
            <xm:f>AND($O137&gt;='Basic project data'!$D$21,$O137&lt;='Basic project data'!$E$21,'Basic project data'!$F$21="x")</xm:f>
            <x14:dxf>
              <fill>
                <patternFill>
                  <bgColor rgb="FFFFFFCC"/>
                </patternFill>
              </fill>
            </x14:dxf>
          </x14:cfRule>
          <xm:sqref>Q137:Q148</xm:sqref>
        </x14:conditionalFormatting>
        <x14:conditionalFormatting xmlns:xm="http://schemas.microsoft.com/office/excel/2006/main">
          <x14:cfRule type="expression" priority="103" id="{65528895-9EE2-488D-9E97-6B22B918183A}">
            <xm:f>AND($O47&gt;='Basic project data'!$D$22,$O47&lt;='Basic project data'!$E$22,'Basic project data'!$F$22="x")</xm:f>
            <x14:dxf>
              <fill>
                <patternFill>
                  <bgColor rgb="FFFFFFCC"/>
                </patternFill>
              </fill>
            </x14:dxf>
          </x14:cfRule>
          <xm:sqref>R47:R58</xm:sqref>
        </x14:conditionalFormatting>
        <x14:conditionalFormatting xmlns:xm="http://schemas.microsoft.com/office/excel/2006/main">
          <x14:cfRule type="expression" priority="83" id="{BE056A06-CF12-4845-92FD-245D8D10DDB3}">
            <xm:f>AND($O62&gt;='Basic project data'!$D$22,$O62&lt;='Basic project data'!$E$22,'Basic project data'!$F$22="x")</xm:f>
            <x14:dxf>
              <fill>
                <patternFill>
                  <bgColor rgb="FFFFFFCC"/>
                </patternFill>
              </fill>
            </x14:dxf>
          </x14:cfRule>
          <xm:sqref>R62:R73</xm:sqref>
        </x14:conditionalFormatting>
        <x14:conditionalFormatting xmlns:xm="http://schemas.microsoft.com/office/excel/2006/main">
          <x14:cfRule type="expression" priority="69" id="{1BAF38AD-510F-43BB-B01B-F3EA2A7FF152}">
            <xm:f>AND($O77&gt;='Basic project data'!$D$22,$O77&lt;='Basic project data'!$E$22,'Basic project data'!$F$22="x")</xm:f>
            <x14:dxf>
              <fill>
                <patternFill>
                  <bgColor rgb="FFFFFFCC"/>
                </patternFill>
              </fill>
            </x14:dxf>
          </x14:cfRule>
          <xm:sqref>R77:R88</xm:sqref>
        </x14:conditionalFormatting>
        <x14:conditionalFormatting xmlns:xm="http://schemas.microsoft.com/office/excel/2006/main">
          <x14:cfRule type="expression" priority="55" id="{8EC38AB2-E6A4-4A28-91E2-F59C402ACEEA}">
            <xm:f>AND($O92&gt;='Basic project data'!$D$22,$O92&lt;='Basic project data'!$E$22,'Basic project data'!$F$22="x")</xm:f>
            <x14:dxf>
              <fill>
                <patternFill>
                  <bgColor rgb="FFFFFFCC"/>
                </patternFill>
              </fill>
            </x14:dxf>
          </x14:cfRule>
          <xm:sqref>R92:R103</xm:sqref>
        </x14:conditionalFormatting>
        <x14:conditionalFormatting xmlns:xm="http://schemas.microsoft.com/office/excel/2006/main">
          <x14:cfRule type="expression" priority="41" id="{1E577218-5219-4F6B-9E45-53CA5E57B6E7}">
            <xm:f>AND($O107&gt;='Basic project data'!$D$22,$O107&lt;='Basic project data'!$E$22,'Basic project data'!$F$22="x")</xm:f>
            <x14:dxf>
              <fill>
                <patternFill>
                  <bgColor rgb="FFFFFFCC"/>
                </patternFill>
              </fill>
            </x14:dxf>
          </x14:cfRule>
          <xm:sqref>R107:R118</xm:sqref>
        </x14:conditionalFormatting>
        <x14:conditionalFormatting xmlns:xm="http://schemas.microsoft.com/office/excel/2006/main">
          <x14:cfRule type="expression" priority="27" id="{A4E34606-819E-448B-8183-D027F323F73F}">
            <xm:f>AND($O122&gt;='Basic project data'!$D$22,$O122&lt;='Basic project data'!$E$22,'Basic project data'!$F$22="x")</xm:f>
            <x14:dxf>
              <fill>
                <patternFill>
                  <bgColor rgb="FFFFFFCC"/>
                </patternFill>
              </fill>
            </x14:dxf>
          </x14:cfRule>
          <xm:sqref>R122:R133</xm:sqref>
        </x14:conditionalFormatting>
        <x14:conditionalFormatting xmlns:xm="http://schemas.microsoft.com/office/excel/2006/main">
          <x14:cfRule type="expression" priority="13" id="{20D5A71F-C715-4670-B715-8A34BADE2404}">
            <xm:f>AND($O137&gt;='Basic project data'!$D$22,$O137&lt;='Basic project data'!$E$22,'Basic project data'!$F$22="x")</xm:f>
            <x14:dxf>
              <fill>
                <patternFill>
                  <bgColor rgb="FFFFFFCC"/>
                </patternFill>
              </fill>
            </x14:dxf>
          </x14:cfRule>
          <xm:sqref>R137:R148</xm:sqref>
        </x14:conditionalFormatting>
        <x14:conditionalFormatting xmlns:xm="http://schemas.microsoft.com/office/excel/2006/main">
          <x14:cfRule type="expression" priority="102" id="{82F3D172-EA4E-4EB4-958A-915B941D14A4}">
            <xm:f>AND($O47&gt;='Basic project data'!$D$23,$O47&lt;='Basic project data'!$E$23,'Basic project data'!$F$23="x")</xm:f>
            <x14:dxf>
              <fill>
                <patternFill>
                  <bgColor rgb="FFFFFFCC"/>
                </patternFill>
              </fill>
            </x14:dxf>
          </x14:cfRule>
          <xm:sqref>S47:S58</xm:sqref>
        </x14:conditionalFormatting>
        <x14:conditionalFormatting xmlns:xm="http://schemas.microsoft.com/office/excel/2006/main">
          <x14:cfRule type="expression" priority="82" id="{67F2EE12-8094-44FC-8F8E-BA968C4F2785}">
            <xm:f>AND($O62&gt;='Basic project data'!$D$23,$O62&lt;='Basic project data'!$E$23,'Basic project data'!$F$23="x")</xm:f>
            <x14:dxf>
              <fill>
                <patternFill>
                  <bgColor rgb="FFFFFFCC"/>
                </patternFill>
              </fill>
            </x14:dxf>
          </x14:cfRule>
          <xm:sqref>S62:S73</xm:sqref>
        </x14:conditionalFormatting>
        <x14:conditionalFormatting xmlns:xm="http://schemas.microsoft.com/office/excel/2006/main">
          <x14:cfRule type="expression" priority="68" id="{0E6D52DD-C7F9-4C2B-8FE0-680C59B32B91}">
            <xm:f>AND($O77&gt;='Basic project data'!$D$23,$O77&lt;='Basic project data'!$E$23,'Basic project data'!$F$23="x")</xm:f>
            <x14:dxf>
              <fill>
                <patternFill>
                  <bgColor rgb="FFFFFFCC"/>
                </patternFill>
              </fill>
            </x14:dxf>
          </x14:cfRule>
          <xm:sqref>S77:S88</xm:sqref>
        </x14:conditionalFormatting>
        <x14:conditionalFormatting xmlns:xm="http://schemas.microsoft.com/office/excel/2006/main">
          <x14:cfRule type="expression" priority="54" id="{2A1FC9B9-6EA4-4C09-937C-3D04A931CF5D}">
            <xm:f>AND($O92&gt;='Basic project data'!$D$23,$O92&lt;='Basic project data'!$E$23,'Basic project data'!$F$23="x")</xm:f>
            <x14:dxf>
              <fill>
                <patternFill>
                  <bgColor rgb="FFFFFFCC"/>
                </patternFill>
              </fill>
            </x14:dxf>
          </x14:cfRule>
          <xm:sqref>S92:S103</xm:sqref>
        </x14:conditionalFormatting>
        <x14:conditionalFormatting xmlns:xm="http://schemas.microsoft.com/office/excel/2006/main">
          <x14:cfRule type="expression" priority="40" id="{EA941A56-4777-4287-AD43-9BB2BA665F58}">
            <xm:f>AND($O107&gt;='Basic project data'!$D$23,$O107&lt;='Basic project data'!$E$23,'Basic project data'!$F$23="x")</xm:f>
            <x14:dxf>
              <fill>
                <patternFill>
                  <bgColor rgb="FFFFFFCC"/>
                </patternFill>
              </fill>
            </x14:dxf>
          </x14:cfRule>
          <xm:sqref>S107:S118</xm:sqref>
        </x14:conditionalFormatting>
        <x14:conditionalFormatting xmlns:xm="http://schemas.microsoft.com/office/excel/2006/main">
          <x14:cfRule type="expression" priority="26" id="{1457D7CA-BB97-4DE7-953F-FEC65407705E}">
            <xm:f>AND($O122&gt;='Basic project data'!$D$23,$O122&lt;='Basic project data'!$E$23,'Basic project data'!$F$23="x")</xm:f>
            <x14:dxf>
              <fill>
                <patternFill>
                  <bgColor rgb="FFFFFFCC"/>
                </patternFill>
              </fill>
            </x14:dxf>
          </x14:cfRule>
          <xm:sqref>S122:S133</xm:sqref>
        </x14:conditionalFormatting>
        <x14:conditionalFormatting xmlns:xm="http://schemas.microsoft.com/office/excel/2006/main">
          <x14:cfRule type="expression" priority="12" id="{B0C83A72-0C13-43E7-A333-430746923C06}">
            <xm:f>AND($O137&gt;='Basic project data'!$D$23,$O137&lt;='Basic project data'!$E$23,'Basic project data'!$F$23="x")</xm:f>
            <x14:dxf>
              <fill>
                <patternFill>
                  <bgColor rgb="FFFFFFCC"/>
                </patternFill>
              </fill>
            </x14:dxf>
          </x14:cfRule>
          <xm:sqref>S137:S148</xm:sqref>
        </x14:conditionalFormatting>
        <x14:conditionalFormatting xmlns:xm="http://schemas.microsoft.com/office/excel/2006/main">
          <x14:cfRule type="expression" priority="95" id="{57CE6CD7-881D-4290-AE0A-BE9071CD1E29}">
            <xm:f>AND($O47&gt;='Basic project data'!$D$24,$O47&lt;='Basic project data'!$E$24,'Basic project data'!$F$24="x")</xm:f>
            <x14:dxf>
              <fill>
                <patternFill>
                  <bgColor rgb="FFFFFFCC"/>
                </patternFill>
              </fill>
            </x14:dxf>
          </x14:cfRule>
          <xm:sqref>T47:T58</xm:sqref>
        </x14:conditionalFormatting>
        <x14:conditionalFormatting xmlns:xm="http://schemas.microsoft.com/office/excel/2006/main">
          <x14:cfRule type="expression" priority="81" id="{E7200F29-56F0-4C46-B617-0839C75D46E7}">
            <xm:f>AND($O62&gt;='Basic project data'!$D$24,$O62&lt;='Basic project data'!$E$24,'Basic project data'!$F$24="x")</xm:f>
            <x14:dxf>
              <fill>
                <patternFill>
                  <bgColor rgb="FFFFFFCC"/>
                </patternFill>
              </fill>
            </x14:dxf>
          </x14:cfRule>
          <xm:sqref>T62:T73</xm:sqref>
        </x14:conditionalFormatting>
        <x14:conditionalFormatting xmlns:xm="http://schemas.microsoft.com/office/excel/2006/main">
          <x14:cfRule type="expression" priority="67" id="{4D875961-D8B4-4D75-A90C-485C288BD354}">
            <xm:f>AND($O77&gt;='Basic project data'!$D$24,$O77&lt;='Basic project data'!$E$24,'Basic project data'!$F$24="x")</xm:f>
            <x14:dxf>
              <fill>
                <patternFill>
                  <bgColor rgb="FFFFFFCC"/>
                </patternFill>
              </fill>
            </x14:dxf>
          </x14:cfRule>
          <xm:sqref>T77:T88</xm:sqref>
        </x14:conditionalFormatting>
        <x14:conditionalFormatting xmlns:xm="http://schemas.microsoft.com/office/excel/2006/main">
          <x14:cfRule type="expression" priority="53" id="{47EA258E-7C9C-4D43-BAC7-B8FBEDB6C5ED}">
            <xm:f>AND($O92&gt;='Basic project data'!$D$24,$O92&lt;='Basic project data'!$E$24,'Basic project data'!$F$24="x")</xm:f>
            <x14:dxf>
              <fill>
                <patternFill>
                  <bgColor rgb="FFFFFFCC"/>
                </patternFill>
              </fill>
            </x14:dxf>
          </x14:cfRule>
          <xm:sqref>T92:T103</xm:sqref>
        </x14:conditionalFormatting>
        <x14:conditionalFormatting xmlns:xm="http://schemas.microsoft.com/office/excel/2006/main">
          <x14:cfRule type="expression" priority="39" id="{996BCF46-6B35-4D88-B1CE-1CDE399FFAA7}">
            <xm:f>AND($O107&gt;='Basic project data'!$D$24,$O107&lt;='Basic project data'!$E$24,'Basic project data'!$F$24="x")</xm:f>
            <x14:dxf>
              <fill>
                <patternFill>
                  <bgColor rgb="FFFFFFCC"/>
                </patternFill>
              </fill>
            </x14:dxf>
          </x14:cfRule>
          <xm:sqref>T107:T118</xm:sqref>
        </x14:conditionalFormatting>
        <x14:conditionalFormatting xmlns:xm="http://schemas.microsoft.com/office/excel/2006/main">
          <x14:cfRule type="expression" priority="25" id="{76405361-9924-4C21-8BAC-4F8EE73A4F00}">
            <xm:f>AND($O122&gt;='Basic project data'!$D$24,$O122&lt;='Basic project data'!$E$24,'Basic project data'!$F$24="x")</xm:f>
            <x14:dxf>
              <fill>
                <patternFill>
                  <bgColor rgb="FFFFFFCC"/>
                </patternFill>
              </fill>
            </x14:dxf>
          </x14:cfRule>
          <xm:sqref>T122:T133</xm:sqref>
        </x14:conditionalFormatting>
        <x14:conditionalFormatting xmlns:xm="http://schemas.microsoft.com/office/excel/2006/main">
          <x14:cfRule type="expression" priority="11" id="{57FDE81F-75CC-4A03-9F13-48BB5A560202}">
            <xm:f>AND($O137&gt;='Basic project data'!$D$24,$O137&lt;='Basic project data'!$E$24,'Basic project data'!$F$24="x")</xm:f>
            <x14:dxf>
              <fill>
                <patternFill>
                  <bgColor rgb="FFFFFFCC"/>
                </patternFill>
              </fill>
            </x14:dxf>
          </x14:cfRule>
          <xm:sqref>T137:T148</xm:sqref>
        </x14:conditionalFormatting>
        <x14:conditionalFormatting xmlns:xm="http://schemas.microsoft.com/office/excel/2006/main">
          <x14:cfRule type="expression" priority="94" id="{60522791-2849-4E3E-866D-31F626EDDA8D}">
            <xm:f>AND($O47&gt;='Basic project data'!$D$25,$O47&lt;='Basic project data'!$E$25,'Basic project data'!$F$25="x")</xm:f>
            <x14:dxf>
              <fill>
                <patternFill>
                  <bgColor rgb="FFFFFFCC"/>
                </patternFill>
              </fill>
            </x14:dxf>
          </x14:cfRule>
          <xm:sqref>U47:U58</xm:sqref>
        </x14:conditionalFormatting>
        <x14:conditionalFormatting xmlns:xm="http://schemas.microsoft.com/office/excel/2006/main">
          <x14:cfRule type="expression" priority="80" id="{32B691C5-1035-46E6-853C-9F01D66DF43C}">
            <xm:f>AND($O62&gt;='Basic project data'!$D$25,$O62&lt;='Basic project data'!$E$25,'Basic project data'!$F$25="x")</xm:f>
            <x14:dxf>
              <fill>
                <patternFill>
                  <bgColor rgb="FFFFFFCC"/>
                </patternFill>
              </fill>
            </x14:dxf>
          </x14:cfRule>
          <xm:sqref>U62:U73</xm:sqref>
        </x14:conditionalFormatting>
        <x14:conditionalFormatting xmlns:xm="http://schemas.microsoft.com/office/excel/2006/main">
          <x14:cfRule type="expression" priority="66" id="{A6E31A1D-3AA4-4EAA-A54A-842CE5EA1569}">
            <xm:f>AND($O77&gt;='Basic project data'!$D$25,$O77&lt;='Basic project data'!$E$25,'Basic project data'!$F$25="x")</xm:f>
            <x14:dxf>
              <fill>
                <patternFill>
                  <bgColor rgb="FFFFFFCC"/>
                </patternFill>
              </fill>
            </x14:dxf>
          </x14:cfRule>
          <xm:sqref>U77:U88</xm:sqref>
        </x14:conditionalFormatting>
        <x14:conditionalFormatting xmlns:xm="http://schemas.microsoft.com/office/excel/2006/main">
          <x14:cfRule type="expression" priority="52" id="{54E2384E-5C1F-4298-8D8F-373EA30733B9}">
            <xm:f>AND($O92&gt;='Basic project data'!$D$25,$O92&lt;='Basic project data'!$E$25,'Basic project data'!$F$25="x")</xm:f>
            <x14:dxf>
              <fill>
                <patternFill>
                  <bgColor rgb="FFFFFFCC"/>
                </patternFill>
              </fill>
            </x14:dxf>
          </x14:cfRule>
          <xm:sqref>U92:U103</xm:sqref>
        </x14:conditionalFormatting>
        <x14:conditionalFormatting xmlns:xm="http://schemas.microsoft.com/office/excel/2006/main">
          <x14:cfRule type="expression" priority="38" id="{F89614EB-1E54-492F-B05E-FD003D22D017}">
            <xm:f>AND($O107&gt;='Basic project data'!$D$25,$O107&lt;='Basic project data'!$E$25,'Basic project data'!$F$25="x")</xm:f>
            <x14:dxf>
              <fill>
                <patternFill>
                  <bgColor rgb="FFFFFFCC"/>
                </patternFill>
              </fill>
            </x14:dxf>
          </x14:cfRule>
          <xm:sqref>U107:U118</xm:sqref>
        </x14:conditionalFormatting>
        <x14:conditionalFormatting xmlns:xm="http://schemas.microsoft.com/office/excel/2006/main">
          <x14:cfRule type="expression" priority="24" id="{1512C1D1-9EB0-475E-8BCE-1BB87C782308}">
            <xm:f>AND($O122&gt;='Basic project data'!$D$25,$O122&lt;='Basic project data'!$E$25,'Basic project data'!$F$25="x")</xm:f>
            <x14:dxf>
              <fill>
                <patternFill>
                  <bgColor rgb="FFFFFFCC"/>
                </patternFill>
              </fill>
            </x14:dxf>
          </x14:cfRule>
          <xm:sqref>U122:U133</xm:sqref>
        </x14:conditionalFormatting>
        <x14:conditionalFormatting xmlns:xm="http://schemas.microsoft.com/office/excel/2006/main">
          <x14:cfRule type="expression" priority="10" id="{BB95437E-D6E1-4069-BFE6-662335A1B2FD}">
            <xm:f>AND($O137&gt;='Basic project data'!$D$25,$O137&lt;='Basic project data'!$E$25,'Basic project data'!$F$25="x")</xm:f>
            <x14:dxf>
              <fill>
                <patternFill>
                  <bgColor rgb="FFFFFFCC"/>
                </patternFill>
              </fill>
            </x14:dxf>
          </x14:cfRule>
          <xm:sqref>U137:U148</xm:sqref>
        </x14:conditionalFormatting>
        <x14:conditionalFormatting xmlns:xm="http://schemas.microsoft.com/office/excel/2006/main">
          <x14:cfRule type="expression" priority="93" id="{0237EC89-F5FE-4B99-893F-2A9C94A00D24}">
            <xm:f>AND($O47&gt;='Basic project data'!$D$26,$O47&lt;='Basic project data'!$E$26,'Basic project data'!$F$26="x")</xm:f>
            <x14:dxf>
              <fill>
                <patternFill>
                  <bgColor rgb="FFFFFFCC"/>
                </patternFill>
              </fill>
            </x14:dxf>
          </x14:cfRule>
          <xm:sqref>V47:V58</xm:sqref>
        </x14:conditionalFormatting>
        <x14:conditionalFormatting xmlns:xm="http://schemas.microsoft.com/office/excel/2006/main">
          <x14:cfRule type="expression" priority="79" id="{DD570562-0F8B-4854-83DF-A6BF89B9F2F1}">
            <xm:f>AND($O62&gt;='Basic project data'!$D$26,$O62&lt;='Basic project data'!$E$26,'Basic project data'!$F$26="x")</xm:f>
            <x14:dxf>
              <fill>
                <patternFill>
                  <bgColor rgb="FFFFFFCC"/>
                </patternFill>
              </fill>
            </x14:dxf>
          </x14:cfRule>
          <xm:sqref>V62:V73</xm:sqref>
        </x14:conditionalFormatting>
        <x14:conditionalFormatting xmlns:xm="http://schemas.microsoft.com/office/excel/2006/main">
          <x14:cfRule type="expression" priority="65" id="{54C6C467-7478-4363-828F-A3C2BE44D5AD}">
            <xm:f>AND($O77&gt;='Basic project data'!$D$26,$O77&lt;='Basic project data'!$E$26,'Basic project data'!$F$26="x")</xm:f>
            <x14:dxf>
              <fill>
                <patternFill>
                  <bgColor rgb="FFFFFFCC"/>
                </patternFill>
              </fill>
            </x14:dxf>
          </x14:cfRule>
          <xm:sqref>V77:V88</xm:sqref>
        </x14:conditionalFormatting>
        <x14:conditionalFormatting xmlns:xm="http://schemas.microsoft.com/office/excel/2006/main">
          <x14:cfRule type="expression" priority="51" id="{0E509130-E778-4124-B31A-DC1EFA43ED5B}">
            <xm:f>AND($O92&gt;='Basic project data'!$D$26,$O92&lt;='Basic project data'!$E$26,'Basic project data'!$F$26="x")</xm:f>
            <x14:dxf>
              <fill>
                <patternFill>
                  <bgColor rgb="FFFFFFCC"/>
                </patternFill>
              </fill>
            </x14:dxf>
          </x14:cfRule>
          <xm:sqref>V92:V103</xm:sqref>
        </x14:conditionalFormatting>
        <x14:conditionalFormatting xmlns:xm="http://schemas.microsoft.com/office/excel/2006/main">
          <x14:cfRule type="expression" priority="37" id="{EA2C7308-0C36-4B82-9BC5-F02109375A91}">
            <xm:f>AND($O107&gt;='Basic project data'!$D$26,$O107&lt;='Basic project data'!$E$26,'Basic project data'!$F$26="x")</xm:f>
            <x14:dxf>
              <fill>
                <patternFill>
                  <bgColor rgb="FFFFFFCC"/>
                </patternFill>
              </fill>
            </x14:dxf>
          </x14:cfRule>
          <xm:sqref>V107:V118</xm:sqref>
        </x14:conditionalFormatting>
        <x14:conditionalFormatting xmlns:xm="http://schemas.microsoft.com/office/excel/2006/main">
          <x14:cfRule type="expression" priority="23" id="{6D97E2B8-D588-45E0-80A9-28AFF6940746}">
            <xm:f>AND($O122&gt;='Basic project data'!$D$26,$O122&lt;='Basic project data'!$E$26,'Basic project data'!$F$26="x")</xm:f>
            <x14:dxf>
              <fill>
                <patternFill>
                  <bgColor rgb="FFFFFFCC"/>
                </patternFill>
              </fill>
            </x14:dxf>
          </x14:cfRule>
          <xm:sqref>V122:V133</xm:sqref>
        </x14:conditionalFormatting>
        <x14:conditionalFormatting xmlns:xm="http://schemas.microsoft.com/office/excel/2006/main">
          <x14:cfRule type="expression" priority="9" id="{33E9337F-3A76-4D6D-AEBF-28E377C75A20}">
            <xm:f>AND($O137&gt;='Basic project data'!$D$26,$O137&lt;='Basic project data'!$E$26,'Basic project data'!$F$26="x")</xm:f>
            <x14:dxf>
              <fill>
                <patternFill>
                  <bgColor rgb="FFFFFFCC"/>
                </patternFill>
              </fill>
            </x14:dxf>
          </x14:cfRule>
          <xm:sqref>V137:V148</xm:sqref>
        </x14:conditionalFormatting>
        <x14:conditionalFormatting xmlns:xm="http://schemas.microsoft.com/office/excel/2006/main">
          <x14:cfRule type="expression" priority="92" id="{DFEC3DC1-F305-45BC-9EC3-83C6891D399B}">
            <xm:f>AND($O47&gt;='Basic project data'!$D$27,$O47&lt;='Basic project data'!$E$27,'Basic project data'!$F$27="x")</xm:f>
            <x14:dxf>
              <fill>
                <patternFill>
                  <bgColor rgb="FFFFFFCC"/>
                </patternFill>
              </fill>
            </x14:dxf>
          </x14:cfRule>
          <xm:sqref>W47:W58</xm:sqref>
        </x14:conditionalFormatting>
        <x14:conditionalFormatting xmlns:xm="http://schemas.microsoft.com/office/excel/2006/main">
          <x14:cfRule type="expression" priority="78" id="{59B358CD-66F4-4CB1-90B1-1AECC25320C3}">
            <xm:f>AND($O62&gt;='Basic project data'!$D$27,$O62&lt;='Basic project data'!$E$27,'Basic project data'!$F$27="x")</xm:f>
            <x14:dxf>
              <fill>
                <patternFill>
                  <bgColor rgb="FFFFFFCC"/>
                </patternFill>
              </fill>
            </x14:dxf>
          </x14:cfRule>
          <xm:sqref>W62:W73</xm:sqref>
        </x14:conditionalFormatting>
        <x14:conditionalFormatting xmlns:xm="http://schemas.microsoft.com/office/excel/2006/main">
          <x14:cfRule type="expression" priority="64" id="{4F8923AB-B0BC-499C-91BA-FF85A5BD4F42}">
            <xm:f>AND($O77&gt;='Basic project data'!$D$27,$O77&lt;='Basic project data'!$E$27,'Basic project data'!$F$27="x")</xm:f>
            <x14:dxf>
              <fill>
                <patternFill>
                  <bgColor rgb="FFFFFFCC"/>
                </patternFill>
              </fill>
            </x14:dxf>
          </x14:cfRule>
          <xm:sqref>W77:W88</xm:sqref>
        </x14:conditionalFormatting>
        <x14:conditionalFormatting xmlns:xm="http://schemas.microsoft.com/office/excel/2006/main">
          <x14:cfRule type="expression" priority="50" id="{DF4AAEBD-19DC-4749-A639-2A9604B4F9FC}">
            <xm:f>AND($O92&gt;='Basic project data'!$D$27,$O92&lt;='Basic project data'!$E$27,'Basic project data'!$F$27="x")</xm:f>
            <x14:dxf>
              <fill>
                <patternFill>
                  <bgColor rgb="FFFFFFCC"/>
                </patternFill>
              </fill>
            </x14:dxf>
          </x14:cfRule>
          <xm:sqref>W92:W103</xm:sqref>
        </x14:conditionalFormatting>
        <x14:conditionalFormatting xmlns:xm="http://schemas.microsoft.com/office/excel/2006/main">
          <x14:cfRule type="expression" priority="36" id="{5B16E8EE-43CC-47B4-8551-1F8601354522}">
            <xm:f>AND($O107&gt;='Basic project data'!$D$27,$O107&lt;='Basic project data'!$E$27,'Basic project data'!$F$27="x")</xm:f>
            <x14:dxf>
              <fill>
                <patternFill>
                  <bgColor rgb="FFFFFFCC"/>
                </patternFill>
              </fill>
            </x14:dxf>
          </x14:cfRule>
          <xm:sqref>W107:W118</xm:sqref>
        </x14:conditionalFormatting>
        <x14:conditionalFormatting xmlns:xm="http://schemas.microsoft.com/office/excel/2006/main">
          <x14:cfRule type="expression" priority="22" id="{EBA8EAA6-84BF-4350-8E6C-B5C23FA70160}">
            <xm:f>AND($O122&gt;='Basic project data'!$D$27,$O122&lt;='Basic project data'!$E$27,'Basic project data'!$F$27="x")</xm:f>
            <x14:dxf>
              <fill>
                <patternFill>
                  <bgColor rgb="FFFFFFCC"/>
                </patternFill>
              </fill>
            </x14:dxf>
          </x14:cfRule>
          <xm:sqref>W122:W133</xm:sqref>
        </x14:conditionalFormatting>
        <x14:conditionalFormatting xmlns:xm="http://schemas.microsoft.com/office/excel/2006/main">
          <x14:cfRule type="expression" priority="8" id="{D6950CC4-D716-4606-B3BE-23E3C2C45855}">
            <xm:f>AND($O137&gt;='Basic project data'!$D$27,$O137&lt;='Basic project data'!$E$27,'Basic project data'!$F$27="x")</xm:f>
            <x14:dxf>
              <fill>
                <patternFill>
                  <bgColor rgb="FFFFFFCC"/>
                </patternFill>
              </fill>
            </x14:dxf>
          </x14:cfRule>
          <xm:sqref>W137:W148</xm:sqref>
        </x14:conditionalFormatting>
        <x14:conditionalFormatting xmlns:xm="http://schemas.microsoft.com/office/excel/2006/main">
          <x14:cfRule type="expression" priority="91" id="{97FB0285-BBAD-4F75-8E5A-F82B84CADADB}">
            <xm:f>AND($O47&gt;='Basic project data'!$D$28,$O47&lt;='Basic project data'!$E$28,'Basic project data'!$F$28="x")</xm:f>
            <x14:dxf>
              <fill>
                <patternFill>
                  <bgColor rgb="FFFFFFCC"/>
                </patternFill>
              </fill>
            </x14:dxf>
          </x14:cfRule>
          <xm:sqref>X47:X58</xm:sqref>
        </x14:conditionalFormatting>
        <x14:conditionalFormatting xmlns:xm="http://schemas.microsoft.com/office/excel/2006/main">
          <x14:cfRule type="expression" priority="77" id="{88147FEA-C998-44E9-96CE-528BC7AE1A12}">
            <xm:f>AND($O62&gt;='Basic project data'!$D$28,$O62&lt;='Basic project data'!$E$28,'Basic project data'!$F$28="x")</xm:f>
            <x14:dxf>
              <fill>
                <patternFill>
                  <bgColor rgb="FFFFFFCC"/>
                </patternFill>
              </fill>
            </x14:dxf>
          </x14:cfRule>
          <xm:sqref>X62:X73</xm:sqref>
        </x14:conditionalFormatting>
        <x14:conditionalFormatting xmlns:xm="http://schemas.microsoft.com/office/excel/2006/main">
          <x14:cfRule type="expression" priority="63" id="{1D5A35B5-E0C5-4283-8B6A-3DEED17DFF40}">
            <xm:f>AND($O77&gt;='Basic project data'!$D$28,$O77&lt;='Basic project data'!$E$28,'Basic project data'!$F$28="x")</xm:f>
            <x14:dxf>
              <fill>
                <patternFill>
                  <bgColor rgb="FFFFFFCC"/>
                </patternFill>
              </fill>
            </x14:dxf>
          </x14:cfRule>
          <xm:sqref>X77:X88</xm:sqref>
        </x14:conditionalFormatting>
        <x14:conditionalFormatting xmlns:xm="http://schemas.microsoft.com/office/excel/2006/main">
          <x14:cfRule type="expression" priority="49" id="{3DF8739A-D301-44AE-9C5A-D83842584618}">
            <xm:f>AND($O92&gt;='Basic project data'!$D$28,$O92&lt;='Basic project data'!$E$28,'Basic project data'!$F$28="x")</xm:f>
            <x14:dxf>
              <fill>
                <patternFill>
                  <bgColor rgb="FFFFFFCC"/>
                </patternFill>
              </fill>
            </x14:dxf>
          </x14:cfRule>
          <xm:sqref>X92:X103</xm:sqref>
        </x14:conditionalFormatting>
        <x14:conditionalFormatting xmlns:xm="http://schemas.microsoft.com/office/excel/2006/main">
          <x14:cfRule type="expression" priority="35" id="{6B75A59A-FCDB-4F4E-B285-8A41BEA0FBF8}">
            <xm:f>AND($O107&gt;='Basic project data'!$D$28,$O107&lt;='Basic project data'!$E$28,'Basic project data'!$F$28="x")</xm:f>
            <x14:dxf>
              <fill>
                <patternFill>
                  <bgColor rgb="FFFFFFCC"/>
                </patternFill>
              </fill>
            </x14:dxf>
          </x14:cfRule>
          <xm:sqref>X107:X118</xm:sqref>
        </x14:conditionalFormatting>
        <x14:conditionalFormatting xmlns:xm="http://schemas.microsoft.com/office/excel/2006/main">
          <x14:cfRule type="expression" priority="21" id="{EB768A08-93EF-49B1-9571-C9C13B943F9F}">
            <xm:f>AND($O122&gt;='Basic project data'!$D$28,$O122&lt;='Basic project data'!$E$28,'Basic project data'!$F$28="x")</xm:f>
            <x14:dxf>
              <fill>
                <patternFill>
                  <bgColor rgb="FFFFFFCC"/>
                </patternFill>
              </fill>
            </x14:dxf>
          </x14:cfRule>
          <xm:sqref>X122:X133</xm:sqref>
        </x14:conditionalFormatting>
        <x14:conditionalFormatting xmlns:xm="http://schemas.microsoft.com/office/excel/2006/main">
          <x14:cfRule type="expression" priority="7" id="{0DB89565-8494-4B4F-BF93-0B8BD1887BA4}">
            <xm:f>AND($O137&gt;='Basic project data'!$D$28,$O137&lt;='Basic project data'!$E$28,'Basic project data'!$F$28="x")</xm:f>
            <x14:dxf>
              <fill>
                <patternFill>
                  <bgColor rgb="FFFFFFCC"/>
                </patternFill>
              </fill>
            </x14:dxf>
          </x14:cfRule>
          <xm:sqref>X137:X148</xm:sqref>
        </x14:conditionalFormatting>
        <x14:conditionalFormatting xmlns:xm="http://schemas.microsoft.com/office/excel/2006/main">
          <x14:cfRule type="expression" priority="90" id="{7ACF115C-F9AE-4CF7-9FB3-B4108D1526B7}">
            <xm:f>AND($O47&gt;='Basic project data'!$D$29,$O47&lt;='Basic project data'!$E$29,'Basic project data'!$F$29="x")</xm:f>
            <x14:dxf>
              <fill>
                <patternFill>
                  <bgColor rgb="FFFFFFCC"/>
                </patternFill>
              </fill>
            </x14:dxf>
          </x14:cfRule>
          <xm:sqref>Y47:Y58</xm:sqref>
        </x14:conditionalFormatting>
        <x14:conditionalFormatting xmlns:xm="http://schemas.microsoft.com/office/excel/2006/main">
          <x14:cfRule type="expression" priority="76" id="{3E576DD3-DF26-47C9-8851-4CC4C4398B37}">
            <xm:f>AND($O62&gt;='Basic project data'!$D$29,$O62&lt;='Basic project data'!$E$29,'Basic project data'!$F$29="x")</xm:f>
            <x14:dxf>
              <fill>
                <patternFill>
                  <bgColor rgb="FFFFFFCC"/>
                </patternFill>
              </fill>
            </x14:dxf>
          </x14:cfRule>
          <xm:sqref>Y62:Y73</xm:sqref>
        </x14:conditionalFormatting>
        <x14:conditionalFormatting xmlns:xm="http://schemas.microsoft.com/office/excel/2006/main">
          <x14:cfRule type="expression" priority="62" id="{2B2F78F3-3AB8-45C9-AC8B-2F51591561D1}">
            <xm:f>AND($O77&gt;='Basic project data'!$D$29,$O77&lt;='Basic project data'!$E$29,'Basic project data'!$F$29="x")</xm:f>
            <x14:dxf>
              <fill>
                <patternFill>
                  <bgColor rgb="FFFFFFCC"/>
                </patternFill>
              </fill>
            </x14:dxf>
          </x14:cfRule>
          <xm:sqref>Y77:Y88</xm:sqref>
        </x14:conditionalFormatting>
        <x14:conditionalFormatting xmlns:xm="http://schemas.microsoft.com/office/excel/2006/main">
          <x14:cfRule type="expression" priority="48" id="{9F7E7E6D-8BC6-47CD-B448-318F96C1FC76}">
            <xm:f>AND($O92&gt;='Basic project data'!$D$29,$O92&lt;='Basic project data'!$E$29,'Basic project data'!$F$29="x")</xm:f>
            <x14:dxf>
              <fill>
                <patternFill>
                  <bgColor rgb="FFFFFFCC"/>
                </patternFill>
              </fill>
            </x14:dxf>
          </x14:cfRule>
          <xm:sqref>Y92:Y103</xm:sqref>
        </x14:conditionalFormatting>
        <x14:conditionalFormatting xmlns:xm="http://schemas.microsoft.com/office/excel/2006/main">
          <x14:cfRule type="expression" priority="34" id="{A72F64DE-CAA5-4ECC-AE64-E16050831793}">
            <xm:f>AND($O107&gt;='Basic project data'!$D$29,$O107&lt;='Basic project data'!$E$29,'Basic project data'!$F$29="x")</xm:f>
            <x14:dxf>
              <fill>
                <patternFill>
                  <bgColor rgb="FFFFFFCC"/>
                </patternFill>
              </fill>
            </x14:dxf>
          </x14:cfRule>
          <xm:sqref>Y107:Y118</xm:sqref>
        </x14:conditionalFormatting>
        <x14:conditionalFormatting xmlns:xm="http://schemas.microsoft.com/office/excel/2006/main">
          <x14:cfRule type="expression" priority="20" id="{64348654-D7AD-42AF-85A9-B3733049A726}">
            <xm:f>AND($O122&gt;='Basic project data'!$D$29,$O122&lt;='Basic project data'!$E$29,'Basic project data'!$F$29="x")</xm:f>
            <x14:dxf>
              <fill>
                <patternFill>
                  <bgColor rgb="FFFFFFCC"/>
                </patternFill>
              </fill>
            </x14:dxf>
          </x14:cfRule>
          <xm:sqref>Y122:Y133</xm:sqref>
        </x14:conditionalFormatting>
        <x14:conditionalFormatting xmlns:xm="http://schemas.microsoft.com/office/excel/2006/main">
          <x14:cfRule type="expression" priority="6" id="{2F923F0C-A08E-4AC3-BD06-80114790A454}">
            <xm:f>AND($O137&gt;='Basic project data'!$D$29,$O137&lt;='Basic project data'!$E$29,'Basic project data'!$F$29="x")</xm:f>
            <x14:dxf>
              <fill>
                <patternFill>
                  <bgColor rgb="FFFFFFCC"/>
                </patternFill>
              </fill>
            </x14:dxf>
          </x14:cfRule>
          <xm:sqref>Y137:Y148</xm:sqref>
        </x14:conditionalFormatting>
        <x14:conditionalFormatting xmlns:xm="http://schemas.microsoft.com/office/excel/2006/main">
          <x14:cfRule type="expression" priority="89" id="{8B4AA1E5-15A3-4867-9DE6-9874770C5548}">
            <xm:f>AND($O47&gt;='Basic project data'!$D$30,$O47&lt;='Basic project data'!$E$30,'Basic project data'!$F$30="x")</xm:f>
            <x14:dxf>
              <fill>
                <patternFill>
                  <bgColor rgb="FFFFFFCC"/>
                </patternFill>
              </fill>
            </x14:dxf>
          </x14:cfRule>
          <xm:sqref>Z47:Z58</xm:sqref>
        </x14:conditionalFormatting>
        <x14:conditionalFormatting xmlns:xm="http://schemas.microsoft.com/office/excel/2006/main">
          <x14:cfRule type="expression" priority="75" id="{55259262-DC19-455D-A430-88E1B1E49723}">
            <xm:f>AND($O62&gt;='Basic project data'!$D$30,$O62&lt;='Basic project data'!$E$30,'Basic project data'!$F$30="x")</xm:f>
            <x14:dxf>
              <fill>
                <patternFill>
                  <bgColor rgb="FFFFFFCC"/>
                </patternFill>
              </fill>
            </x14:dxf>
          </x14:cfRule>
          <xm:sqref>Z62:Z73</xm:sqref>
        </x14:conditionalFormatting>
        <x14:conditionalFormatting xmlns:xm="http://schemas.microsoft.com/office/excel/2006/main">
          <x14:cfRule type="expression" priority="61" id="{FF2D7012-7C2C-42AB-A13E-85B4BF4AB372}">
            <xm:f>AND($O77&gt;='Basic project data'!$D$30,$O77&lt;='Basic project data'!$E$30,'Basic project data'!$F$30="x")</xm:f>
            <x14:dxf>
              <fill>
                <patternFill>
                  <bgColor rgb="FFFFFFCC"/>
                </patternFill>
              </fill>
            </x14:dxf>
          </x14:cfRule>
          <xm:sqref>Z77:Z88</xm:sqref>
        </x14:conditionalFormatting>
        <x14:conditionalFormatting xmlns:xm="http://schemas.microsoft.com/office/excel/2006/main">
          <x14:cfRule type="expression" priority="47" id="{DD93F3D6-C94F-480E-9C58-A5A91FBC09B8}">
            <xm:f>AND($O92&gt;='Basic project data'!$D$30,$O92&lt;='Basic project data'!$E$30,'Basic project data'!$F$30="x")</xm:f>
            <x14:dxf>
              <fill>
                <patternFill>
                  <bgColor rgb="FFFFFFCC"/>
                </patternFill>
              </fill>
            </x14:dxf>
          </x14:cfRule>
          <xm:sqref>Z92:Z103</xm:sqref>
        </x14:conditionalFormatting>
        <x14:conditionalFormatting xmlns:xm="http://schemas.microsoft.com/office/excel/2006/main">
          <x14:cfRule type="expression" priority="33" id="{CCCB3464-6001-4986-B613-76A4C1048805}">
            <xm:f>AND($O107&gt;='Basic project data'!$D$30,$O107&lt;='Basic project data'!$E$30,'Basic project data'!$F$30="x")</xm:f>
            <x14:dxf>
              <fill>
                <patternFill>
                  <bgColor rgb="FFFFFFCC"/>
                </patternFill>
              </fill>
            </x14:dxf>
          </x14:cfRule>
          <xm:sqref>Z107:Z118</xm:sqref>
        </x14:conditionalFormatting>
        <x14:conditionalFormatting xmlns:xm="http://schemas.microsoft.com/office/excel/2006/main">
          <x14:cfRule type="expression" priority="19" id="{727BFA01-94FE-4B0B-BF77-BCE597208221}">
            <xm:f>AND($O122&gt;='Basic project data'!$D$30,$O122&lt;='Basic project data'!$E$30,'Basic project data'!$F$30="x")</xm:f>
            <x14:dxf>
              <fill>
                <patternFill>
                  <bgColor rgb="FFFFFFCC"/>
                </patternFill>
              </fill>
            </x14:dxf>
          </x14:cfRule>
          <xm:sqref>Z122:Z133</xm:sqref>
        </x14:conditionalFormatting>
        <x14:conditionalFormatting xmlns:xm="http://schemas.microsoft.com/office/excel/2006/main">
          <x14:cfRule type="expression" priority="5" id="{225966AC-769F-4C8B-AB4D-854737A6415F}">
            <xm:f>AND($O137&gt;='Basic project data'!$D$30,$O137&lt;='Basic project data'!$E$30,'Basic project data'!$F$30="x")</xm:f>
            <x14:dxf>
              <fill>
                <patternFill>
                  <bgColor rgb="FFFFFFCC"/>
                </patternFill>
              </fill>
            </x14:dxf>
          </x14:cfRule>
          <xm:sqref>Z137:Z148</xm:sqref>
        </x14:conditionalFormatting>
        <x14:conditionalFormatting xmlns:xm="http://schemas.microsoft.com/office/excel/2006/main">
          <x14:cfRule type="expression" priority="88" id="{D1F48358-7A58-426F-B460-B2F16DF5675F}">
            <xm:f>AND($O47&gt;='Basic project data'!$D$31,$O47&lt;='Basic project data'!$E$31,'Basic project data'!$F$31="x")</xm:f>
            <x14:dxf>
              <fill>
                <patternFill>
                  <bgColor rgb="FFFFFFCC"/>
                </patternFill>
              </fill>
            </x14:dxf>
          </x14:cfRule>
          <xm:sqref>AA47:AA58</xm:sqref>
        </x14:conditionalFormatting>
        <x14:conditionalFormatting xmlns:xm="http://schemas.microsoft.com/office/excel/2006/main">
          <x14:cfRule type="expression" priority="74" id="{04654EF3-6F3F-4F78-94FE-90AF99019F15}">
            <xm:f>AND($O62&gt;='Basic project data'!$D$31,$O62&lt;='Basic project data'!$E$31,'Basic project data'!$F$31="x")</xm:f>
            <x14:dxf>
              <fill>
                <patternFill>
                  <bgColor rgb="FFFFFFCC"/>
                </patternFill>
              </fill>
            </x14:dxf>
          </x14:cfRule>
          <xm:sqref>AA62:AA73</xm:sqref>
        </x14:conditionalFormatting>
        <x14:conditionalFormatting xmlns:xm="http://schemas.microsoft.com/office/excel/2006/main">
          <x14:cfRule type="expression" priority="60" id="{8B35154D-0ABF-4A1D-9B40-E951D962F546}">
            <xm:f>AND($O77&gt;='Basic project data'!$D$31,$O77&lt;='Basic project data'!$E$31,'Basic project data'!$F$31="x")</xm:f>
            <x14:dxf>
              <fill>
                <patternFill>
                  <bgColor rgb="FFFFFFCC"/>
                </patternFill>
              </fill>
            </x14:dxf>
          </x14:cfRule>
          <xm:sqref>AA77:AA88</xm:sqref>
        </x14:conditionalFormatting>
        <x14:conditionalFormatting xmlns:xm="http://schemas.microsoft.com/office/excel/2006/main">
          <x14:cfRule type="expression" priority="46" id="{1A4E48EB-F704-437A-B144-EC22FF554C7E}">
            <xm:f>AND($O92&gt;='Basic project data'!$D$31,$O92&lt;='Basic project data'!$E$31,'Basic project data'!$F$31="x")</xm:f>
            <x14:dxf>
              <fill>
                <patternFill>
                  <bgColor rgb="FFFFFFCC"/>
                </patternFill>
              </fill>
            </x14:dxf>
          </x14:cfRule>
          <xm:sqref>AA92:AA103</xm:sqref>
        </x14:conditionalFormatting>
        <x14:conditionalFormatting xmlns:xm="http://schemas.microsoft.com/office/excel/2006/main">
          <x14:cfRule type="expression" priority="32" id="{BEBD21A4-67AB-40D2-BF76-0FA71B359C04}">
            <xm:f>AND($O107&gt;='Basic project data'!$D$31,$O107&lt;='Basic project data'!$E$31,'Basic project data'!$F$31="x")</xm:f>
            <x14:dxf>
              <fill>
                <patternFill>
                  <bgColor rgb="FFFFFFCC"/>
                </patternFill>
              </fill>
            </x14:dxf>
          </x14:cfRule>
          <xm:sqref>AA107:AA118</xm:sqref>
        </x14:conditionalFormatting>
        <x14:conditionalFormatting xmlns:xm="http://schemas.microsoft.com/office/excel/2006/main">
          <x14:cfRule type="expression" priority="18" id="{385603D9-7FB1-4813-B3FE-98E407C80873}">
            <xm:f>AND($O122&gt;='Basic project data'!$D$31,$O122&lt;='Basic project data'!$E$31,'Basic project data'!$F$31="x")</xm:f>
            <x14:dxf>
              <fill>
                <patternFill>
                  <bgColor rgb="FFFFFFCC"/>
                </patternFill>
              </fill>
            </x14:dxf>
          </x14:cfRule>
          <xm:sqref>AA122:AA133</xm:sqref>
        </x14:conditionalFormatting>
        <x14:conditionalFormatting xmlns:xm="http://schemas.microsoft.com/office/excel/2006/main">
          <x14:cfRule type="expression" priority="4" id="{0C741D47-B85A-4707-A1C1-D8BD849AE77A}">
            <xm:f>AND($O137&gt;='Basic project data'!$D$31,$O137&lt;='Basic project data'!$E$31,'Basic project data'!$F$31="x")</xm:f>
            <x14:dxf>
              <fill>
                <patternFill>
                  <bgColor rgb="FFFFFFCC"/>
                </patternFill>
              </fill>
            </x14:dxf>
          </x14:cfRule>
          <xm:sqref>AA137:AA148</xm:sqref>
        </x14:conditionalFormatting>
        <x14:conditionalFormatting xmlns:xm="http://schemas.microsoft.com/office/excel/2006/main">
          <x14:cfRule type="expression" priority="87" id="{9C60CB88-0376-4D03-BC5F-D3CAF8F4F5F5}">
            <xm:f>AND($O47&gt;='Basic project data'!$D$32,$O47&lt;='Basic project data'!$E$32,'Basic project data'!$F$32="x")</xm:f>
            <x14:dxf>
              <fill>
                <patternFill>
                  <bgColor rgb="FFFFFFCC"/>
                </patternFill>
              </fill>
            </x14:dxf>
          </x14:cfRule>
          <xm:sqref>AB47:AB58</xm:sqref>
        </x14:conditionalFormatting>
        <x14:conditionalFormatting xmlns:xm="http://schemas.microsoft.com/office/excel/2006/main">
          <x14:cfRule type="expression" priority="73" id="{4AABC124-EECF-45DB-B9B2-96CC2B0FA4C5}">
            <xm:f>AND($O62&gt;='Basic project data'!$D$32,$O62&lt;='Basic project data'!$E$32,'Basic project data'!$F$32="x")</xm:f>
            <x14:dxf>
              <fill>
                <patternFill>
                  <bgColor rgb="FFFFFFCC"/>
                </patternFill>
              </fill>
            </x14:dxf>
          </x14:cfRule>
          <xm:sqref>AB62:AB73</xm:sqref>
        </x14:conditionalFormatting>
        <x14:conditionalFormatting xmlns:xm="http://schemas.microsoft.com/office/excel/2006/main">
          <x14:cfRule type="expression" priority="59" id="{6B4E6DA2-E13C-42EB-9D0A-5BF09D8BED25}">
            <xm:f>AND($O77&gt;='Basic project data'!$D$32,$O77&lt;='Basic project data'!$E$32,'Basic project data'!$F$32="x")</xm:f>
            <x14:dxf>
              <fill>
                <patternFill>
                  <bgColor rgb="FFFFFFCC"/>
                </patternFill>
              </fill>
            </x14:dxf>
          </x14:cfRule>
          <xm:sqref>AB77:AB88</xm:sqref>
        </x14:conditionalFormatting>
        <x14:conditionalFormatting xmlns:xm="http://schemas.microsoft.com/office/excel/2006/main">
          <x14:cfRule type="expression" priority="45" id="{0C242E4C-D8F0-4123-9F20-FD61A56FD1BE}">
            <xm:f>AND($O92&gt;='Basic project data'!$D$32,$O92&lt;='Basic project data'!$E$32,'Basic project data'!$F$32="x")</xm:f>
            <x14:dxf>
              <fill>
                <patternFill>
                  <bgColor rgb="FFFFFFCC"/>
                </patternFill>
              </fill>
            </x14:dxf>
          </x14:cfRule>
          <xm:sqref>AB92:AB103</xm:sqref>
        </x14:conditionalFormatting>
        <x14:conditionalFormatting xmlns:xm="http://schemas.microsoft.com/office/excel/2006/main">
          <x14:cfRule type="expression" priority="31" id="{60684717-160A-4AC6-A2B3-9C79FBA9D8B7}">
            <xm:f>AND($O107&gt;='Basic project data'!$D$32,$O107&lt;='Basic project data'!$E$32,'Basic project data'!$F$32="x")</xm:f>
            <x14:dxf>
              <fill>
                <patternFill>
                  <bgColor rgb="FFFFFFCC"/>
                </patternFill>
              </fill>
            </x14:dxf>
          </x14:cfRule>
          <xm:sqref>AB107:AB118</xm:sqref>
        </x14:conditionalFormatting>
        <x14:conditionalFormatting xmlns:xm="http://schemas.microsoft.com/office/excel/2006/main">
          <x14:cfRule type="expression" priority="17" id="{8E94B933-69CE-4636-8B71-4BCF11DB3414}">
            <xm:f>AND($O122&gt;='Basic project data'!$D$32,$O122&lt;='Basic project data'!$E$32,'Basic project data'!$F$32="x")</xm:f>
            <x14:dxf>
              <fill>
                <patternFill>
                  <bgColor rgb="FFFFFFCC"/>
                </patternFill>
              </fill>
            </x14:dxf>
          </x14:cfRule>
          <xm:sqref>AB122:AB133</xm:sqref>
        </x14:conditionalFormatting>
        <x14:conditionalFormatting xmlns:xm="http://schemas.microsoft.com/office/excel/2006/main">
          <x14:cfRule type="expression" priority="3" id="{E066859A-241B-45CC-AD40-E10CA7FB1B42}">
            <xm:f>AND($O137&gt;='Basic project data'!$D$32,$O137&lt;='Basic project data'!$E$32,'Basic project data'!$F$32="x")</xm:f>
            <x14:dxf>
              <fill>
                <patternFill>
                  <bgColor rgb="FFFFFFCC"/>
                </patternFill>
              </fill>
            </x14:dxf>
          </x14:cfRule>
          <xm:sqref>AB137:AB148</xm:sqref>
        </x14:conditionalFormatting>
        <x14:conditionalFormatting xmlns:xm="http://schemas.microsoft.com/office/excel/2006/main">
          <x14:cfRule type="expression" priority="86" id="{4EBD4994-0370-4F79-AB53-3DEB9D0AE7A1}">
            <xm:f>AND($O47&gt;='Basic project data'!$D$33,$O47&lt;='Basic project data'!$E$33,'Basic project data'!$F$33="x")</xm:f>
            <x14:dxf>
              <fill>
                <patternFill>
                  <bgColor rgb="FFFFFFCC"/>
                </patternFill>
              </fill>
            </x14:dxf>
          </x14:cfRule>
          <xm:sqref>AC47:AC58</xm:sqref>
        </x14:conditionalFormatting>
        <x14:conditionalFormatting xmlns:xm="http://schemas.microsoft.com/office/excel/2006/main">
          <x14:cfRule type="expression" priority="72" id="{6934F29A-EF4A-4CDD-9D9B-EAE318E4493A}">
            <xm:f>AND($O62&gt;='Basic project data'!$D$33,$O62&lt;='Basic project data'!$E$33,'Basic project data'!$F$33="x")</xm:f>
            <x14:dxf>
              <fill>
                <patternFill>
                  <bgColor rgb="FFFFFFCC"/>
                </patternFill>
              </fill>
            </x14:dxf>
          </x14:cfRule>
          <xm:sqref>AC62:AC73</xm:sqref>
        </x14:conditionalFormatting>
        <x14:conditionalFormatting xmlns:xm="http://schemas.microsoft.com/office/excel/2006/main">
          <x14:cfRule type="expression" priority="58" id="{098235D2-B91D-42B6-A66D-9DAC90719067}">
            <xm:f>AND($O77&gt;='Basic project data'!$D$33,$O77&lt;='Basic project data'!$E$33,'Basic project data'!$F$33="x")</xm:f>
            <x14:dxf>
              <fill>
                <patternFill>
                  <bgColor rgb="FFFFFFCC"/>
                </patternFill>
              </fill>
            </x14:dxf>
          </x14:cfRule>
          <xm:sqref>AC77:AC88</xm:sqref>
        </x14:conditionalFormatting>
        <x14:conditionalFormatting xmlns:xm="http://schemas.microsoft.com/office/excel/2006/main">
          <x14:cfRule type="expression" priority="44" id="{5EFAB085-46FE-483E-A0E1-891EA6BE36ED}">
            <xm:f>AND($O92&gt;='Basic project data'!$D$33,$O92&lt;='Basic project data'!$E$33,'Basic project data'!$F$33="x")</xm:f>
            <x14:dxf>
              <fill>
                <patternFill>
                  <bgColor rgb="FFFFFFCC"/>
                </patternFill>
              </fill>
            </x14:dxf>
          </x14:cfRule>
          <xm:sqref>AC92:AC103</xm:sqref>
        </x14:conditionalFormatting>
        <x14:conditionalFormatting xmlns:xm="http://schemas.microsoft.com/office/excel/2006/main">
          <x14:cfRule type="expression" priority="30" id="{75BF2009-7B0C-4A4D-8FDD-3C0C066C8ECF}">
            <xm:f>AND($O107&gt;='Basic project data'!$D$33,$O107&lt;='Basic project data'!$E$33,'Basic project data'!$F$33="x")</xm:f>
            <x14:dxf>
              <fill>
                <patternFill>
                  <bgColor rgb="FFFFFFCC"/>
                </patternFill>
              </fill>
            </x14:dxf>
          </x14:cfRule>
          <xm:sqref>AC107:AC118</xm:sqref>
        </x14:conditionalFormatting>
        <x14:conditionalFormatting xmlns:xm="http://schemas.microsoft.com/office/excel/2006/main">
          <x14:cfRule type="expression" priority="16" id="{04462C19-A9FB-440E-91E3-57D7BF6471A6}">
            <xm:f>AND($O122&gt;='Basic project data'!$D$33,$O122&lt;='Basic project data'!$E$33,'Basic project data'!$F$33="x")</xm:f>
            <x14:dxf>
              <fill>
                <patternFill>
                  <bgColor rgb="FFFFFFCC"/>
                </patternFill>
              </fill>
            </x14:dxf>
          </x14:cfRule>
          <xm:sqref>AC122:AC133</xm:sqref>
        </x14:conditionalFormatting>
        <x14:conditionalFormatting xmlns:xm="http://schemas.microsoft.com/office/excel/2006/main">
          <x14:cfRule type="expression" priority="2" id="{CDD46333-1DA5-4CFC-BDBE-B8A6B22DB13C}">
            <xm:f>AND($O137&gt;='Basic project data'!$D$33,$O137&lt;='Basic project data'!$E$33,'Basic project data'!$F$33="x")</xm:f>
            <x14:dxf>
              <fill>
                <patternFill>
                  <bgColor rgb="FFFFFFCC"/>
                </patternFill>
              </fill>
            </x14:dxf>
          </x14:cfRule>
          <xm:sqref>AC137:AC148</xm:sqref>
        </x14:conditionalFormatting>
        <x14:conditionalFormatting xmlns:xm="http://schemas.microsoft.com/office/excel/2006/main">
          <x14:cfRule type="expression" priority="85" id="{497A1BE6-B53B-4258-9595-B345E4480C56}">
            <xm:f>AND($O47&gt;='Basic project data'!$D$34,$O47&lt;='Basic project data'!$E$34,'Basic project data'!$F$34="x")</xm:f>
            <x14:dxf>
              <fill>
                <patternFill>
                  <bgColor rgb="FFFFFFCC"/>
                </patternFill>
              </fill>
            </x14:dxf>
          </x14:cfRule>
          <xm:sqref>AD47:AD58</xm:sqref>
        </x14:conditionalFormatting>
        <x14:conditionalFormatting xmlns:xm="http://schemas.microsoft.com/office/excel/2006/main">
          <x14:cfRule type="expression" priority="71" id="{2FA583A1-2CFC-4137-8BDA-ADEBFF9C7895}">
            <xm:f>AND($O62&gt;='Basic project data'!$D$34,$O62&lt;='Basic project data'!$E$34,'Basic project data'!$F$34="x")</xm:f>
            <x14:dxf>
              <fill>
                <patternFill>
                  <bgColor rgb="FFFFFFCC"/>
                </patternFill>
              </fill>
            </x14:dxf>
          </x14:cfRule>
          <xm:sqref>AD62:AD73</xm:sqref>
        </x14:conditionalFormatting>
        <x14:conditionalFormatting xmlns:xm="http://schemas.microsoft.com/office/excel/2006/main">
          <x14:cfRule type="expression" priority="57" id="{28F8AF82-B0B8-4651-A307-C299CB175CAA}">
            <xm:f>AND($O77&gt;='Basic project data'!$D$34,$O77&lt;='Basic project data'!$E$34,'Basic project data'!$F$34="x")</xm:f>
            <x14:dxf>
              <fill>
                <patternFill>
                  <bgColor rgb="FFFFFFCC"/>
                </patternFill>
              </fill>
            </x14:dxf>
          </x14:cfRule>
          <xm:sqref>AD77:AD88</xm:sqref>
        </x14:conditionalFormatting>
        <x14:conditionalFormatting xmlns:xm="http://schemas.microsoft.com/office/excel/2006/main">
          <x14:cfRule type="expression" priority="43" id="{DE4255DA-CA86-41C9-A461-498A6C87F65A}">
            <xm:f>AND($O92&gt;='Basic project data'!$D$34,$O92&lt;='Basic project data'!$E$34,'Basic project data'!$F$34="x")</xm:f>
            <x14:dxf>
              <fill>
                <patternFill>
                  <bgColor rgb="FFFFFFCC"/>
                </patternFill>
              </fill>
            </x14:dxf>
          </x14:cfRule>
          <xm:sqref>AD92:AD103</xm:sqref>
        </x14:conditionalFormatting>
        <x14:conditionalFormatting xmlns:xm="http://schemas.microsoft.com/office/excel/2006/main">
          <x14:cfRule type="expression" priority="29" id="{91FF72B2-2B54-491A-93D6-D8C15393D63B}">
            <xm:f>AND($O107&gt;='Basic project data'!$D$34,$O107&lt;='Basic project data'!$E$34,'Basic project data'!$F$34="x")</xm:f>
            <x14:dxf>
              <fill>
                <patternFill>
                  <bgColor rgb="FFFFFFCC"/>
                </patternFill>
              </fill>
            </x14:dxf>
          </x14:cfRule>
          <xm:sqref>AD107:AD118</xm:sqref>
        </x14:conditionalFormatting>
        <x14:conditionalFormatting xmlns:xm="http://schemas.microsoft.com/office/excel/2006/main">
          <x14:cfRule type="expression" priority="15" id="{2A2D37CD-3662-4D3E-B237-1D8E1F7322DC}">
            <xm:f>AND($O122&gt;='Basic project data'!$D$34,$O122&lt;='Basic project data'!$E$34,'Basic project data'!$F$34="x")</xm:f>
            <x14:dxf>
              <fill>
                <patternFill>
                  <bgColor rgb="FFFFFFCC"/>
                </patternFill>
              </fill>
            </x14:dxf>
          </x14:cfRule>
          <xm:sqref>AD122:AD133</xm:sqref>
        </x14:conditionalFormatting>
        <x14:conditionalFormatting xmlns:xm="http://schemas.microsoft.com/office/excel/2006/main">
          <x14:cfRule type="expression" priority="1" id="{1714AD29-7954-4187-AD2C-1049B5B85002}">
            <xm:f>AND($O137&gt;='Basic project data'!$D$34,$O137&lt;='Basic project data'!$E$34,'Basic project data'!$F$34="x")</xm:f>
            <x14:dxf>
              <fill>
                <patternFill>
                  <bgColor rgb="FFFFFFCC"/>
                </patternFill>
              </fill>
            </x14:dxf>
          </x14:cfRule>
          <xm:sqref>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3B0042-F3E0-45F2-AC6E-E35B2C958598}">
          <x14:formula1>
            <xm:f>'Drop-down Liste'!$B$2:$B$3</xm:f>
          </x14:formula1>
          <xm:sqref>D11</xm:sqref>
        </x14:dataValidation>
        <x14:dataValidation type="list" allowBlank="1" showInputMessage="1" showErrorMessage="1" xr:uid="{29A3F88E-2CDE-4A53-980C-2955A9CB8C88}">
          <x14:formula1>
            <xm:f>'A. Personnel costs'!$A$6:$A$10</xm:f>
          </x14:formula1>
          <xm:sqref>H1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C146"/>
  <sheetViews>
    <sheetView topLeftCell="A19" workbookViewId="0">
      <selection activeCell="B53" sqref="B53:C53"/>
    </sheetView>
  </sheetViews>
  <sheetFormatPr baseColWidth="10" defaultColWidth="10.5546875" defaultRowHeight="15" x14ac:dyDescent="0.2"/>
  <cols>
    <col min="1" max="1" width="10.5546875" style="392"/>
    <col min="2" max="3" width="79.109375" style="392" customWidth="1"/>
    <col min="4" max="16384" width="10.5546875" style="392"/>
  </cols>
  <sheetData>
    <row r="1" spans="1:3" ht="15" customHeight="1" x14ac:dyDescent="0.2">
      <c r="A1"/>
      <c r="B1"/>
      <c r="C1"/>
    </row>
    <row r="2" spans="1:3" x14ac:dyDescent="0.2">
      <c r="A2" t="s">
        <v>274</v>
      </c>
      <c r="B2" t="s">
        <v>8</v>
      </c>
      <c r="C2" t="s">
        <v>10</v>
      </c>
    </row>
    <row r="3" spans="1:3" x14ac:dyDescent="0.2">
      <c r="A3" t="s">
        <v>275</v>
      </c>
      <c r="B3" t="s">
        <v>468</v>
      </c>
      <c r="C3" t="s">
        <v>469</v>
      </c>
    </row>
    <row r="4" spans="1:3" x14ac:dyDescent="0.2">
      <c r="A4" t="s">
        <v>275</v>
      </c>
      <c r="B4" t="s">
        <v>514</v>
      </c>
      <c r="C4" t="s">
        <v>515</v>
      </c>
    </row>
    <row r="5" spans="1:3" x14ac:dyDescent="0.2">
      <c r="A5" t="s">
        <v>275</v>
      </c>
      <c r="B5" t="s">
        <v>551</v>
      </c>
      <c r="C5" t="s">
        <v>276</v>
      </c>
    </row>
    <row r="6" spans="1:3" x14ac:dyDescent="0.2">
      <c r="A6" t="s">
        <v>275</v>
      </c>
      <c r="B6" t="s">
        <v>277</v>
      </c>
      <c r="C6" t="s">
        <v>278</v>
      </c>
    </row>
    <row r="7" spans="1:3" x14ac:dyDescent="0.2">
      <c r="A7" t="s">
        <v>275</v>
      </c>
      <c r="B7" t="s">
        <v>279</v>
      </c>
      <c r="C7" t="s">
        <v>280</v>
      </c>
    </row>
    <row r="8" spans="1:3" x14ac:dyDescent="0.2">
      <c r="A8" t="s">
        <v>275</v>
      </c>
      <c r="B8" t="s">
        <v>535</v>
      </c>
      <c r="C8" t="s">
        <v>536</v>
      </c>
    </row>
    <row r="9" spans="1:3" x14ac:dyDescent="0.2">
      <c r="A9" t="s">
        <v>275</v>
      </c>
      <c r="B9" t="s">
        <v>281</v>
      </c>
      <c r="C9" t="s">
        <v>282</v>
      </c>
    </row>
    <row r="10" spans="1:3" x14ac:dyDescent="0.2">
      <c r="A10" t="s">
        <v>275</v>
      </c>
      <c r="B10" t="s">
        <v>283</v>
      </c>
      <c r="C10" t="s">
        <v>284</v>
      </c>
    </row>
    <row r="11" spans="1:3" x14ac:dyDescent="0.2">
      <c r="A11" t="s">
        <v>275</v>
      </c>
      <c r="B11" t="s">
        <v>285</v>
      </c>
      <c r="C11" t="s">
        <v>286</v>
      </c>
    </row>
    <row r="12" spans="1:3" x14ac:dyDescent="0.2">
      <c r="A12" t="s">
        <v>275</v>
      </c>
      <c r="B12" t="s">
        <v>287</v>
      </c>
      <c r="C12" t="s">
        <v>288</v>
      </c>
    </row>
    <row r="13" spans="1:3" x14ac:dyDescent="0.2">
      <c r="A13" t="s">
        <v>275</v>
      </c>
      <c r="B13" t="s">
        <v>289</v>
      </c>
      <c r="C13" t="s">
        <v>290</v>
      </c>
    </row>
    <row r="14" spans="1:3" x14ac:dyDescent="0.2">
      <c r="A14" t="s">
        <v>275</v>
      </c>
      <c r="B14" t="s">
        <v>243</v>
      </c>
      <c r="C14" t="s">
        <v>243</v>
      </c>
    </row>
    <row r="15" spans="1:3" x14ac:dyDescent="0.2">
      <c r="A15" t="s">
        <v>275</v>
      </c>
      <c r="B15" s="393" t="s">
        <v>55</v>
      </c>
      <c r="C15" t="s">
        <v>55</v>
      </c>
    </row>
    <row r="16" spans="1:3" x14ac:dyDescent="0.2">
      <c r="A16" t="s">
        <v>275</v>
      </c>
      <c r="B16" s="393" t="s">
        <v>221</v>
      </c>
      <c r="C16" t="s">
        <v>221</v>
      </c>
    </row>
    <row r="17" spans="1:3" x14ac:dyDescent="0.2">
      <c r="A17" t="s">
        <v>275</v>
      </c>
      <c r="B17" s="393" t="s">
        <v>222</v>
      </c>
      <c r="C17" t="s">
        <v>222</v>
      </c>
    </row>
    <row r="18" spans="1:3" x14ac:dyDescent="0.2">
      <c r="A18" t="s">
        <v>275</v>
      </c>
      <c r="B18" s="393" t="s">
        <v>223</v>
      </c>
      <c r="C18" t="s">
        <v>223</v>
      </c>
    </row>
    <row r="19" spans="1:3" x14ac:dyDescent="0.2">
      <c r="A19" t="s">
        <v>275</v>
      </c>
      <c r="B19" s="393" t="s">
        <v>224</v>
      </c>
      <c r="C19" t="s">
        <v>224</v>
      </c>
    </row>
    <row r="20" spans="1:3" x14ac:dyDescent="0.2">
      <c r="A20" t="s">
        <v>275</v>
      </c>
      <c r="B20" s="393" t="s">
        <v>225</v>
      </c>
      <c r="C20" t="s">
        <v>225</v>
      </c>
    </row>
    <row r="21" spans="1:3" x14ac:dyDescent="0.2">
      <c r="A21" t="s">
        <v>275</v>
      </c>
      <c r="B21" s="393" t="s">
        <v>226</v>
      </c>
      <c r="C21" t="s">
        <v>226</v>
      </c>
    </row>
    <row r="22" spans="1:3" ht="15" customHeight="1" x14ac:dyDescent="0.2">
      <c r="A22" t="s">
        <v>275</v>
      </c>
      <c r="B22" s="393" t="s">
        <v>227</v>
      </c>
      <c r="C22" t="s">
        <v>227</v>
      </c>
    </row>
    <row r="23" spans="1:3" ht="15" customHeight="1" x14ac:dyDescent="0.2">
      <c r="A23" t="s">
        <v>275</v>
      </c>
      <c r="B23" s="393" t="s">
        <v>228</v>
      </c>
      <c r="C23" t="s">
        <v>228</v>
      </c>
    </row>
    <row r="24" spans="1:3" ht="15" customHeight="1" x14ac:dyDescent="0.2">
      <c r="A24" t="s">
        <v>275</v>
      </c>
      <c r="B24" s="393" t="s">
        <v>229</v>
      </c>
      <c r="C24" t="s">
        <v>229</v>
      </c>
    </row>
    <row r="25" spans="1:3" ht="15" customHeight="1" x14ac:dyDescent="0.2"/>
    <row r="26" spans="1:3" ht="15" customHeight="1" x14ac:dyDescent="0.2"/>
    <row r="27" spans="1:3" ht="18.75" x14ac:dyDescent="0.2">
      <c r="B27" s="394" t="s">
        <v>291</v>
      </c>
      <c r="C27" s="394" t="s">
        <v>292</v>
      </c>
    </row>
    <row r="28" spans="1:3" x14ac:dyDescent="0.2">
      <c r="B28" s="395" t="s">
        <v>470</v>
      </c>
      <c r="C28" s="395" t="s">
        <v>293</v>
      </c>
    </row>
    <row r="29" spans="1:3" ht="45" x14ac:dyDescent="0.2">
      <c r="B29" s="409" t="s">
        <v>512</v>
      </c>
      <c r="C29" s="33" t="s">
        <v>513</v>
      </c>
    </row>
    <row r="30" spans="1:3" x14ac:dyDescent="0.2">
      <c r="B30" s="395"/>
      <c r="C30" s="395"/>
    </row>
    <row r="31" spans="1:3" x14ac:dyDescent="0.2">
      <c r="B31" s="395" t="s">
        <v>294</v>
      </c>
      <c r="C31" s="395" t="s">
        <v>295</v>
      </c>
    </row>
    <row r="32" spans="1:3" x14ac:dyDescent="0.2">
      <c r="B32" s="397" t="s">
        <v>296</v>
      </c>
      <c r="C32" s="397" t="s">
        <v>297</v>
      </c>
    </row>
    <row r="33" spans="2:3" x14ac:dyDescent="0.2">
      <c r="B33" s="398" t="s">
        <v>298</v>
      </c>
      <c r="C33" s="398" t="s">
        <v>299</v>
      </c>
    </row>
    <row r="34" spans="2:3" x14ac:dyDescent="0.2">
      <c r="B34" s="399" t="s">
        <v>300</v>
      </c>
      <c r="C34" s="399" t="s">
        <v>301</v>
      </c>
    </row>
    <row r="35" spans="2:3" x14ac:dyDescent="0.2">
      <c r="B35" s="396"/>
      <c r="C35" s="396"/>
    </row>
    <row r="36" spans="2:3" ht="18.75" x14ac:dyDescent="0.2">
      <c r="B36" s="394" t="s">
        <v>302</v>
      </c>
      <c r="C36" s="394" t="s">
        <v>303</v>
      </c>
    </row>
    <row r="37" spans="2:3" ht="48" customHeight="1" x14ac:dyDescent="0.2">
      <c r="B37" s="396" t="s">
        <v>471</v>
      </c>
      <c r="C37" s="396" t="s">
        <v>472</v>
      </c>
    </row>
    <row r="38" spans="2:3" x14ac:dyDescent="0.2">
      <c r="B38" s="396"/>
      <c r="C38" s="396"/>
    </row>
    <row r="39" spans="2:3" ht="18.75" x14ac:dyDescent="0.2">
      <c r="B39" s="394" t="s">
        <v>304</v>
      </c>
      <c r="C39" s="394" t="s">
        <v>305</v>
      </c>
    </row>
    <row r="40" spans="2:3" ht="45" x14ac:dyDescent="0.2">
      <c r="B40" s="395" t="s">
        <v>306</v>
      </c>
      <c r="C40" s="395" t="s">
        <v>307</v>
      </c>
    </row>
    <row r="41" spans="2:3" ht="45" x14ac:dyDescent="0.2">
      <c r="B41" s="396" t="s">
        <v>308</v>
      </c>
      <c r="C41" s="396" t="s">
        <v>309</v>
      </c>
    </row>
    <row r="42" spans="2:3" ht="60" x14ac:dyDescent="0.2">
      <c r="B42" s="396" t="s">
        <v>310</v>
      </c>
      <c r="C42" s="396" t="s">
        <v>560</v>
      </c>
    </row>
    <row r="43" spans="2:3" x14ac:dyDescent="0.2">
      <c r="B43" s="395"/>
      <c r="C43" s="395"/>
    </row>
    <row r="44" spans="2:3" ht="18.75" x14ac:dyDescent="0.2">
      <c r="B44" s="394" t="s">
        <v>516</v>
      </c>
      <c r="C44" s="394" t="s">
        <v>496</v>
      </c>
    </row>
    <row r="45" spans="2:3" ht="180" x14ac:dyDescent="0.2">
      <c r="B45" s="395" t="s">
        <v>528</v>
      </c>
      <c r="C45" s="395" t="s">
        <v>561</v>
      </c>
    </row>
    <row r="46" spans="2:3" x14ac:dyDescent="0.2">
      <c r="B46" s="395"/>
      <c r="C46" s="395"/>
    </row>
    <row r="47" spans="2:3" ht="18.75" x14ac:dyDescent="0.2">
      <c r="B47" s="394" t="s">
        <v>518</v>
      </c>
      <c r="C47" s="394" t="s">
        <v>519</v>
      </c>
    </row>
    <row r="48" spans="2:3" ht="75" x14ac:dyDescent="0.2">
      <c r="B48" s="395" t="s">
        <v>527</v>
      </c>
      <c r="C48" s="395" t="s">
        <v>526</v>
      </c>
    </row>
    <row r="49" spans="2:3" ht="285" x14ac:dyDescent="0.2">
      <c r="B49" s="396" t="s">
        <v>552</v>
      </c>
      <c r="C49" s="396" t="s">
        <v>556</v>
      </c>
    </row>
    <row r="50" spans="2:3" ht="60" x14ac:dyDescent="0.2">
      <c r="B50" s="395" t="s">
        <v>553</v>
      </c>
      <c r="C50" s="395" t="s">
        <v>557</v>
      </c>
    </row>
    <row r="51" spans="2:3" ht="75" x14ac:dyDescent="0.2">
      <c r="B51" s="395" t="s">
        <v>554</v>
      </c>
      <c r="C51" s="395" t="s">
        <v>558</v>
      </c>
    </row>
    <row r="52" spans="2:3" ht="60" x14ac:dyDescent="0.2">
      <c r="B52" s="395" t="s">
        <v>555</v>
      </c>
      <c r="C52" s="395" t="s">
        <v>559</v>
      </c>
    </row>
    <row r="53" spans="2:3" ht="60" x14ac:dyDescent="0.2">
      <c r="B53" s="396" t="s">
        <v>529</v>
      </c>
      <c r="C53" s="396" t="s">
        <v>562</v>
      </c>
    </row>
    <row r="54" spans="2:3" x14ac:dyDescent="0.2">
      <c r="B54" s="396"/>
      <c r="C54" s="396"/>
    </row>
    <row r="55" spans="2:3" ht="18.75" x14ac:dyDescent="0.2">
      <c r="B55" s="394" t="s">
        <v>520</v>
      </c>
      <c r="C55" s="394" t="s">
        <v>521</v>
      </c>
    </row>
    <row r="56" spans="2:3" ht="30" x14ac:dyDescent="0.2">
      <c r="B56" s="395" t="s">
        <v>522</v>
      </c>
      <c r="C56" s="395" t="s">
        <v>523</v>
      </c>
    </row>
    <row r="57" spans="2:3" ht="60" x14ac:dyDescent="0.2">
      <c r="B57" s="396" t="s">
        <v>327</v>
      </c>
      <c r="C57" s="396" t="s">
        <v>328</v>
      </c>
    </row>
    <row r="58" spans="2:3" ht="30" x14ac:dyDescent="0.2">
      <c r="B58" s="396" t="s">
        <v>329</v>
      </c>
      <c r="C58" s="396" t="s">
        <v>330</v>
      </c>
    </row>
    <row r="59" spans="2:3" ht="53.25" customHeight="1" x14ac:dyDescent="0.2">
      <c r="B59" s="396" t="s">
        <v>331</v>
      </c>
      <c r="C59" s="396" t="s">
        <v>332</v>
      </c>
    </row>
    <row r="60" spans="2:3" ht="77.25" customHeight="1" x14ac:dyDescent="0.2">
      <c r="B60" s="396" t="s">
        <v>333</v>
      </c>
      <c r="C60" s="396" t="s">
        <v>334</v>
      </c>
    </row>
    <row r="61" spans="2:3" ht="30" x14ac:dyDescent="0.2">
      <c r="B61" s="396" t="s">
        <v>335</v>
      </c>
      <c r="C61" s="396" t="s">
        <v>336</v>
      </c>
    </row>
    <row r="62" spans="2:3" x14ac:dyDescent="0.2">
      <c r="B62" s="396"/>
      <c r="C62" s="396"/>
    </row>
    <row r="63" spans="2:3" ht="18.75" x14ac:dyDescent="0.2">
      <c r="B63" s="394" t="s">
        <v>311</v>
      </c>
      <c r="C63" s="394" t="s">
        <v>312</v>
      </c>
    </row>
    <row r="64" spans="2:3" ht="60" x14ac:dyDescent="0.2">
      <c r="B64" s="396" t="s">
        <v>313</v>
      </c>
      <c r="C64" s="396" t="s">
        <v>314</v>
      </c>
    </row>
    <row r="65" spans="2:3" ht="30" x14ac:dyDescent="0.2">
      <c r="B65" s="396" t="s">
        <v>315</v>
      </c>
      <c r="C65" s="396" t="s">
        <v>316</v>
      </c>
    </row>
    <row r="66" spans="2:3" ht="60" x14ac:dyDescent="0.2">
      <c r="B66" s="396" t="s">
        <v>317</v>
      </c>
      <c r="C66" s="396" t="s">
        <v>318</v>
      </c>
    </row>
    <row r="67" spans="2:3" ht="30" x14ac:dyDescent="0.2">
      <c r="B67" s="396" t="s">
        <v>319</v>
      </c>
      <c r="C67" s="396" t="s">
        <v>320</v>
      </c>
    </row>
    <row r="68" spans="2:3" ht="75.75" customHeight="1" x14ac:dyDescent="0.2">
      <c r="B68" s="396" t="s">
        <v>321</v>
      </c>
      <c r="C68" s="396" t="s">
        <v>322</v>
      </c>
    </row>
    <row r="69" spans="2:3" ht="92.25" customHeight="1" x14ac:dyDescent="0.2">
      <c r="B69" s="396" t="s">
        <v>323</v>
      </c>
      <c r="C69" s="396" t="s">
        <v>324</v>
      </c>
    </row>
    <row r="70" spans="2:3" x14ac:dyDescent="0.2">
      <c r="B70" s="396" t="s">
        <v>325</v>
      </c>
      <c r="C70" s="396" t="s">
        <v>326</v>
      </c>
    </row>
    <row r="71" spans="2:3" x14ac:dyDescent="0.2">
      <c r="B71" s="396"/>
      <c r="C71" s="396"/>
    </row>
    <row r="72" spans="2:3" ht="18.75" x14ac:dyDescent="0.2">
      <c r="B72" s="394" t="s">
        <v>337</v>
      </c>
      <c r="C72" s="394" t="s">
        <v>338</v>
      </c>
    </row>
    <row r="73" spans="2:3" ht="90.75" customHeight="1" x14ac:dyDescent="0.2">
      <c r="B73" s="396" t="s">
        <v>339</v>
      </c>
      <c r="C73" s="396" t="s">
        <v>340</v>
      </c>
    </row>
    <row r="74" spans="2:3" ht="101.25" customHeight="1" x14ac:dyDescent="0.2">
      <c r="B74" s="396" t="s">
        <v>341</v>
      </c>
      <c r="C74" s="396" t="s">
        <v>342</v>
      </c>
    </row>
    <row r="75" spans="2:3" ht="36" customHeight="1" x14ac:dyDescent="0.2">
      <c r="B75" s="400" t="s">
        <v>343</v>
      </c>
      <c r="C75" s="400" t="s">
        <v>344</v>
      </c>
    </row>
    <row r="76" spans="2:3" ht="111" customHeight="1" x14ac:dyDescent="0.2">
      <c r="B76" s="401" t="s">
        <v>473</v>
      </c>
      <c r="C76" s="401" t="s">
        <v>474</v>
      </c>
    </row>
    <row r="77" spans="2:3" ht="251.25" customHeight="1" x14ac:dyDescent="0.2">
      <c r="B77" s="396" t="s">
        <v>475</v>
      </c>
      <c r="C77" s="396" t="s">
        <v>476</v>
      </c>
    </row>
    <row r="78" spans="2:3" x14ac:dyDescent="0.2">
      <c r="B78" s="396"/>
      <c r="C78" s="396"/>
    </row>
    <row r="79" spans="2:3" ht="192.75" customHeight="1" x14ac:dyDescent="0.2">
      <c r="B79" s="396" t="s">
        <v>345</v>
      </c>
      <c r="C79" s="396" t="s">
        <v>346</v>
      </c>
    </row>
    <row r="80" spans="2:3" x14ac:dyDescent="0.2">
      <c r="B80" s="396"/>
      <c r="C80" s="396"/>
    </row>
    <row r="81" spans="2:3" ht="18.75" x14ac:dyDescent="0.2">
      <c r="B81" s="394" t="s">
        <v>347</v>
      </c>
      <c r="C81" s="394" t="s">
        <v>348</v>
      </c>
    </row>
    <row r="82" spans="2:3" x14ac:dyDescent="0.2">
      <c r="B82" s="395" t="s">
        <v>349</v>
      </c>
      <c r="C82" s="395" t="s">
        <v>350</v>
      </c>
    </row>
    <row r="83" spans="2:3" ht="30" x14ac:dyDescent="0.2">
      <c r="B83" s="396" t="s">
        <v>351</v>
      </c>
      <c r="C83" s="396" t="s">
        <v>352</v>
      </c>
    </row>
    <row r="84" spans="2:3" ht="30" x14ac:dyDescent="0.2">
      <c r="B84" s="396" t="s">
        <v>353</v>
      </c>
      <c r="C84" s="396" t="s">
        <v>354</v>
      </c>
    </row>
    <row r="85" spans="2:3" x14ac:dyDescent="0.2">
      <c r="B85" s="395" t="s">
        <v>355</v>
      </c>
      <c r="C85" s="395" t="s">
        <v>356</v>
      </c>
    </row>
    <row r="86" spans="2:3" x14ac:dyDescent="0.2">
      <c r="B86" s="395"/>
      <c r="C86" s="395"/>
    </row>
    <row r="87" spans="2:3" ht="30" x14ac:dyDescent="0.2">
      <c r="B87" s="395" t="s">
        <v>357</v>
      </c>
      <c r="C87" s="395" t="s">
        <v>358</v>
      </c>
    </row>
    <row r="88" spans="2:3" ht="30" x14ac:dyDescent="0.2">
      <c r="B88" s="396" t="s">
        <v>359</v>
      </c>
      <c r="C88" s="396" t="s">
        <v>360</v>
      </c>
    </row>
    <row r="89" spans="2:3" ht="60" x14ac:dyDescent="0.2">
      <c r="B89" s="396" t="s">
        <v>361</v>
      </c>
      <c r="C89" s="396" t="s">
        <v>362</v>
      </c>
    </row>
    <row r="90" spans="2:3" x14ac:dyDescent="0.2">
      <c r="B90" s="396"/>
      <c r="C90" s="396"/>
    </row>
    <row r="91" spans="2:3" ht="45" x14ac:dyDescent="0.2">
      <c r="B91" s="396" t="s">
        <v>363</v>
      </c>
      <c r="C91" s="396" t="s">
        <v>364</v>
      </c>
    </row>
    <row r="92" spans="2:3" x14ac:dyDescent="0.2">
      <c r="B92" s="395"/>
      <c r="C92" s="395"/>
    </row>
    <row r="93" spans="2:3" ht="18.75" x14ac:dyDescent="0.2">
      <c r="B93" s="394" t="s">
        <v>365</v>
      </c>
      <c r="C93" s="394" t="s">
        <v>366</v>
      </c>
    </row>
    <row r="94" spans="2:3" ht="18.75" x14ac:dyDescent="0.2">
      <c r="B94" s="402"/>
      <c r="C94" s="402"/>
    </row>
    <row r="95" spans="2:3" ht="18.75" x14ac:dyDescent="0.2">
      <c r="B95" s="402"/>
      <c r="C95" s="402"/>
    </row>
    <row r="96" spans="2:3" ht="18.75" x14ac:dyDescent="0.2">
      <c r="B96" s="402"/>
      <c r="C96" s="402"/>
    </row>
    <row r="97" spans="2:3" ht="18.75" x14ac:dyDescent="0.2">
      <c r="B97" s="402"/>
      <c r="C97" s="402"/>
    </row>
    <row r="98" spans="2:3" ht="18.75" x14ac:dyDescent="0.2">
      <c r="B98" s="402"/>
      <c r="C98" s="402"/>
    </row>
    <row r="99" spans="2:3" ht="18.75" x14ac:dyDescent="0.2">
      <c r="B99" s="402"/>
      <c r="C99" s="402"/>
    </row>
    <row r="100" spans="2:3" ht="18.75" x14ac:dyDescent="0.2">
      <c r="B100" s="402"/>
      <c r="C100" s="402"/>
    </row>
    <row r="101" spans="2:3" ht="18.75" x14ac:dyDescent="0.2">
      <c r="B101" s="402"/>
      <c r="C101" s="402"/>
    </row>
    <row r="102" spans="2:3" ht="18.75" x14ac:dyDescent="0.2">
      <c r="B102" s="402"/>
      <c r="C102" s="402"/>
    </row>
    <row r="103" spans="2:3" ht="18.75" x14ac:dyDescent="0.2">
      <c r="B103" s="402"/>
      <c r="C103" s="402"/>
    </row>
    <row r="104" spans="2:3" ht="18.75" x14ac:dyDescent="0.2">
      <c r="B104" s="402"/>
      <c r="C104" s="402"/>
    </row>
    <row r="105" spans="2:3" ht="18.75" x14ac:dyDescent="0.2">
      <c r="B105" s="402"/>
      <c r="C105" s="402"/>
    </row>
    <row r="106" spans="2:3" ht="18.75" x14ac:dyDescent="0.2">
      <c r="B106" s="402"/>
      <c r="C106" s="402"/>
    </row>
    <row r="107" spans="2:3" ht="18.75" x14ac:dyDescent="0.2">
      <c r="B107" s="402"/>
      <c r="C107" s="402"/>
    </row>
    <row r="108" spans="2:3" ht="18.75" x14ac:dyDescent="0.2">
      <c r="B108" s="402"/>
      <c r="C108" s="402"/>
    </row>
    <row r="109" spans="2:3" ht="18.75" x14ac:dyDescent="0.2">
      <c r="B109" s="402"/>
      <c r="C109" s="402"/>
    </row>
    <row r="110" spans="2:3" ht="18.75" x14ac:dyDescent="0.2">
      <c r="B110" s="402"/>
      <c r="C110" s="402"/>
    </row>
    <row r="111" spans="2:3" ht="18.75" x14ac:dyDescent="0.2">
      <c r="B111" s="402"/>
      <c r="C111" s="402"/>
    </row>
    <row r="112" spans="2:3" ht="18.75" x14ac:dyDescent="0.2">
      <c r="B112" s="402"/>
      <c r="C112" s="402"/>
    </row>
    <row r="113" spans="2:3" ht="18.75" x14ac:dyDescent="0.2">
      <c r="B113" s="402"/>
      <c r="C113" s="402"/>
    </row>
    <row r="114" spans="2:3" ht="18.75" x14ac:dyDescent="0.2">
      <c r="B114" s="402"/>
      <c r="C114" s="402"/>
    </row>
    <row r="115" spans="2:3" ht="18.75" x14ac:dyDescent="0.2">
      <c r="B115" s="402"/>
      <c r="C115" s="402"/>
    </row>
    <row r="116" spans="2:3" ht="18.75" x14ac:dyDescent="0.2">
      <c r="B116" s="402"/>
      <c r="C116" s="402"/>
    </row>
    <row r="117" spans="2:3" ht="18.75" x14ac:dyDescent="0.2">
      <c r="B117" s="402"/>
      <c r="C117" s="402"/>
    </row>
    <row r="118" spans="2:3" ht="60" x14ac:dyDescent="0.2">
      <c r="B118" s="396" t="s">
        <v>477</v>
      </c>
      <c r="C118" s="396" t="s">
        <v>478</v>
      </c>
    </row>
    <row r="119" spans="2:3" x14ac:dyDescent="0.2">
      <c r="B119" s="396"/>
      <c r="C119" s="396"/>
    </row>
    <row r="120" spans="2:3" ht="18.75" x14ac:dyDescent="0.2">
      <c r="B120" s="394" t="s">
        <v>367</v>
      </c>
      <c r="C120" s="394" t="s">
        <v>280</v>
      </c>
    </row>
    <row r="121" spans="2:3" ht="81" customHeight="1" x14ac:dyDescent="0.2">
      <c r="B121" s="396" t="s">
        <v>479</v>
      </c>
      <c r="C121" s="396" t="s">
        <v>480</v>
      </c>
    </row>
    <row r="122" spans="2:3" x14ac:dyDescent="0.2">
      <c r="B122" s="396"/>
      <c r="C122" s="396"/>
    </row>
    <row r="123" spans="2:3" ht="18.75" x14ac:dyDescent="0.2">
      <c r="B123" s="394" t="s">
        <v>368</v>
      </c>
      <c r="C123" s="394" t="s">
        <v>369</v>
      </c>
    </row>
    <row r="124" spans="2:3" ht="96" customHeight="1" x14ac:dyDescent="0.2">
      <c r="B124" s="401" t="s">
        <v>481</v>
      </c>
      <c r="C124" s="403" t="s">
        <v>482</v>
      </c>
    </row>
    <row r="125" spans="2:3" x14ac:dyDescent="0.2">
      <c r="B125" s="401"/>
      <c r="C125" s="401"/>
    </row>
    <row r="126" spans="2:3" ht="18.75" x14ac:dyDescent="0.2">
      <c r="B126" s="404" t="s">
        <v>537</v>
      </c>
      <c r="C126" s="404" t="s">
        <v>536</v>
      </c>
    </row>
    <row r="127" spans="2:3" ht="185.25" customHeight="1" x14ac:dyDescent="0.2">
      <c r="B127" s="396" t="s">
        <v>538</v>
      </c>
      <c r="C127" s="396" t="s">
        <v>539</v>
      </c>
    </row>
    <row r="128" spans="2:3" x14ac:dyDescent="0.2">
      <c r="B128" s="396"/>
      <c r="C128" s="396"/>
    </row>
    <row r="129" spans="2:3" ht="18.75" x14ac:dyDescent="0.2">
      <c r="B129" s="404" t="s">
        <v>281</v>
      </c>
      <c r="C129" s="404" t="s">
        <v>282</v>
      </c>
    </row>
    <row r="130" spans="2:3" ht="96.75" customHeight="1" x14ac:dyDescent="0.2">
      <c r="B130" s="401" t="s">
        <v>483</v>
      </c>
      <c r="C130" s="401" t="s">
        <v>484</v>
      </c>
    </row>
    <row r="131" spans="2:3" x14ac:dyDescent="0.2">
      <c r="B131" s="396"/>
      <c r="C131" s="396"/>
    </row>
    <row r="132" spans="2:3" ht="18.75" x14ac:dyDescent="0.2">
      <c r="B132" s="394" t="s">
        <v>283</v>
      </c>
      <c r="C132" s="394" t="s">
        <v>284</v>
      </c>
    </row>
    <row r="133" spans="2:3" ht="135" x14ac:dyDescent="0.2">
      <c r="B133" s="396" t="s">
        <v>485</v>
      </c>
      <c r="C133" s="396" t="s">
        <v>486</v>
      </c>
    </row>
    <row r="134" spans="2:3" x14ac:dyDescent="0.2">
      <c r="B134" s="396"/>
      <c r="C134" s="396"/>
    </row>
    <row r="135" spans="2:3" ht="18.75" x14ac:dyDescent="0.2">
      <c r="B135" s="394" t="s">
        <v>285</v>
      </c>
      <c r="C135" s="394" t="s">
        <v>286</v>
      </c>
    </row>
    <row r="136" spans="2:3" ht="294.75" customHeight="1" x14ac:dyDescent="0.2">
      <c r="B136" s="396" t="s">
        <v>487</v>
      </c>
      <c r="C136" s="396" t="s">
        <v>488</v>
      </c>
    </row>
    <row r="137" spans="2:3" x14ac:dyDescent="0.2">
      <c r="B137" s="396"/>
      <c r="C137" s="396"/>
    </row>
    <row r="138" spans="2:3" ht="18.75" x14ac:dyDescent="0.2">
      <c r="B138" s="394" t="s">
        <v>287</v>
      </c>
      <c r="C138" s="394" t="s">
        <v>288</v>
      </c>
    </row>
    <row r="139" spans="2:3" ht="105" x14ac:dyDescent="0.2">
      <c r="B139" s="396" t="s">
        <v>489</v>
      </c>
      <c r="C139" s="396" t="s">
        <v>490</v>
      </c>
    </row>
    <row r="140" spans="2:3" x14ac:dyDescent="0.2">
      <c r="B140" s="396"/>
      <c r="C140" s="396"/>
    </row>
    <row r="141" spans="2:3" ht="18.75" x14ac:dyDescent="0.2">
      <c r="B141" s="394" t="s">
        <v>289</v>
      </c>
      <c r="C141" s="394" t="s">
        <v>290</v>
      </c>
    </row>
    <row r="142" spans="2:3" ht="255" x14ac:dyDescent="0.2">
      <c r="B142" s="396" t="s">
        <v>491</v>
      </c>
      <c r="C142" s="396" t="s">
        <v>492</v>
      </c>
    </row>
    <row r="143" spans="2:3" x14ac:dyDescent="0.2">
      <c r="B143" s="396"/>
      <c r="C143" s="396"/>
    </row>
    <row r="144" spans="2:3" ht="18.75" x14ac:dyDescent="0.2">
      <c r="B144" s="394" t="s">
        <v>370</v>
      </c>
      <c r="C144" s="394" t="s">
        <v>243</v>
      </c>
    </row>
    <row r="145" spans="2:3" ht="105" x14ac:dyDescent="0.2">
      <c r="B145" s="396" t="s">
        <v>493</v>
      </c>
      <c r="C145" s="396" t="s">
        <v>494</v>
      </c>
    </row>
    <row r="146" spans="2:3" x14ac:dyDescent="0.2">
      <c r="B146" s="396"/>
      <c r="C146" s="396"/>
    </row>
  </sheetData>
  <pageMargins left="0.7" right="0.7" top="0.78740157500000008" bottom="0.78740157500000008" header="0.3" footer="0.3"/>
  <pageSetup paperSize="9" orientation="portrait"/>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K4"/>
  <sheetViews>
    <sheetView workbookViewId="0">
      <selection activeCell="B53" sqref="B53:C53"/>
    </sheetView>
  </sheetViews>
  <sheetFormatPr baseColWidth="10" defaultRowHeight="15" x14ac:dyDescent="0.2"/>
  <sheetData>
    <row r="1" spans="1:11" x14ac:dyDescent="0.2">
      <c r="A1" t="s">
        <v>271</v>
      </c>
      <c r="B1" t="s">
        <v>272</v>
      </c>
      <c r="C1" t="s">
        <v>273</v>
      </c>
      <c r="D1" t="s">
        <v>410</v>
      </c>
      <c r="E1" t="s">
        <v>382</v>
      </c>
      <c r="K1" t="s">
        <v>396</v>
      </c>
    </row>
    <row r="2" spans="1:11" x14ac:dyDescent="0.2">
      <c r="B2" t="s">
        <v>272</v>
      </c>
      <c r="C2" t="s">
        <v>273</v>
      </c>
      <c r="D2" t="s">
        <v>396</v>
      </c>
      <c r="E2" s="470" t="s">
        <v>383</v>
      </c>
    </row>
    <row r="3" spans="1:11" x14ac:dyDescent="0.2">
      <c r="B3" t="s">
        <v>273</v>
      </c>
      <c r="E3" s="470" t="s">
        <v>384</v>
      </c>
    </row>
    <row r="4" spans="1:11" x14ac:dyDescent="0.2">
      <c r="E4" s="470" t="s">
        <v>234</v>
      </c>
    </row>
  </sheetData>
  <pageMargins left="0.7" right="0.7" top="0.78740157500000008" bottom="0.78740157500000008" header="0.3" footer="0.3"/>
  <pageSetup paperSize="9" orientation="portrait"/>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O104"/>
  <sheetViews>
    <sheetView showGridLines="0" zoomScaleNormal="100" workbookViewId="0">
      <selection activeCell="B20" sqref="B20:C34"/>
    </sheetView>
  </sheetViews>
  <sheetFormatPr baseColWidth="10" defaultColWidth="11.5546875" defaultRowHeight="15" outlineLevelRow="1" x14ac:dyDescent="0.25"/>
  <cols>
    <col min="1" max="1" width="17.77734375" style="4" customWidth="1"/>
    <col min="2" max="2" width="10.77734375" style="4" customWidth="1"/>
    <col min="3" max="3" width="10" style="4" customWidth="1"/>
    <col min="4" max="16384" width="11.5546875" style="4"/>
  </cols>
  <sheetData>
    <row r="1" spans="1:8" ht="24" customHeight="1" x14ac:dyDescent="0.25">
      <c r="A1" s="36" t="str">
        <f>INDEX(languages!B3:C3,1,MATCH('Liesmich Readme'!$A$5,languages!$B$2:$C$2,0))</f>
        <v>BASISDATEN ZUM PROJEKT</v>
      </c>
      <c r="B1" s="37"/>
      <c r="C1" s="163"/>
      <c r="D1" s="37"/>
      <c r="E1" s="37"/>
      <c r="F1" s="37"/>
      <c r="G1" s="38"/>
    </row>
    <row r="2" spans="1:8" x14ac:dyDescent="0.25">
      <c r="A2" s="508" t="s">
        <v>11</v>
      </c>
      <c r="B2" s="508"/>
      <c r="C2" s="509"/>
      <c r="D2" s="510"/>
      <c r="E2" s="11"/>
      <c r="F2" s="11"/>
      <c r="G2" s="11"/>
      <c r="H2" s="11"/>
    </row>
    <row r="3" spans="1:8" x14ac:dyDescent="0.25">
      <c r="A3" s="508" t="s">
        <v>12</v>
      </c>
      <c r="B3" s="508"/>
      <c r="C3" s="509"/>
      <c r="D3" s="510"/>
      <c r="E3" s="39"/>
      <c r="F3" s="11"/>
      <c r="G3" s="11"/>
      <c r="H3" s="11"/>
    </row>
    <row r="4" spans="1:8" x14ac:dyDescent="0.25">
      <c r="A4" s="508" t="s">
        <v>13</v>
      </c>
      <c r="B4" s="508"/>
      <c r="C4" s="509"/>
      <c r="D4" s="510"/>
      <c r="F4" s="11"/>
      <c r="G4" s="11"/>
      <c r="H4" s="11"/>
    </row>
    <row r="5" spans="1:8" x14ac:dyDescent="0.25">
      <c r="A5" s="508" t="s">
        <v>14</v>
      </c>
      <c r="B5" s="508"/>
      <c r="C5" s="511"/>
      <c r="D5" s="512"/>
      <c r="E5" s="39"/>
      <c r="F5" s="11"/>
      <c r="G5" s="11"/>
      <c r="H5" s="11"/>
    </row>
    <row r="6" spans="1:8" x14ac:dyDescent="0.25">
      <c r="A6" s="508" t="s">
        <v>15</v>
      </c>
      <c r="B6" s="508"/>
      <c r="C6" s="511"/>
      <c r="D6" s="512"/>
      <c r="E6" s="11"/>
      <c r="F6" s="11"/>
      <c r="G6" s="11"/>
      <c r="H6" s="11"/>
    </row>
    <row r="7" spans="1:8" x14ac:dyDescent="0.25">
      <c r="A7" s="508" t="s">
        <v>16</v>
      </c>
      <c r="B7" s="508"/>
      <c r="C7" s="513" t="str">
        <f>IF(C5=0,"",IF(C6=0,"",IF(((YEAR(C6)-YEAR(C5))*12+MONTH(C6)-MONTH(C5)+1)&lt;=0,"Projektzeitraum prüfen!",(YEAR(C6)-YEAR(C5))*12+MONTH(C6)-MONTH(C5)+1)))</f>
        <v/>
      </c>
      <c r="D7" s="514"/>
      <c r="E7" s="11"/>
      <c r="F7" s="11"/>
      <c r="G7" s="11"/>
      <c r="H7" s="11"/>
    </row>
    <row r="8" spans="1:8" x14ac:dyDescent="0.25">
      <c r="D8" s="11"/>
      <c r="E8" s="11"/>
      <c r="F8" s="11"/>
      <c r="G8" s="11"/>
      <c r="H8" s="11"/>
    </row>
    <row r="9" spans="1:8" x14ac:dyDescent="0.25">
      <c r="A9" s="40"/>
      <c r="B9" s="39"/>
      <c r="C9" s="41"/>
      <c r="D9" s="11"/>
      <c r="E9" s="11"/>
      <c r="F9" s="11"/>
      <c r="G9" s="11"/>
      <c r="H9" s="11"/>
    </row>
    <row r="10" spans="1:8" x14ac:dyDescent="0.25">
      <c r="A10" s="515" t="s">
        <v>17</v>
      </c>
      <c r="B10" s="516" t="s">
        <v>18</v>
      </c>
      <c r="C10" s="516"/>
      <c r="D10" s="516" t="s">
        <v>19</v>
      </c>
      <c r="E10" s="516"/>
      <c r="F10" s="515" t="s">
        <v>20</v>
      </c>
      <c r="G10" s="517" t="s">
        <v>21</v>
      </c>
      <c r="H10" s="11"/>
    </row>
    <row r="11" spans="1:8" x14ac:dyDescent="0.25">
      <c r="A11" s="515"/>
      <c r="B11" s="42" t="s">
        <v>22</v>
      </c>
      <c r="C11" s="42" t="s">
        <v>23</v>
      </c>
      <c r="D11" s="42" t="s">
        <v>22</v>
      </c>
      <c r="E11" s="42" t="s">
        <v>23</v>
      </c>
      <c r="F11" s="515"/>
      <c r="G11" s="517"/>
      <c r="H11" s="11"/>
    </row>
    <row r="12" spans="1:8" x14ac:dyDescent="0.25">
      <c r="A12" s="43" t="s">
        <v>24</v>
      </c>
      <c r="B12" s="415"/>
      <c r="C12" s="415"/>
      <c r="D12" s="45" t="str">
        <f>IF(B12&gt;0,EDATE($C$5,B12-1),"")</f>
        <v/>
      </c>
      <c r="E12" s="45" t="str">
        <f>IF(C12&gt;0,EDATE($C$5,C12)-1,"")</f>
        <v/>
      </c>
      <c r="F12" s="46" t="str">
        <f>IFERROR(DATEDIF(D12,E12,"m")+1,"")</f>
        <v/>
      </c>
      <c r="G12" s="45" t="str">
        <f>IFERROR(E12+60,"")</f>
        <v/>
      </c>
      <c r="H12" s="11"/>
    </row>
    <row r="13" spans="1:8" x14ac:dyDescent="0.25">
      <c r="A13" s="47" t="s">
        <v>25</v>
      </c>
      <c r="B13" s="415"/>
      <c r="C13" s="415"/>
      <c r="D13" s="45" t="str">
        <f>IF(B13&gt;0,EDATE($C$5,B13-1),"")</f>
        <v/>
      </c>
      <c r="E13" s="45" t="str">
        <f>IF(C13&gt;0,EDATE($C$5,C13)-1,"")</f>
        <v/>
      </c>
      <c r="F13" s="46" t="str">
        <f>IFERROR(DATEDIF(D13,E13,"m")+1,"")</f>
        <v/>
      </c>
      <c r="G13" s="45" t="str">
        <f>IFERROR(E13+60,"")</f>
        <v/>
      </c>
      <c r="H13" s="11"/>
    </row>
    <row r="14" spans="1:8" x14ac:dyDescent="0.25">
      <c r="A14" s="48" t="s">
        <v>26</v>
      </c>
      <c r="B14" s="415"/>
      <c r="C14" s="416"/>
      <c r="D14" s="45" t="str">
        <f>IF(B14&gt;0,EDATE($C$5,B14-1),"")</f>
        <v/>
      </c>
      <c r="E14" s="45" t="str">
        <f>IF(C14&gt;0,EDATE($C$5,C14)-1,"")</f>
        <v/>
      </c>
      <c r="F14" s="46" t="str">
        <f>IFERROR(DATEDIF(D14,E14,"m")+1,"")</f>
        <v/>
      </c>
      <c r="G14" s="45" t="str">
        <f>IFERROR(E14+60,"")</f>
        <v/>
      </c>
      <c r="H14" s="11"/>
    </row>
    <row r="15" spans="1:8" x14ac:dyDescent="0.25">
      <c r="A15" s="50" t="s">
        <v>27</v>
      </c>
      <c r="B15" s="44"/>
      <c r="C15" s="49"/>
      <c r="D15" s="45" t="str">
        <f>IF(B15&gt;0,EDATE($C$5,B15-1),"")</f>
        <v/>
      </c>
      <c r="E15" s="45" t="str">
        <f>IF(C15&gt;0,EDATE($C$5,C15)-1,"")</f>
        <v/>
      </c>
      <c r="F15" s="46" t="str">
        <f>IFERROR(DATEDIF(D15,E15,"m")+1,"")</f>
        <v/>
      </c>
      <c r="G15" s="45" t="str">
        <f>IFERROR(E15+60,"")</f>
        <v/>
      </c>
      <c r="H15" s="11"/>
    </row>
    <row r="16" spans="1:8" x14ac:dyDescent="0.25">
      <c r="A16" s="51" t="s">
        <v>28</v>
      </c>
      <c r="B16" s="44"/>
      <c r="C16" s="44"/>
      <c r="D16" s="45" t="str">
        <f>IF(B16&gt;0,EDATE($C$5,B16-1),"")</f>
        <v/>
      </c>
      <c r="E16" s="45" t="str">
        <f>IF(C16&gt;0,EDATE($C$5,C16)-1,"")</f>
        <v/>
      </c>
      <c r="F16" s="46" t="str">
        <f>IFERROR(DATEDIF(D16,E16,"m")+1,"")</f>
        <v/>
      </c>
      <c r="G16" s="45" t="str">
        <f>IFERROR(E16+60,"")</f>
        <v/>
      </c>
      <c r="H16" s="11"/>
    </row>
    <row r="17" spans="1:8" x14ac:dyDescent="0.25">
      <c r="A17" s="5"/>
      <c r="B17" s="52"/>
      <c r="C17" s="53"/>
      <c r="D17" s="54"/>
      <c r="E17" s="54"/>
      <c r="F17" s="39"/>
      <c r="G17" s="55"/>
      <c r="H17" s="11"/>
    </row>
    <row r="18" spans="1:8" x14ac:dyDescent="0.25">
      <c r="A18" s="5"/>
      <c r="B18" s="52"/>
      <c r="C18" s="53"/>
      <c r="D18" s="54"/>
      <c r="E18" s="54"/>
      <c r="F18" s="39"/>
      <c r="G18" s="55"/>
      <c r="H18" s="11"/>
    </row>
    <row r="19" spans="1:8" s="56" customFormat="1" ht="30" x14ac:dyDescent="0.25">
      <c r="A19" s="57" t="s">
        <v>29</v>
      </c>
      <c r="B19" s="57" t="s">
        <v>30</v>
      </c>
      <c r="C19" s="57" t="s">
        <v>31</v>
      </c>
      <c r="D19" s="57" t="s">
        <v>32</v>
      </c>
      <c r="E19" s="57" t="s">
        <v>33</v>
      </c>
      <c r="F19" s="57" t="s">
        <v>34</v>
      </c>
      <c r="G19" s="57" t="s">
        <v>35</v>
      </c>
      <c r="H19" s="11"/>
    </row>
    <row r="20" spans="1:8" x14ac:dyDescent="0.25">
      <c r="A20" s="58" t="s">
        <v>389</v>
      </c>
      <c r="B20" s="58"/>
      <c r="C20" s="58"/>
      <c r="D20" s="59" t="str">
        <f t="shared" ref="D20:D34" si="0">IF(B20&gt;0,EDATE($C$5,(B20-1)),"")</f>
        <v/>
      </c>
      <c r="E20" s="59" t="str">
        <f t="shared" ref="E20:E34" si="1">IF(C20&gt;0,EOMONTH($C$5,(C20-1)),"")</f>
        <v/>
      </c>
      <c r="F20" s="58"/>
      <c r="G20" s="60"/>
      <c r="H20" s="11"/>
    </row>
    <row r="21" spans="1:8" x14ac:dyDescent="0.25">
      <c r="A21" s="58" t="s">
        <v>39</v>
      </c>
      <c r="B21" s="58"/>
      <c r="C21" s="58"/>
      <c r="D21" s="59" t="str">
        <f t="shared" si="0"/>
        <v/>
      </c>
      <c r="E21" s="59" t="str">
        <f t="shared" si="1"/>
        <v/>
      </c>
      <c r="F21" s="58"/>
      <c r="G21" s="60"/>
      <c r="H21" s="11"/>
    </row>
    <row r="22" spans="1:8" x14ac:dyDescent="0.25">
      <c r="A22" s="58" t="s">
        <v>40</v>
      </c>
      <c r="B22" s="58"/>
      <c r="C22" s="58"/>
      <c r="D22" s="59" t="str">
        <f t="shared" si="0"/>
        <v/>
      </c>
      <c r="E22" s="59" t="str">
        <f t="shared" si="1"/>
        <v/>
      </c>
      <c r="F22" s="58"/>
      <c r="G22" s="60"/>
      <c r="H22" s="11"/>
    </row>
    <row r="23" spans="1:8" x14ac:dyDescent="0.25">
      <c r="A23" s="58" t="s">
        <v>41</v>
      </c>
      <c r="B23" s="58"/>
      <c r="C23" s="58"/>
      <c r="D23" s="59" t="str">
        <f t="shared" si="0"/>
        <v/>
      </c>
      <c r="E23" s="59" t="str">
        <f t="shared" si="1"/>
        <v/>
      </c>
      <c r="F23" s="58"/>
      <c r="G23" s="60"/>
      <c r="H23" s="11"/>
    </row>
    <row r="24" spans="1:8" x14ac:dyDescent="0.25">
      <c r="A24" s="58" t="s">
        <v>42</v>
      </c>
      <c r="B24" s="58"/>
      <c r="C24" s="58"/>
      <c r="D24" s="59" t="str">
        <f t="shared" si="0"/>
        <v/>
      </c>
      <c r="E24" s="59" t="str">
        <f t="shared" si="1"/>
        <v/>
      </c>
      <c r="F24" s="58"/>
      <c r="G24" s="60"/>
      <c r="H24" s="11"/>
    </row>
    <row r="25" spans="1:8" outlineLevel="1" x14ac:dyDescent="0.25">
      <c r="A25" s="58" t="s">
        <v>43</v>
      </c>
      <c r="B25" s="58"/>
      <c r="C25" s="58"/>
      <c r="D25" s="59" t="str">
        <f t="shared" si="0"/>
        <v/>
      </c>
      <c r="E25" s="59" t="str">
        <f t="shared" si="1"/>
        <v/>
      </c>
      <c r="F25" s="58"/>
      <c r="G25" s="60"/>
      <c r="H25" s="11"/>
    </row>
    <row r="26" spans="1:8" outlineLevel="1" x14ac:dyDescent="0.25">
      <c r="A26" s="58" t="s">
        <v>44</v>
      </c>
      <c r="B26" s="58"/>
      <c r="C26" s="58"/>
      <c r="D26" s="59" t="str">
        <f t="shared" si="0"/>
        <v/>
      </c>
      <c r="E26" s="59" t="str">
        <f t="shared" si="1"/>
        <v/>
      </c>
      <c r="F26" s="58"/>
      <c r="G26" s="60"/>
      <c r="H26" s="11"/>
    </row>
    <row r="27" spans="1:8" outlineLevel="1" x14ac:dyDescent="0.25">
      <c r="A27" s="58" t="s">
        <v>45</v>
      </c>
      <c r="B27" s="58"/>
      <c r="C27" s="58"/>
      <c r="D27" s="59" t="str">
        <f t="shared" si="0"/>
        <v/>
      </c>
      <c r="E27" s="59" t="str">
        <f t="shared" si="1"/>
        <v/>
      </c>
      <c r="F27" s="58"/>
      <c r="G27" s="60"/>
      <c r="H27" s="11"/>
    </row>
    <row r="28" spans="1:8" outlineLevel="1" x14ac:dyDescent="0.25">
      <c r="A28" s="58" t="s">
        <v>46</v>
      </c>
      <c r="B28" s="58"/>
      <c r="C28" s="58"/>
      <c r="D28" s="59" t="str">
        <f t="shared" si="0"/>
        <v/>
      </c>
      <c r="E28" s="59" t="str">
        <f t="shared" si="1"/>
        <v/>
      </c>
      <c r="F28" s="58"/>
      <c r="G28" s="60"/>
      <c r="H28" s="11"/>
    </row>
    <row r="29" spans="1:8" outlineLevel="1" x14ac:dyDescent="0.25">
      <c r="A29" s="58" t="s">
        <v>47</v>
      </c>
      <c r="B29" s="58"/>
      <c r="C29" s="58"/>
      <c r="D29" s="59" t="str">
        <f t="shared" si="0"/>
        <v/>
      </c>
      <c r="E29" s="59" t="str">
        <f t="shared" si="1"/>
        <v/>
      </c>
      <c r="F29" s="58"/>
      <c r="G29" s="60"/>
      <c r="H29" s="11"/>
    </row>
    <row r="30" spans="1:8" outlineLevel="1" x14ac:dyDescent="0.25">
      <c r="A30" s="58" t="s">
        <v>48</v>
      </c>
      <c r="B30" s="58"/>
      <c r="C30" s="58"/>
      <c r="D30" s="59" t="str">
        <f t="shared" si="0"/>
        <v/>
      </c>
      <c r="E30" s="59" t="str">
        <f t="shared" si="1"/>
        <v/>
      </c>
      <c r="F30" s="58"/>
      <c r="G30" s="60"/>
      <c r="H30" s="11"/>
    </row>
    <row r="31" spans="1:8" outlineLevel="1" x14ac:dyDescent="0.25">
      <c r="A31" s="58" t="s">
        <v>49</v>
      </c>
      <c r="B31" s="58"/>
      <c r="C31" s="58"/>
      <c r="D31" s="59" t="str">
        <f t="shared" si="0"/>
        <v/>
      </c>
      <c r="E31" s="59" t="str">
        <f t="shared" si="1"/>
        <v/>
      </c>
      <c r="F31" s="58"/>
      <c r="G31" s="60"/>
      <c r="H31" s="11"/>
    </row>
    <row r="32" spans="1:8" outlineLevel="1" x14ac:dyDescent="0.25">
      <c r="A32" s="58" t="s">
        <v>50</v>
      </c>
      <c r="B32" s="58"/>
      <c r="C32" s="58"/>
      <c r="D32" s="59" t="str">
        <f t="shared" si="0"/>
        <v/>
      </c>
      <c r="E32" s="59" t="str">
        <f t="shared" si="1"/>
        <v/>
      </c>
      <c r="F32" s="58"/>
      <c r="G32" s="60"/>
      <c r="H32" s="11"/>
    </row>
    <row r="33" spans="1:8" outlineLevel="1" x14ac:dyDescent="0.25">
      <c r="A33" s="58" t="s">
        <v>51</v>
      </c>
      <c r="B33" s="58"/>
      <c r="C33" s="58"/>
      <c r="D33" s="59" t="str">
        <f t="shared" si="0"/>
        <v/>
      </c>
      <c r="E33" s="59" t="str">
        <f t="shared" si="1"/>
        <v/>
      </c>
      <c r="F33" s="58"/>
      <c r="G33" s="60"/>
      <c r="H33" s="11"/>
    </row>
    <row r="34" spans="1:8" outlineLevel="1" x14ac:dyDescent="0.25">
      <c r="A34" s="58" t="s">
        <v>52</v>
      </c>
      <c r="B34" s="58"/>
      <c r="C34" s="58"/>
      <c r="D34" s="59" t="str">
        <f t="shared" si="0"/>
        <v/>
      </c>
      <c r="E34" s="59" t="str">
        <f t="shared" si="1"/>
        <v/>
      </c>
      <c r="F34" s="58"/>
      <c r="G34" s="60"/>
      <c r="H34" s="11"/>
    </row>
    <row r="35" spans="1:8" outlineLevel="1" x14ac:dyDescent="0.25">
      <c r="H35" s="11"/>
    </row>
    <row r="36" spans="1:8" x14ac:dyDescent="0.25">
      <c r="A36" s="11"/>
      <c r="B36" s="11"/>
      <c r="C36" s="11"/>
      <c r="D36" s="11"/>
      <c r="E36" s="11"/>
      <c r="F36" s="11"/>
      <c r="G36" s="11"/>
      <c r="H36" s="11"/>
    </row>
    <row r="104" spans="15:15" x14ac:dyDescent="0.25">
      <c r="O104" s="4" t="s">
        <v>36</v>
      </c>
    </row>
  </sheetData>
  <mergeCells count="17">
    <mergeCell ref="A10:A11"/>
    <mergeCell ref="B10:C10"/>
    <mergeCell ref="D10:E10"/>
    <mergeCell ref="F10:F11"/>
    <mergeCell ref="G10:G11"/>
    <mergeCell ref="A5:B5"/>
    <mergeCell ref="C5:D5"/>
    <mergeCell ref="A6:B6"/>
    <mergeCell ref="C6:D6"/>
    <mergeCell ref="A7:B7"/>
    <mergeCell ref="C7:D7"/>
    <mergeCell ref="A2:B2"/>
    <mergeCell ref="C2:D2"/>
    <mergeCell ref="A3:B3"/>
    <mergeCell ref="C3:D3"/>
    <mergeCell ref="A4:B4"/>
    <mergeCell ref="C4:D4"/>
  </mergeCells>
  <conditionalFormatting sqref="A10:G11 B17:G18">
    <cfRule type="containsText" dxfId="2623" priority="189" operator="containsText" text="Adjustment P1">
      <formula>NOT(ISERROR(SEARCH("Adjustment P1",A10)))</formula>
    </cfRule>
    <cfRule type="containsText" dxfId="2622" priority="183" operator="containsText" text="P4">
      <formula>NOT(ISERROR(SEARCH("P4",A10)))</formula>
    </cfRule>
    <cfRule type="containsText" dxfId="2621" priority="184" operator="containsText" text="Adjustment P3">
      <formula>NOT(ISERROR(SEARCH("Adjustment P3",A10)))</formula>
    </cfRule>
    <cfRule type="containsText" dxfId="2620" priority="185" operator="containsText" text="Adjustment P2">
      <formula>NOT(ISERROR(SEARCH("Adjustment P2",A10)))</formula>
    </cfRule>
    <cfRule type="containsText" dxfId="2619" priority="186" operator="containsText" text="P3">
      <formula>NOT(ISERROR(SEARCH("P3",A10)))</formula>
    </cfRule>
    <cfRule type="containsText" dxfId="2618" priority="187" operator="containsText" text="P2">
      <formula>NOT(ISERROR(SEARCH("P2",A10)))</formula>
    </cfRule>
    <cfRule type="containsText" dxfId="2617" priority="188" operator="containsText" text="P1">
      <formula>NOT(ISERROR(SEARCH("P1",A10)))</formula>
    </cfRule>
  </conditionalFormatting>
  <conditionalFormatting sqref="B12:C13">
    <cfRule type="cellIs" dxfId="2616" priority="2" operator="greaterThan">
      <formula>$C$6</formula>
    </cfRule>
    <cfRule type="containsText" dxfId="2615" priority="3" operator="containsText" text="P4">
      <formula>NOT(ISERROR(SEARCH("P4",B12)))</formula>
    </cfRule>
    <cfRule type="containsText" dxfId="2614" priority="4" operator="containsText" text="Adjustment P3">
      <formula>NOT(ISERROR(SEARCH("Adjustment P3",B12)))</formula>
    </cfRule>
    <cfRule type="containsText" dxfId="2613" priority="5" operator="containsText" text="Adjustment P2">
      <formula>NOT(ISERROR(SEARCH("Adjustment P2",B12)))</formula>
    </cfRule>
    <cfRule type="containsText" dxfId="2612" priority="6" operator="containsText" text="P3">
      <formula>NOT(ISERROR(SEARCH("P3",B12)))</formula>
    </cfRule>
    <cfRule type="containsText" dxfId="2611" priority="7" operator="containsText" text="P2">
      <formula>NOT(ISERROR(SEARCH("P2",B12)))</formula>
    </cfRule>
    <cfRule type="containsText" dxfId="2610" priority="8" operator="containsText" text="P1">
      <formula>NOT(ISERROR(SEARCH("P1",B12)))</formula>
    </cfRule>
    <cfRule type="containsText" dxfId="2609" priority="9" operator="containsText" text="Adjustment P1">
      <formula>NOT(ISERROR(SEARCH("Adjustment P1",B12)))</formula>
    </cfRule>
  </conditionalFormatting>
  <conditionalFormatting sqref="B14:C16">
    <cfRule type="containsText" dxfId="2608" priority="16" operator="containsText" text="P1">
      <formula>NOT(ISERROR(SEARCH("P1",B14)))</formula>
    </cfRule>
    <cfRule type="containsText" dxfId="2607" priority="17" operator="containsText" text="Adjustment P1">
      <formula>NOT(ISERROR(SEARCH("Adjustment P1",B14)))</formula>
    </cfRule>
    <cfRule type="cellIs" dxfId="2606" priority="10" operator="greaterThan">
      <formula>$C$7</formula>
    </cfRule>
    <cfRule type="containsText" dxfId="2605" priority="11" operator="containsText" text="P4">
      <formula>NOT(ISERROR(SEARCH("P4",B14)))</formula>
    </cfRule>
    <cfRule type="containsText" dxfId="2604" priority="12" operator="containsText" text="Adjustment P3">
      <formula>NOT(ISERROR(SEARCH("Adjustment P3",B14)))</formula>
    </cfRule>
    <cfRule type="containsText" dxfId="2603" priority="13" operator="containsText" text="Adjustment P2">
      <formula>NOT(ISERROR(SEARCH("Adjustment P2",B14)))</formula>
    </cfRule>
    <cfRule type="containsText" dxfId="2602" priority="14" operator="containsText" text="P3">
      <formula>NOT(ISERROR(SEARCH("P3",B14)))</formula>
    </cfRule>
    <cfRule type="containsText" dxfId="2601" priority="15" operator="containsText" text="P2">
      <formula>NOT(ISERROR(SEARCH("P2",B14)))</formula>
    </cfRule>
  </conditionalFormatting>
  <conditionalFormatting sqref="B20:C34">
    <cfRule type="cellIs" dxfId="2600" priority="1" operator="greaterThan">
      <formula>$C$6</formula>
    </cfRule>
  </conditionalFormatting>
  <conditionalFormatting sqref="D20:E34">
    <cfRule type="cellIs" dxfId="2599" priority="106" operator="lessThan">
      <formula>$C$5</formula>
    </cfRule>
    <cfRule type="cellIs" dxfId="2598" priority="107" operator="greaterThan">
      <formula>$C$6</formula>
    </cfRule>
  </conditionalFormatting>
  <conditionalFormatting sqref="F12:G16">
    <cfRule type="containsText" dxfId="2597" priority="89" operator="containsText" text="Adjustment P1">
      <formula>NOT(ISERROR(SEARCH("Adjustment P1",F12)))</formula>
    </cfRule>
    <cfRule type="containsText" dxfId="2596" priority="83" operator="containsText" text="P4">
      <formula>NOT(ISERROR(SEARCH("P4",F12)))</formula>
    </cfRule>
    <cfRule type="containsText" dxfId="2595" priority="84" operator="containsText" text="Adjustment P3">
      <formula>NOT(ISERROR(SEARCH("Adjustment P3",F12)))</formula>
    </cfRule>
    <cfRule type="containsText" dxfId="2594" priority="85" operator="containsText" text="Adjustment P2">
      <formula>NOT(ISERROR(SEARCH("Adjustment P2",F12)))</formula>
    </cfRule>
    <cfRule type="containsText" dxfId="2593" priority="86" operator="containsText" text="P3">
      <formula>NOT(ISERROR(SEARCH("P3",F12)))</formula>
    </cfRule>
    <cfRule type="containsText" dxfId="2592" priority="87" operator="containsText" text="P2">
      <formula>NOT(ISERROR(SEARCH("P2",F12)))</formula>
    </cfRule>
    <cfRule type="containsText" dxfId="2591" priority="88" operator="containsText" text="P1">
      <formula>NOT(ISERROR(SEARCH("P1",F12)))</formula>
    </cfRule>
  </conditionalFormatting>
  <dataValidations count="1">
    <dataValidation type="list" allowBlank="1" showInputMessage="1" showErrorMessage="1" sqref="F20:F34" xr:uid="{001E003E-00BC-4657-9FAB-009700520072}">
      <formula1>$O$103:$O$104</formula1>
    </dataValidation>
  </dataValidations>
  <pageMargins left="0.7" right="0.7" top="0.78740157500000008" bottom="0.78740157500000008"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6A67F-3C93-4980-9382-EC3C572E5422}">
  <dimension ref="A1:N53"/>
  <sheetViews>
    <sheetView showGridLines="0" workbookViewId="0">
      <selection activeCell="I55" sqref="I55"/>
    </sheetView>
  </sheetViews>
  <sheetFormatPr baseColWidth="10" defaultRowHeight="15" x14ac:dyDescent="0.2"/>
  <cols>
    <col min="2" max="2" width="18.21875" customWidth="1"/>
    <col min="3" max="11" width="12.109375" customWidth="1"/>
    <col min="12" max="14" width="13.44140625" customWidth="1"/>
  </cols>
  <sheetData>
    <row r="1" spans="1:14" s="304" customFormat="1" ht="24" customHeight="1" x14ac:dyDescent="0.25">
      <c r="A1" s="36" t="str">
        <f>INDEX(languages!B4:C4,1,MATCH('Liesmich Readme'!$A$5,languages!$B$2:$C$2,0))</f>
        <v>FINANZBERICHTE</v>
      </c>
      <c r="B1" s="37"/>
      <c r="C1" s="163"/>
      <c r="D1" s="37"/>
      <c r="E1" s="37"/>
      <c r="F1" s="37"/>
      <c r="G1" s="37"/>
      <c r="H1" s="37"/>
      <c r="I1" s="37"/>
      <c r="J1" s="37"/>
      <c r="K1" s="37"/>
      <c r="L1" s="37"/>
      <c r="M1" s="37"/>
      <c r="N1" s="38"/>
    </row>
    <row r="2" spans="1:14" s="4" customFormat="1" x14ac:dyDescent="0.25">
      <c r="A2" s="529" t="s">
        <v>496</v>
      </c>
      <c r="B2" s="530"/>
      <c r="C2" s="533" t="s">
        <v>24</v>
      </c>
      <c r="D2" s="534"/>
      <c r="E2" s="535" t="s">
        <v>25</v>
      </c>
      <c r="F2" s="536"/>
      <c r="G2" s="523" t="s">
        <v>26</v>
      </c>
      <c r="H2" s="524"/>
      <c r="I2" s="525" t="s">
        <v>27</v>
      </c>
      <c r="J2" s="526"/>
      <c r="K2" s="414" t="s">
        <v>28</v>
      </c>
      <c r="L2" s="521" t="s">
        <v>371</v>
      </c>
      <c r="M2" s="521" t="s">
        <v>411</v>
      </c>
      <c r="N2" s="521" t="s">
        <v>54</v>
      </c>
    </row>
    <row r="3" spans="1:14" s="4" customFormat="1" ht="30" x14ac:dyDescent="0.25">
      <c r="A3" s="531"/>
      <c r="B3" s="532"/>
      <c r="C3" s="136" t="s">
        <v>372</v>
      </c>
      <c r="D3" s="410" t="s">
        <v>373</v>
      </c>
      <c r="E3" s="136" t="s">
        <v>372</v>
      </c>
      <c r="F3" s="410" t="s">
        <v>373</v>
      </c>
      <c r="G3" s="136" t="s">
        <v>372</v>
      </c>
      <c r="H3" s="410" t="s">
        <v>373</v>
      </c>
      <c r="I3" s="137" t="s">
        <v>372</v>
      </c>
      <c r="J3" s="137" t="s">
        <v>373</v>
      </c>
      <c r="K3" s="411" t="s">
        <v>372</v>
      </c>
      <c r="L3" s="522"/>
      <c r="M3" s="522"/>
      <c r="N3" s="522"/>
    </row>
    <row r="4" spans="1:14" s="4" customFormat="1" x14ac:dyDescent="0.25">
      <c r="A4" s="527" t="s">
        <v>374</v>
      </c>
      <c r="B4" s="528"/>
      <c r="C4" s="138">
        <f ca="1">'A. Personnel costs'!C11</f>
        <v>0</v>
      </c>
      <c r="D4" s="138">
        <f ca="1">'A. Personnel costs'!C17</f>
        <v>0</v>
      </c>
      <c r="E4" s="138">
        <f ca="1">'A. Personnel costs'!C23</f>
        <v>0</v>
      </c>
      <c r="F4" s="138">
        <f ca="1">'A. Personnel costs'!C29</f>
        <v>0</v>
      </c>
      <c r="G4" s="138">
        <f ca="1">'A. Personnel costs'!C35</f>
        <v>0</v>
      </c>
      <c r="H4" s="138">
        <f ca="1">'A. Personnel costs'!C41</f>
        <v>0</v>
      </c>
      <c r="I4" s="139">
        <f ca="1">'A. Personnel costs'!C47</f>
        <v>0</v>
      </c>
      <c r="J4" s="138">
        <f ca="1">'A. Personnel costs'!C53</f>
        <v>0</v>
      </c>
      <c r="K4" s="138">
        <f ca="1">'A. Personnel costs'!C59</f>
        <v>0</v>
      </c>
      <c r="L4" s="138">
        <f t="shared" ref="L4:L12" ca="1" si="0">SUM(C4:K4)</f>
        <v>0</v>
      </c>
      <c r="M4" s="502"/>
      <c r="N4" s="142">
        <f t="shared" ref="N4:N12" ca="1" si="1">M4-L4</f>
        <v>0</v>
      </c>
    </row>
    <row r="5" spans="1:14" s="4" customFormat="1" x14ac:dyDescent="0.25">
      <c r="A5" s="527" t="s">
        <v>375</v>
      </c>
      <c r="B5" s="528"/>
      <c r="C5" s="138">
        <f>'B. Subcontracting'!$E5</f>
        <v>0</v>
      </c>
      <c r="D5" s="138">
        <f>'B. Subcontracting'!$E6</f>
        <v>0</v>
      </c>
      <c r="E5" s="138">
        <f>'B. Subcontracting'!$E7</f>
        <v>0</v>
      </c>
      <c r="F5" s="138">
        <f>'B. Subcontracting'!$E8</f>
        <v>0</v>
      </c>
      <c r="G5" s="138">
        <f>'B. Subcontracting'!$E9</f>
        <v>0</v>
      </c>
      <c r="H5" s="138">
        <f>'B. Subcontracting'!$E10</f>
        <v>0</v>
      </c>
      <c r="I5" s="138">
        <f>'B. Subcontracting'!$E11</f>
        <v>0</v>
      </c>
      <c r="J5" s="138">
        <f>'B. Subcontracting'!$E12</f>
        <v>0</v>
      </c>
      <c r="K5" s="138">
        <f>'B. Subcontracting'!$E13</f>
        <v>0</v>
      </c>
      <c r="L5" s="138">
        <f t="shared" si="0"/>
        <v>0</v>
      </c>
      <c r="M5" s="503"/>
      <c r="N5" s="142">
        <f t="shared" si="1"/>
        <v>0</v>
      </c>
    </row>
    <row r="6" spans="1:14" s="4" customFormat="1" x14ac:dyDescent="0.25">
      <c r="A6" s="527" t="s">
        <v>376</v>
      </c>
      <c r="B6" s="528"/>
      <c r="C6" s="142">
        <f t="shared" ref="C6:K6" si="2">SUM(C7:C9)</f>
        <v>0</v>
      </c>
      <c r="D6" s="142">
        <f t="shared" si="2"/>
        <v>0</v>
      </c>
      <c r="E6" s="142">
        <f t="shared" si="2"/>
        <v>0</v>
      </c>
      <c r="F6" s="142">
        <f t="shared" si="2"/>
        <v>0</v>
      </c>
      <c r="G6" s="142">
        <f t="shared" si="2"/>
        <v>0</v>
      </c>
      <c r="H6" s="142">
        <f t="shared" si="2"/>
        <v>0</v>
      </c>
      <c r="I6" s="142">
        <f t="shared" si="2"/>
        <v>0</v>
      </c>
      <c r="J6" s="142">
        <f t="shared" si="2"/>
        <v>0</v>
      </c>
      <c r="K6" s="142">
        <f t="shared" si="2"/>
        <v>0</v>
      </c>
      <c r="L6" s="138">
        <f>SUM(C6:K6)</f>
        <v>0</v>
      </c>
      <c r="M6" s="504">
        <f>SUM(M7:M9)</f>
        <v>0</v>
      </c>
      <c r="N6" s="142">
        <f t="shared" si="1"/>
        <v>0</v>
      </c>
    </row>
    <row r="7" spans="1:14" s="4" customFormat="1" x14ac:dyDescent="0.25">
      <c r="A7" s="540" t="s">
        <v>446</v>
      </c>
      <c r="B7" s="541"/>
      <c r="C7" s="140">
        <f>'C1. Travel'!F5</f>
        <v>0</v>
      </c>
      <c r="D7" s="140">
        <f>'C1. Travel'!F6</f>
        <v>0</v>
      </c>
      <c r="E7" s="140">
        <f>'C1. Travel'!F7</f>
        <v>0</v>
      </c>
      <c r="F7" s="140">
        <f>'C1. Travel'!F8</f>
        <v>0</v>
      </c>
      <c r="G7" s="140">
        <f>'C1. Travel'!F9</f>
        <v>0</v>
      </c>
      <c r="H7" s="140">
        <f>'C1. Travel'!F10</f>
        <v>0</v>
      </c>
      <c r="I7" s="140">
        <f>'C1. Travel'!F11</f>
        <v>0</v>
      </c>
      <c r="J7" s="140">
        <f>'C1. Travel'!F12</f>
        <v>0</v>
      </c>
      <c r="K7" s="140">
        <f>'C1. Travel'!F13</f>
        <v>0</v>
      </c>
      <c r="L7" s="138">
        <f>SUM(C7:K7)</f>
        <v>0</v>
      </c>
      <c r="M7" s="503"/>
      <c r="N7" s="142">
        <f t="shared" si="1"/>
        <v>0</v>
      </c>
    </row>
    <row r="8" spans="1:14" s="4" customFormat="1" x14ac:dyDescent="0.25">
      <c r="A8" s="540" t="s">
        <v>444</v>
      </c>
      <c r="B8" s="541"/>
      <c r="C8" s="140">
        <f>'C2. Equipment'!E5</f>
        <v>0</v>
      </c>
      <c r="D8" s="140">
        <f>'C2. Equipment'!E6</f>
        <v>0</v>
      </c>
      <c r="E8" s="140">
        <f>'C2. Equipment'!E7</f>
        <v>0</v>
      </c>
      <c r="F8" s="140">
        <f>'C2. Equipment'!E8</f>
        <v>0</v>
      </c>
      <c r="G8" s="140">
        <f>'C2. Equipment'!E9</f>
        <v>0</v>
      </c>
      <c r="H8" s="140">
        <f>'C2. Equipment'!E10</f>
        <v>0</v>
      </c>
      <c r="I8" s="140">
        <f>'C2. Equipment'!E11</f>
        <v>0</v>
      </c>
      <c r="J8" s="140">
        <f>'C2. Equipment'!E12</f>
        <v>0</v>
      </c>
      <c r="K8" s="140">
        <f>'C2. Equipment'!E13</f>
        <v>0</v>
      </c>
      <c r="L8" s="138">
        <f t="shared" si="0"/>
        <v>0</v>
      </c>
      <c r="M8" s="503"/>
      <c r="N8" s="142">
        <f t="shared" si="1"/>
        <v>0</v>
      </c>
    </row>
    <row r="9" spans="1:14" s="4" customFormat="1" x14ac:dyDescent="0.25">
      <c r="A9" s="540" t="s">
        <v>447</v>
      </c>
      <c r="B9" s="541"/>
      <c r="C9" s="140">
        <f>'C3. OGS'!H5</f>
        <v>0</v>
      </c>
      <c r="D9" s="140">
        <f>'C3. OGS'!H8</f>
        <v>0</v>
      </c>
      <c r="E9" s="140">
        <f>'C3. OGS'!H9</f>
        <v>0</v>
      </c>
      <c r="F9" s="140">
        <f>'C3. OGS'!H12</f>
        <v>0</v>
      </c>
      <c r="G9" s="140">
        <f>'C3. OGS'!H13</f>
        <v>0</v>
      </c>
      <c r="H9" s="140">
        <f>'C3. OGS'!H16</f>
        <v>0</v>
      </c>
      <c r="I9" s="141">
        <f>'C3. OGS'!H17</f>
        <v>0</v>
      </c>
      <c r="J9" s="140">
        <f>'C3. OGS'!H20</f>
        <v>0</v>
      </c>
      <c r="K9" s="140">
        <f>'C3. OGS'!H21</f>
        <v>0</v>
      </c>
      <c r="L9" s="138">
        <f t="shared" si="0"/>
        <v>0</v>
      </c>
      <c r="M9" s="503"/>
      <c r="N9" s="142">
        <f t="shared" si="1"/>
        <v>0</v>
      </c>
    </row>
    <row r="10" spans="1:14" s="4" customFormat="1" x14ac:dyDescent="0.25">
      <c r="A10" s="527" t="s">
        <v>377</v>
      </c>
      <c r="B10" s="528"/>
      <c r="C10" s="138">
        <f>'D. Internal'!E5</f>
        <v>0</v>
      </c>
      <c r="D10" s="138">
        <f>'D. Internal'!E6</f>
        <v>0</v>
      </c>
      <c r="E10" s="138">
        <f>'D. Internal'!E7</f>
        <v>0</v>
      </c>
      <c r="F10" s="138">
        <f>'D. Internal'!E8</f>
        <v>0</v>
      </c>
      <c r="G10" s="138">
        <f>'D. Internal'!E9</f>
        <v>0</v>
      </c>
      <c r="H10" s="138">
        <f>'D. Internal'!E10</f>
        <v>0</v>
      </c>
      <c r="I10" s="138">
        <f>'D. Internal'!E11</f>
        <v>0</v>
      </c>
      <c r="J10" s="138">
        <f>'D. Internal'!E12</f>
        <v>0</v>
      </c>
      <c r="K10" s="138">
        <f>'D. Internal'!E13</f>
        <v>0</v>
      </c>
      <c r="L10" s="138">
        <f t="shared" si="0"/>
        <v>0</v>
      </c>
      <c r="M10" s="503"/>
      <c r="N10" s="142">
        <f t="shared" si="1"/>
        <v>0</v>
      </c>
    </row>
    <row r="11" spans="1:14" s="4" customFormat="1" x14ac:dyDescent="0.25">
      <c r="A11" s="537" t="s">
        <v>378</v>
      </c>
      <c r="B11" s="538"/>
      <c r="C11" s="138">
        <f t="shared" ref="C11:K11" ca="1" si="3">(C4+C6)*0.25</f>
        <v>0</v>
      </c>
      <c r="D11" s="138">
        <f t="shared" ca="1" si="3"/>
        <v>0</v>
      </c>
      <c r="E11" s="138">
        <f t="shared" ca="1" si="3"/>
        <v>0</v>
      </c>
      <c r="F11" s="138">
        <f t="shared" ca="1" si="3"/>
        <v>0</v>
      </c>
      <c r="G11" s="138">
        <f t="shared" ca="1" si="3"/>
        <v>0</v>
      </c>
      <c r="H11" s="138">
        <f t="shared" ca="1" si="3"/>
        <v>0</v>
      </c>
      <c r="I11" s="138">
        <f t="shared" ca="1" si="3"/>
        <v>0</v>
      </c>
      <c r="J11" s="138">
        <f t="shared" ca="1" si="3"/>
        <v>0</v>
      </c>
      <c r="K11" s="138">
        <f t="shared" ca="1" si="3"/>
        <v>0</v>
      </c>
      <c r="L11" s="138">
        <f ca="1">SUM(C11:K11)</f>
        <v>0</v>
      </c>
      <c r="M11" s="138">
        <f t="shared" ref="M11" si="4">(M4+M6)*0.25</f>
        <v>0</v>
      </c>
      <c r="N11" s="142">
        <f t="shared" ca="1" si="1"/>
        <v>0</v>
      </c>
    </row>
    <row r="12" spans="1:14" s="4" customFormat="1" ht="15.75" thickBot="1" x14ac:dyDescent="0.3">
      <c r="A12" s="539" t="s">
        <v>379</v>
      </c>
      <c r="B12" s="539"/>
      <c r="C12" s="143">
        <f t="shared" ref="C12:K12" ca="1" si="5">SUM(C4,C5,C6,C10,C11)</f>
        <v>0</v>
      </c>
      <c r="D12" s="143">
        <f t="shared" ca="1" si="5"/>
        <v>0</v>
      </c>
      <c r="E12" s="143">
        <f t="shared" ca="1" si="5"/>
        <v>0</v>
      </c>
      <c r="F12" s="143">
        <f t="shared" ca="1" si="5"/>
        <v>0</v>
      </c>
      <c r="G12" s="143">
        <f t="shared" ca="1" si="5"/>
        <v>0</v>
      </c>
      <c r="H12" s="143">
        <f t="shared" ca="1" si="5"/>
        <v>0</v>
      </c>
      <c r="I12" s="143">
        <f t="shared" ca="1" si="5"/>
        <v>0</v>
      </c>
      <c r="J12" s="143">
        <f t="shared" ca="1" si="5"/>
        <v>0</v>
      </c>
      <c r="K12" s="143">
        <f t="shared" ca="1" si="5"/>
        <v>0</v>
      </c>
      <c r="L12" s="143">
        <f t="shared" ca="1" si="0"/>
        <v>0</v>
      </c>
      <c r="M12" s="143">
        <f>SUM(M4,M5,M6,M10,M11)</f>
        <v>0</v>
      </c>
      <c r="N12" s="143">
        <f t="shared" ca="1" si="1"/>
        <v>0</v>
      </c>
    </row>
    <row r="13" spans="1:14" ht="15.75" thickTop="1" x14ac:dyDescent="0.2"/>
    <row r="15" spans="1:14" s="198" customFormat="1" x14ac:dyDescent="0.25">
      <c r="A15" s="454" t="s">
        <v>422</v>
      </c>
      <c r="B15" s="202"/>
      <c r="C15" s="205"/>
      <c r="D15" s="205"/>
      <c r="E15" s="205"/>
      <c r="F15" s="205"/>
      <c r="G15" s="205"/>
      <c r="H15" s="205"/>
      <c r="I15" s="205"/>
      <c r="J15" s="204"/>
    </row>
    <row r="16" spans="1:14" s="198" customFormat="1" x14ac:dyDescent="0.25">
      <c r="A16" s="455" t="s">
        <v>524</v>
      </c>
      <c r="B16" s="456"/>
      <c r="C16" s="457"/>
      <c r="D16" s="457"/>
      <c r="E16" s="457"/>
      <c r="F16" s="457"/>
      <c r="G16" s="457"/>
      <c r="H16" s="457"/>
      <c r="I16" s="457"/>
      <c r="J16" s="458"/>
    </row>
    <row r="17" spans="1:10" s="203" customFormat="1" ht="45" x14ac:dyDescent="0.2">
      <c r="A17" s="452" t="s">
        <v>56</v>
      </c>
      <c r="B17" s="453" t="s">
        <v>525</v>
      </c>
      <c r="C17" s="452" t="s">
        <v>423</v>
      </c>
      <c r="D17" s="452" t="s">
        <v>544</v>
      </c>
      <c r="E17" s="518" t="s">
        <v>545</v>
      </c>
      <c r="F17" s="519"/>
      <c r="G17" s="520"/>
      <c r="H17" s="452" t="s">
        <v>546</v>
      </c>
      <c r="I17" s="518" t="s">
        <v>547</v>
      </c>
      <c r="J17" s="520"/>
    </row>
    <row r="18" spans="1:10" s="198" customFormat="1" x14ac:dyDescent="0.25">
      <c r="A18" s="542" t="s">
        <v>24</v>
      </c>
      <c r="B18" s="543">
        <f ca="1">IFERROR(C6/C4,0)</f>
        <v>0</v>
      </c>
      <c r="C18" s="544">
        <f ca="1">C4*0.15</f>
        <v>0</v>
      </c>
      <c r="D18" s="545">
        <f ca="1">IF(B18&gt;15%,C$6-C18,0)</f>
        <v>0</v>
      </c>
      <c r="E18" s="461" t="s">
        <v>424</v>
      </c>
      <c r="F18" s="462"/>
      <c r="G18" s="463">
        <f>SUM(G19:G21)</f>
        <v>0</v>
      </c>
      <c r="H18" s="157">
        <f ca="1">IF(G18&lt;D18,D18-G18,0)</f>
        <v>0</v>
      </c>
      <c r="I18" s="465" t="str">
        <f ca="1">IF(SUM(G18)&lt;D18,"not enough items for UoR","enough items for UoR")</f>
        <v>enough items for UoR</v>
      </c>
      <c r="J18" s="466"/>
    </row>
    <row r="19" spans="1:10" s="198" customFormat="1" x14ac:dyDescent="0.25">
      <c r="A19" s="542"/>
      <c r="B19" s="543"/>
      <c r="C19" s="544"/>
      <c r="D19" s="545"/>
      <c r="E19" s="460" t="s">
        <v>443</v>
      </c>
      <c r="F19" s="464"/>
      <c r="G19" s="459">
        <f>'C1. Travel'!A5</f>
        <v>0</v>
      </c>
      <c r="H19" s="206"/>
      <c r="I19" s="434"/>
      <c r="J19" s="434"/>
    </row>
    <row r="20" spans="1:10" s="198" customFormat="1" x14ac:dyDescent="0.25">
      <c r="A20" s="542"/>
      <c r="B20" s="543"/>
      <c r="C20" s="544"/>
      <c r="D20" s="545"/>
      <c r="E20" s="460" t="s">
        <v>444</v>
      </c>
      <c r="F20" s="464"/>
      <c r="G20" s="459">
        <f>'C2. Equipment'!A5</f>
        <v>0</v>
      </c>
      <c r="I20" s="434"/>
      <c r="J20" s="434"/>
    </row>
    <row r="21" spans="1:10" s="198" customFormat="1" x14ac:dyDescent="0.25">
      <c r="A21" s="542"/>
      <c r="B21" s="543"/>
      <c r="C21" s="544"/>
      <c r="D21" s="545"/>
      <c r="E21" s="460" t="s">
        <v>445</v>
      </c>
      <c r="F21" s="464"/>
      <c r="G21" s="459">
        <f>'C3. OGS'!A5</f>
        <v>0</v>
      </c>
      <c r="I21" s="434"/>
      <c r="J21" s="434"/>
    </row>
    <row r="22" spans="1:10" s="198" customFormat="1" x14ac:dyDescent="0.25">
      <c r="A22" s="542" t="s">
        <v>77</v>
      </c>
      <c r="B22" s="543">
        <f ca="1">IFERROR(D6/D4,0)</f>
        <v>0</v>
      </c>
      <c r="C22" s="544">
        <f ca="1">D4*0.15</f>
        <v>0</v>
      </c>
      <c r="D22" s="544">
        <f ca="1">IF(B22&gt;15%,D$6-C22,0)</f>
        <v>0</v>
      </c>
      <c r="E22" s="461" t="s">
        <v>424</v>
      </c>
      <c r="F22" s="462"/>
      <c r="G22" s="463">
        <f>SUM(G23:G25)</f>
        <v>0</v>
      </c>
      <c r="H22" s="157">
        <f ca="1">IF(G22&lt;D22,D22-G22,0)</f>
        <v>0</v>
      </c>
      <c r="I22" s="465" t="str">
        <f ca="1">IF(SUM(G22)&lt;D22,"not enough items for UoR","enough items for UoR")</f>
        <v>enough items for UoR</v>
      </c>
      <c r="J22" s="467"/>
    </row>
    <row r="23" spans="1:10" s="198" customFormat="1" x14ac:dyDescent="0.25">
      <c r="A23" s="542"/>
      <c r="B23" s="543"/>
      <c r="C23" s="544"/>
      <c r="D23" s="544"/>
      <c r="E23" s="460" t="s">
        <v>443</v>
      </c>
      <c r="F23" s="464"/>
      <c r="G23" s="459">
        <f>'C1. Travel'!A6</f>
        <v>0</v>
      </c>
      <c r="H23" s="206"/>
      <c r="I23" s="434"/>
      <c r="J23" s="434"/>
    </row>
    <row r="24" spans="1:10" s="198" customFormat="1" x14ac:dyDescent="0.25">
      <c r="A24" s="542"/>
      <c r="B24" s="543"/>
      <c r="C24" s="544"/>
      <c r="D24" s="544"/>
      <c r="E24" s="460" t="s">
        <v>444</v>
      </c>
      <c r="F24" s="464"/>
      <c r="G24" s="459">
        <f>'C2. Equipment'!A6</f>
        <v>0</v>
      </c>
      <c r="I24" s="434"/>
      <c r="J24" s="434"/>
    </row>
    <row r="25" spans="1:10" s="198" customFormat="1" x14ac:dyDescent="0.25">
      <c r="A25" s="542"/>
      <c r="B25" s="543"/>
      <c r="C25" s="544"/>
      <c r="D25" s="544"/>
      <c r="E25" s="460" t="s">
        <v>445</v>
      </c>
      <c r="F25" s="464"/>
      <c r="G25" s="459">
        <f>'C3. OGS'!A8</f>
        <v>0</v>
      </c>
      <c r="I25" s="434"/>
      <c r="J25" s="434"/>
    </row>
    <row r="26" spans="1:10" s="198" customFormat="1" x14ac:dyDescent="0.25">
      <c r="A26" s="546" t="s">
        <v>25</v>
      </c>
      <c r="B26" s="543">
        <f ca="1">IFERROR(E6/E4,0)</f>
        <v>0</v>
      </c>
      <c r="C26" s="544">
        <f ca="1">E4*0.15</f>
        <v>0</v>
      </c>
      <c r="D26" s="544">
        <f ca="1">IF(B26&gt;15%,E$6-C26,0)</f>
        <v>0</v>
      </c>
      <c r="E26" s="461" t="s">
        <v>424</v>
      </c>
      <c r="F26" s="462"/>
      <c r="G26" s="463">
        <f>SUM(G27:G29)</f>
        <v>0</v>
      </c>
      <c r="H26" s="157">
        <f ca="1">IF(G26&lt;D26,D26-G26,0)</f>
        <v>0</v>
      </c>
      <c r="I26" s="465" t="str">
        <f ca="1">IF(SUM(G26)&lt;D26,"not enough items for UoR","enough items for UoR")</f>
        <v>enough items for UoR</v>
      </c>
      <c r="J26" s="467"/>
    </row>
    <row r="27" spans="1:10" s="198" customFormat="1" x14ac:dyDescent="0.25">
      <c r="A27" s="546"/>
      <c r="B27" s="543"/>
      <c r="C27" s="544"/>
      <c r="D27" s="544"/>
      <c r="E27" s="460" t="s">
        <v>443</v>
      </c>
      <c r="F27" s="464"/>
      <c r="G27" s="459">
        <f>'C1. Travel'!A7</f>
        <v>0</v>
      </c>
      <c r="H27" s="206"/>
      <c r="I27" s="434"/>
      <c r="J27" s="434"/>
    </row>
    <row r="28" spans="1:10" s="198" customFormat="1" x14ac:dyDescent="0.25">
      <c r="A28" s="546"/>
      <c r="B28" s="543"/>
      <c r="C28" s="544"/>
      <c r="D28" s="544"/>
      <c r="E28" s="460" t="s">
        <v>444</v>
      </c>
      <c r="F28" s="464"/>
      <c r="G28" s="459">
        <f>'C2. Equipment'!A7</f>
        <v>0</v>
      </c>
      <c r="I28" s="434"/>
      <c r="J28" s="434"/>
    </row>
    <row r="29" spans="1:10" s="198" customFormat="1" x14ac:dyDescent="0.25">
      <c r="A29" s="546"/>
      <c r="B29" s="543"/>
      <c r="C29" s="544"/>
      <c r="D29" s="544"/>
      <c r="E29" s="460" t="s">
        <v>445</v>
      </c>
      <c r="F29" s="464"/>
      <c r="G29" s="459">
        <f>'C3. OGS'!A9</f>
        <v>0</v>
      </c>
      <c r="I29" s="434"/>
      <c r="J29" s="434"/>
    </row>
    <row r="30" spans="1:10" s="198" customFormat="1" x14ac:dyDescent="0.25">
      <c r="A30" s="546" t="s">
        <v>113</v>
      </c>
      <c r="B30" s="543">
        <f ca="1">IFERROR(F6/F4,0)</f>
        <v>0</v>
      </c>
      <c r="C30" s="544">
        <f ca="1">F4*0.15</f>
        <v>0</v>
      </c>
      <c r="D30" s="544">
        <f ca="1">IF(B30&gt;15%,F$6-C30,0)</f>
        <v>0</v>
      </c>
      <c r="E30" s="461" t="s">
        <v>424</v>
      </c>
      <c r="F30" s="462"/>
      <c r="G30" s="463">
        <f>SUM(G31:G33)</f>
        <v>0</v>
      </c>
      <c r="H30" s="157">
        <f ca="1">IF(G30&lt;D30,D30-G30,0)</f>
        <v>0</v>
      </c>
      <c r="I30" s="465" t="str">
        <f ca="1">IF(SUM(G30)&lt;D30,"not enough items for UoR","enough items for UoR")</f>
        <v>enough items for UoR</v>
      </c>
      <c r="J30" s="467"/>
    </row>
    <row r="31" spans="1:10" s="198" customFormat="1" x14ac:dyDescent="0.25">
      <c r="A31" s="546"/>
      <c r="B31" s="543"/>
      <c r="C31" s="544"/>
      <c r="D31" s="544"/>
      <c r="E31" s="460" t="s">
        <v>443</v>
      </c>
      <c r="F31" s="464"/>
      <c r="G31" s="459">
        <f>'C1. Travel'!A8</f>
        <v>0</v>
      </c>
      <c r="H31" s="206"/>
      <c r="I31" s="434"/>
      <c r="J31" s="434"/>
    </row>
    <row r="32" spans="1:10" s="198" customFormat="1" x14ac:dyDescent="0.25">
      <c r="A32" s="546"/>
      <c r="B32" s="543"/>
      <c r="C32" s="544"/>
      <c r="D32" s="544"/>
      <c r="E32" s="460" t="s">
        <v>444</v>
      </c>
      <c r="F32" s="464"/>
      <c r="G32" s="459">
        <f>'C2. Equipment'!A8</f>
        <v>0</v>
      </c>
      <c r="I32" s="434"/>
      <c r="J32" s="434"/>
    </row>
    <row r="33" spans="1:10" s="198" customFormat="1" x14ac:dyDescent="0.25">
      <c r="A33" s="546"/>
      <c r="B33" s="543"/>
      <c r="C33" s="544"/>
      <c r="D33" s="544"/>
      <c r="E33" s="460" t="s">
        <v>445</v>
      </c>
      <c r="F33" s="464"/>
      <c r="G33" s="459">
        <f>'C3. OGS'!A12</f>
        <v>0</v>
      </c>
      <c r="I33" s="434"/>
      <c r="J33" s="434"/>
    </row>
    <row r="34" spans="1:10" s="198" customFormat="1" x14ac:dyDescent="0.25">
      <c r="A34" s="547" t="s">
        <v>26</v>
      </c>
      <c r="B34" s="543">
        <f ca="1">IFERROR(G6/G4,0)</f>
        <v>0</v>
      </c>
      <c r="C34" s="544">
        <f ca="1">G4*0.15</f>
        <v>0</v>
      </c>
      <c r="D34" s="544">
        <f ca="1">IF(B34&gt;15%,G$6-C34,0)</f>
        <v>0</v>
      </c>
      <c r="E34" s="461" t="s">
        <v>424</v>
      </c>
      <c r="F34" s="462"/>
      <c r="G34" s="463">
        <f>SUM(G35:G37)</f>
        <v>0</v>
      </c>
      <c r="H34" s="157">
        <f ca="1">IF(G34&lt;D34,D34-G34,0)</f>
        <v>0</v>
      </c>
      <c r="I34" s="465" t="str">
        <f ca="1">IF(SUM(G34)&lt;D34,"not enough items for UoR","enough items for UoR")</f>
        <v>enough items for UoR</v>
      </c>
      <c r="J34" s="467"/>
    </row>
    <row r="35" spans="1:10" s="198" customFormat="1" x14ac:dyDescent="0.25">
      <c r="A35" s="547"/>
      <c r="B35" s="543"/>
      <c r="C35" s="544"/>
      <c r="D35" s="544"/>
      <c r="E35" s="460" t="s">
        <v>443</v>
      </c>
      <c r="F35" s="464"/>
      <c r="G35" s="459">
        <f>'C1. Travel'!A9</f>
        <v>0</v>
      </c>
      <c r="H35" s="206"/>
      <c r="I35" s="434"/>
      <c r="J35" s="434"/>
    </row>
    <row r="36" spans="1:10" s="198" customFormat="1" x14ac:dyDescent="0.25">
      <c r="A36" s="547"/>
      <c r="B36" s="543"/>
      <c r="C36" s="544"/>
      <c r="D36" s="544"/>
      <c r="E36" s="460" t="s">
        <v>444</v>
      </c>
      <c r="F36" s="464"/>
      <c r="G36" s="459">
        <f>'C2. Equipment'!A9</f>
        <v>0</v>
      </c>
      <c r="I36" s="434"/>
      <c r="J36" s="434"/>
    </row>
    <row r="37" spans="1:10" s="198" customFormat="1" x14ac:dyDescent="0.25">
      <c r="A37" s="547"/>
      <c r="B37" s="543"/>
      <c r="C37" s="544"/>
      <c r="D37" s="544"/>
      <c r="E37" s="460" t="s">
        <v>445</v>
      </c>
      <c r="F37" s="464"/>
      <c r="G37" s="459">
        <f>'C3. OGS'!A13</f>
        <v>0</v>
      </c>
      <c r="I37" s="434"/>
      <c r="J37" s="434"/>
    </row>
    <row r="38" spans="1:10" s="198" customFormat="1" x14ac:dyDescent="0.25">
      <c r="A38" s="547" t="s">
        <v>149</v>
      </c>
      <c r="B38" s="543">
        <f ca="1">IFERROR(H6/H4,0)</f>
        <v>0</v>
      </c>
      <c r="C38" s="544">
        <f ca="1">H4*0.15</f>
        <v>0</v>
      </c>
      <c r="D38" s="544">
        <f ca="1">IF(B38&gt;15%,H$6-C38,0)</f>
        <v>0</v>
      </c>
      <c r="E38" s="461" t="s">
        <v>424</v>
      </c>
      <c r="F38" s="462"/>
      <c r="G38" s="463">
        <f>SUM(G39:G41)</f>
        <v>0</v>
      </c>
      <c r="H38" s="157">
        <f ca="1">IF(G38&lt;D38,D38-G38,0)</f>
        <v>0</v>
      </c>
      <c r="I38" s="465" t="str">
        <f ca="1">IF(SUM(G38)&lt;D38,"not enough items for UoR","enough items for UoR")</f>
        <v>enough items for UoR</v>
      </c>
      <c r="J38" s="467"/>
    </row>
    <row r="39" spans="1:10" s="198" customFormat="1" x14ac:dyDescent="0.25">
      <c r="A39" s="547"/>
      <c r="B39" s="543"/>
      <c r="C39" s="544"/>
      <c r="D39" s="544"/>
      <c r="E39" s="460" t="s">
        <v>443</v>
      </c>
      <c r="F39" s="464"/>
      <c r="G39" s="459">
        <f>'C1. Travel'!A10</f>
        <v>0</v>
      </c>
      <c r="H39" s="206"/>
      <c r="I39" s="434"/>
      <c r="J39" s="434"/>
    </row>
    <row r="40" spans="1:10" s="198" customFormat="1" x14ac:dyDescent="0.25">
      <c r="A40" s="547"/>
      <c r="B40" s="543"/>
      <c r="C40" s="544"/>
      <c r="D40" s="544"/>
      <c r="E40" s="460" t="s">
        <v>444</v>
      </c>
      <c r="F40" s="464"/>
      <c r="G40" s="459">
        <f>'C2. Equipment'!A10</f>
        <v>0</v>
      </c>
      <c r="I40" s="434"/>
      <c r="J40" s="434"/>
    </row>
    <row r="41" spans="1:10" s="198" customFormat="1" x14ac:dyDescent="0.25">
      <c r="A41" s="547"/>
      <c r="B41" s="543"/>
      <c r="C41" s="544"/>
      <c r="D41" s="544"/>
      <c r="E41" s="460" t="s">
        <v>445</v>
      </c>
      <c r="F41" s="464"/>
      <c r="G41" s="459">
        <f>'C3. OGS'!A16</f>
        <v>0</v>
      </c>
      <c r="I41" s="434"/>
      <c r="J41" s="434"/>
    </row>
    <row r="42" spans="1:10" s="198" customFormat="1" x14ac:dyDescent="0.25">
      <c r="A42" s="548" t="s">
        <v>27</v>
      </c>
      <c r="B42" s="543">
        <f ca="1">IFERROR(I6/I4,0)</f>
        <v>0</v>
      </c>
      <c r="C42" s="544">
        <f ca="1">I4*0.15</f>
        <v>0</v>
      </c>
      <c r="D42" s="544">
        <f ca="1">IF(B42&gt;15%,I$6-C42,0)</f>
        <v>0</v>
      </c>
      <c r="E42" s="461" t="s">
        <v>424</v>
      </c>
      <c r="F42" s="462"/>
      <c r="G42" s="463">
        <f>SUM(G43:G45)</f>
        <v>0</v>
      </c>
      <c r="H42" s="157">
        <f ca="1">IF(G42&lt;D42,D42-G42,0)</f>
        <v>0</v>
      </c>
      <c r="I42" s="465" t="str">
        <f ca="1">IF(SUM(G42)&lt;D42,"not enough items for UoR","enough items for UoR")</f>
        <v>enough items for UoR</v>
      </c>
      <c r="J42" s="467"/>
    </row>
    <row r="43" spans="1:10" s="198" customFormat="1" x14ac:dyDescent="0.25">
      <c r="A43" s="548"/>
      <c r="B43" s="543"/>
      <c r="C43" s="544"/>
      <c r="D43" s="544"/>
      <c r="E43" s="460" t="s">
        <v>443</v>
      </c>
      <c r="F43" s="464"/>
      <c r="G43" s="459">
        <f>'C1. Travel'!A11</f>
        <v>0</v>
      </c>
      <c r="H43" s="206"/>
      <c r="I43" s="434"/>
      <c r="J43" s="434"/>
    </row>
    <row r="44" spans="1:10" s="198" customFormat="1" x14ac:dyDescent="0.25">
      <c r="A44" s="548"/>
      <c r="B44" s="543"/>
      <c r="C44" s="544"/>
      <c r="D44" s="544"/>
      <c r="E44" s="460" t="s">
        <v>444</v>
      </c>
      <c r="F44" s="464"/>
      <c r="G44" s="459">
        <f>'C2. Equipment'!A11</f>
        <v>0</v>
      </c>
      <c r="I44" s="434"/>
      <c r="J44" s="434"/>
    </row>
    <row r="45" spans="1:10" s="198" customFormat="1" x14ac:dyDescent="0.25">
      <c r="A45" s="548"/>
      <c r="B45" s="543"/>
      <c r="C45" s="544"/>
      <c r="D45" s="544"/>
      <c r="E45" s="460" t="s">
        <v>445</v>
      </c>
      <c r="F45" s="464"/>
      <c r="G45" s="459">
        <f>'C3. OGS'!A17</f>
        <v>0</v>
      </c>
      <c r="I45" s="434"/>
      <c r="J45" s="434"/>
    </row>
    <row r="46" spans="1:10" s="198" customFormat="1" x14ac:dyDescent="0.25">
      <c r="A46" s="548" t="s">
        <v>185</v>
      </c>
      <c r="B46" s="543">
        <f ca="1">IFERROR(J6/J4,0)</f>
        <v>0</v>
      </c>
      <c r="C46" s="544">
        <f ca="1">J4*0.15</f>
        <v>0</v>
      </c>
      <c r="D46" s="544">
        <f ca="1">IF(B46&gt;15%,J$6-C46,0)</f>
        <v>0</v>
      </c>
      <c r="E46" s="461" t="s">
        <v>424</v>
      </c>
      <c r="F46" s="462"/>
      <c r="G46" s="463">
        <f>SUM(G47:G49)</f>
        <v>0</v>
      </c>
      <c r="H46" s="157">
        <f ca="1">IF(G46&lt;D46,D46-G46,0)</f>
        <v>0</v>
      </c>
      <c r="I46" s="465" t="str">
        <f ca="1">IF(SUM(G46)&lt;D46,"not enough items for UoR","enough items for UoR")</f>
        <v>enough items for UoR</v>
      </c>
      <c r="J46" s="467"/>
    </row>
    <row r="47" spans="1:10" s="198" customFormat="1" x14ac:dyDescent="0.25">
      <c r="A47" s="548"/>
      <c r="B47" s="543"/>
      <c r="C47" s="544"/>
      <c r="D47" s="544"/>
      <c r="E47" s="460" t="s">
        <v>443</v>
      </c>
      <c r="F47" s="464"/>
      <c r="G47" s="459">
        <f>'C1. Travel'!A12</f>
        <v>0</v>
      </c>
      <c r="H47" s="206"/>
      <c r="I47" s="434"/>
      <c r="J47" s="434"/>
    </row>
    <row r="48" spans="1:10" s="198" customFormat="1" x14ac:dyDescent="0.25">
      <c r="A48" s="548"/>
      <c r="B48" s="543"/>
      <c r="C48" s="544"/>
      <c r="D48" s="544"/>
      <c r="E48" s="460" t="s">
        <v>444</v>
      </c>
      <c r="F48" s="464"/>
      <c r="G48" s="459">
        <f>'C2. Equipment'!A12</f>
        <v>0</v>
      </c>
      <c r="I48" s="434"/>
      <c r="J48" s="434"/>
    </row>
    <row r="49" spans="1:10" s="198" customFormat="1" x14ac:dyDescent="0.25">
      <c r="A49" s="548"/>
      <c r="B49" s="543"/>
      <c r="C49" s="544"/>
      <c r="D49" s="544"/>
      <c r="E49" s="460" t="s">
        <v>445</v>
      </c>
      <c r="F49" s="464"/>
      <c r="G49" s="459">
        <f>'C3. OGS'!A20</f>
        <v>0</v>
      </c>
      <c r="I49" s="434"/>
      <c r="J49" s="434"/>
    </row>
    <row r="50" spans="1:10" s="198" customFormat="1" x14ac:dyDescent="0.25">
      <c r="A50" s="549" t="s">
        <v>28</v>
      </c>
      <c r="B50" s="543">
        <f ca="1">IFERROR(K6/K4,0)</f>
        <v>0</v>
      </c>
      <c r="C50" s="544">
        <f ca="1">K4*0.15</f>
        <v>0</v>
      </c>
      <c r="D50" s="544">
        <f ca="1">IF(B50&gt;15%,K$6-C50,0)</f>
        <v>0</v>
      </c>
      <c r="E50" s="461" t="s">
        <v>424</v>
      </c>
      <c r="F50" s="462"/>
      <c r="G50" s="463">
        <f>SUM(G51:G53)</f>
        <v>0</v>
      </c>
      <c r="H50" s="157">
        <f ca="1">IF(G50&lt;D50,D50-G50,0)</f>
        <v>0</v>
      </c>
      <c r="I50" s="465" t="str">
        <f ca="1">IF(SUM(G50)&lt;D50,"not enough items for UoR","enough items for UoR")</f>
        <v>enough items for UoR</v>
      </c>
      <c r="J50" s="467"/>
    </row>
    <row r="51" spans="1:10" s="198" customFormat="1" x14ac:dyDescent="0.25">
      <c r="A51" s="549"/>
      <c r="B51" s="543"/>
      <c r="C51" s="544"/>
      <c r="D51" s="544"/>
      <c r="E51" s="460" t="s">
        <v>443</v>
      </c>
      <c r="F51" s="464"/>
      <c r="G51" s="459">
        <f>'C1. Travel'!A13</f>
        <v>0</v>
      </c>
      <c r="H51" s="206"/>
      <c r="I51" s="434"/>
      <c r="J51" s="434"/>
    </row>
    <row r="52" spans="1:10" s="198" customFormat="1" x14ac:dyDescent="0.25">
      <c r="A52" s="549"/>
      <c r="B52" s="543"/>
      <c r="C52" s="544"/>
      <c r="D52" s="544"/>
      <c r="E52" s="460" t="s">
        <v>444</v>
      </c>
      <c r="F52" s="464"/>
      <c r="G52" s="459">
        <f>'C2. Equipment'!A13</f>
        <v>0</v>
      </c>
      <c r="I52" s="434"/>
      <c r="J52" s="434"/>
    </row>
    <row r="53" spans="1:10" s="198" customFormat="1" x14ac:dyDescent="0.25">
      <c r="A53" s="549"/>
      <c r="B53" s="543"/>
      <c r="C53" s="544"/>
      <c r="D53" s="544"/>
      <c r="E53" s="460" t="s">
        <v>445</v>
      </c>
      <c r="F53" s="464"/>
      <c r="G53" s="459">
        <f>'C3. OGS'!A21</f>
        <v>0</v>
      </c>
    </row>
  </sheetData>
  <mergeCells count="55">
    <mergeCell ref="B42:B45"/>
    <mergeCell ref="C42:C45"/>
    <mergeCell ref="D42:D45"/>
    <mergeCell ref="B46:B49"/>
    <mergeCell ref="C46:C49"/>
    <mergeCell ref="D46:D49"/>
    <mergeCell ref="B50:B53"/>
    <mergeCell ref="C50:C53"/>
    <mergeCell ref="D50:D53"/>
    <mergeCell ref="A26:A29"/>
    <mergeCell ref="A30:A33"/>
    <mergeCell ref="A34:A37"/>
    <mergeCell ref="A38:A41"/>
    <mergeCell ref="A42:A45"/>
    <mergeCell ref="A46:A49"/>
    <mergeCell ref="A50:A53"/>
    <mergeCell ref="B34:B37"/>
    <mergeCell ref="C34:C37"/>
    <mergeCell ref="D34:D37"/>
    <mergeCell ref="B38:B41"/>
    <mergeCell ref="C38:C41"/>
    <mergeCell ref="D38:D41"/>
    <mergeCell ref="B26:B29"/>
    <mergeCell ref="C26:C29"/>
    <mergeCell ref="D26:D29"/>
    <mergeCell ref="B30:B33"/>
    <mergeCell ref="C30:C33"/>
    <mergeCell ref="D30:D33"/>
    <mergeCell ref="A22:A25"/>
    <mergeCell ref="B22:B25"/>
    <mergeCell ref="C22:C25"/>
    <mergeCell ref="D22:D25"/>
    <mergeCell ref="A18:A21"/>
    <mergeCell ref="B18:B21"/>
    <mergeCell ref="C18:C21"/>
    <mergeCell ref="D18:D21"/>
    <mergeCell ref="A11:B11"/>
    <mergeCell ref="A12:B12"/>
    <mergeCell ref="A6:B6"/>
    <mergeCell ref="A7:B7"/>
    <mergeCell ref="A8:B8"/>
    <mergeCell ref="A9:B9"/>
    <mergeCell ref="A10:B10"/>
    <mergeCell ref="A4:B4"/>
    <mergeCell ref="A5:B5"/>
    <mergeCell ref="A2:B3"/>
    <mergeCell ref="C2:D2"/>
    <mergeCell ref="E2:F2"/>
    <mergeCell ref="E17:G17"/>
    <mergeCell ref="I17:J17"/>
    <mergeCell ref="L2:L3"/>
    <mergeCell ref="M2:M3"/>
    <mergeCell ref="N2:N3"/>
    <mergeCell ref="G2:H2"/>
    <mergeCell ref="I2:J2"/>
  </mergeCells>
  <conditionalFormatting sqref="I18">
    <cfRule type="cellIs" dxfId="2590" priority="1" operator="equal">
      <formula>"not enough items for UoR"</formula>
    </cfRule>
    <cfRule type="cellIs" dxfId="2589" priority="34" operator="equal">
      <formula>"enough items for UoR"</formula>
    </cfRule>
  </conditionalFormatting>
  <conditionalFormatting sqref="I22">
    <cfRule type="cellIs" dxfId="2588" priority="18" operator="equal">
      <formula>"enough items for UoR"</formula>
    </cfRule>
    <cfRule type="cellIs" dxfId="2587" priority="19" operator="equal">
      <formula>"not enough items for UoR"</formula>
    </cfRule>
  </conditionalFormatting>
  <conditionalFormatting sqref="I26">
    <cfRule type="cellIs" dxfId="2586" priority="16" operator="equal">
      <formula>"enough items for UoR"</formula>
    </cfRule>
    <cfRule type="cellIs" dxfId="2585" priority="17" operator="equal">
      <formula>"not enough items for UoR"</formula>
    </cfRule>
  </conditionalFormatting>
  <conditionalFormatting sqref="I30">
    <cfRule type="cellIs" dxfId="2584" priority="14" operator="equal">
      <formula>"enough items for UoR"</formula>
    </cfRule>
    <cfRule type="cellIs" dxfId="2583" priority="15" operator="equal">
      <formula>"not enough items for UoR"</formula>
    </cfRule>
  </conditionalFormatting>
  <conditionalFormatting sqref="I34">
    <cfRule type="cellIs" dxfId="2582" priority="12" operator="equal">
      <formula>"enough items for UoR"</formula>
    </cfRule>
    <cfRule type="cellIs" dxfId="2581" priority="13" operator="equal">
      <formula>"not enough items for UoR"</formula>
    </cfRule>
  </conditionalFormatting>
  <conditionalFormatting sqref="I38">
    <cfRule type="cellIs" dxfId="2580" priority="10" operator="equal">
      <formula>"enough items for UoR"</formula>
    </cfRule>
    <cfRule type="cellIs" dxfId="2579" priority="11" operator="equal">
      <formula>"not enough items for UoR"</formula>
    </cfRule>
  </conditionalFormatting>
  <conditionalFormatting sqref="I42">
    <cfRule type="cellIs" dxfId="2578" priority="8" operator="equal">
      <formula>"enough items for UoR"</formula>
    </cfRule>
    <cfRule type="cellIs" dxfId="2577" priority="9" operator="equal">
      <formula>"not enough items for UoR"</formula>
    </cfRule>
  </conditionalFormatting>
  <conditionalFormatting sqref="I46">
    <cfRule type="cellIs" dxfId="2576" priority="6" operator="equal">
      <formula>"enough items for UoR"</formula>
    </cfRule>
    <cfRule type="cellIs" dxfId="2575" priority="7" operator="equal">
      <formula>"not enough items for UoR"</formula>
    </cfRule>
  </conditionalFormatting>
  <conditionalFormatting sqref="I50">
    <cfRule type="cellIs" dxfId="2574" priority="4" operator="equal">
      <formula>"enough items for UoR"</formula>
    </cfRule>
    <cfRule type="cellIs" dxfId="2573" priority="5" operator="equal">
      <formula>"not enough items for UoR"</formula>
    </cfRule>
  </conditionalFormatting>
  <conditionalFormatting sqref="J18:J50">
    <cfRule type="expression" dxfId="2572" priority="2">
      <formula>$I18="enough items for UoR"</formula>
    </cfRule>
    <cfRule type="expression" dxfId="2571" priority="35">
      <formula>$I18="not enough items for UoR"</formula>
    </cfRule>
  </conditionalFormatting>
  <pageMargins left="0.7" right="0.7" top="0.78740157499999996" bottom="0.78740157499999996" header="0.3" footer="0.3"/>
  <ignoredErrors>
    <ignoredError sqref="L6 L11:L1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T59"/>
  <sheetViews>
    <sheetView showGridLines="0" workbookViewId="0">
      <pane xSplit="3" ySplit="1" topLeftCell="D2" activePane="bottomRight" state="frozen"/>
      <selection activeCell="A64" sqref="A64"/>
      <selection pane="topRight" activeCell="A64" sqref="A64"/>
      <selection pane="bottomLeft" activeCell="A64" sqref="A64"/>
      <selection pane="bottomRight" activeCell="A4" sqref="A4"/>
    </sheetView>
  </sheetViews>
  <sheetFormatPr baseColWidth="10" defaultColWidth="11.5546875" defaultRowHeight="15.75" outlineLevelCol="1" x14ac:dyDescent="0.25"/>
  <cols>
    <col min="1" max="1" width="25" customWidth="1"/>
    <col min="4" max="4" width="11.5546875" style="93"/>
    <col min="9" max="9" width="11.5546875" customWidth="1"/>
    <col min="10" max="19" width="11.5546875" hidden="1" customWidth="1" outlineLevel="1"/>
    <col min="20" max="20" width="11.5546875" collapsed="1"/>
  </cols>
  <sheetData>
    <row r="1" spans="1:19" ht="24" customHeight="1" x14ac:dyDescent="0.2">
      <c r="A1" s="63" t="s">
        <v>517</v>
      </c>
      <c r="B1" s="65"/>
      <c r="C1" s="65"/>
      <c r="D1" s="103" t="s">
        <v>37</v>
      </c>
      <c r="E1" s="104" t="s">
        <v>38</v>
      </c>
      <c r="F1" s="103" t="s">
        <v>39</v>
      </c>
      <c r="G1" s="103" t="s">
        <v>40</v>
      </c>
      <c r="H1" s="103" t="s">
        <v>41</v>
      </c>
      <c r="I1" s="103" t="s">
        <v>42</v>
      </c>
      <c r="J1" s="103" t="s">
        <v>43</v>
      </c>
      <c r="K1" s="103" t="s">
        <v>44</v>
      </c>
      <c r="L1" s="103" t="s">
        <v>45</v>
      </c>
      <c r="M1" s="103" t="s">
        <v>46</v>
      </c>
      <c r="N1" s="103" t="s">
        <v>47</v>
      </c>
      <c r="O1" s="103" t="s">
        <v>48</v>
      </c>
      <c r="P1" s="103" t="s">
        <v>49</v>
      </c>
      <c r="Q1" s="103" t="s">
        <v>50</v>
      </c>
      <c r="R1" s="103" t="s">
        <v>51</v>
      </c>
      <c r="S1" s="103" t="s">
        <v>52</v>
      </c>
    </row>
    <row r="2" spans="1:19" ht="15" x14ac:dyDescent="0.2">
      <c r="A2" s="65"/>
      <c r="B2" s="550" t="s">
        <v>230</v>
      </c>
      <c r="C2" s="550"/>
      <c r="D2" s="70">
        <f>SUM(E2:S2)</f>
        <v>0</v>
      </c>
      <c r="E2" s="105">
        <f>'Basic project data'!G20</f>
        <v>0</v>
      </c>
      <c r="F2" s="70">
        <f>'Basic project data'!G21</f>
        <v>0</v>
      </c>
      <c r="G2" s="70">
        <f>'Basic project data'!G22</f>
        <v>0</v>
      </c>
      <c r="H2" s="70">
        <f>'Basic project data'!G23</f>
        <v>0</v>
      </c>
      <c r="I2" s="70">
        <f>'Basic project data'!G24</f>
        <v>0</v>
      </c>
      <c r="J2" s="106">
        <f>'Basic project data'!G25</f>
        <v>0</v>
      </c>
      <c r="K2" s="106">
        <f>'Basic project data'!G26</f>
        <v>0</v>
      </c>
      <c r="L2" s="106">
        <f>'Basic project data'!G27</f>
        <v>0</v>
      </c>
      <c r="M2" s="106">
        <f>'Basic project data'!G28</f>
        <v>0</v>
      </c>
      <c r="N2" s="106">
        <f>'Basic project data'!G29</f>
        <v>0</v>
      </c>
      <c r="O2" s="106">
        <f>'Basic project data'!G30</f>
        <v>0</v>
      </c>
      <c r="P2" s="106">
        <f>'Basic project data'!G31</f>
        <v>0</v>
      </c>
      <c r="Q2" s="106">
        <f>'Basic project data'!G32</f>
        <v>0</v>
      </c>
      <c r="R2" s="106">
        <f>'Basic project data'!G33</f>
        <v>0</v>
      </c>
      <c r="S2" s="106">
        <f>'Basic project data'!G34</f>
        <v>0</v>
      </c>
    </row>
    <row r="3" spans="1:19" s="107" customFormat="1" ht="15" x14ac:dyDescent="0.2">
      <c r="A3" s="65"/>
      <c r="B3" s="550" t="s">
        <v>231</v>
      </c>
      <c r="C3" s="550" t="s">
        <v>232</v>
      </c>
      <c r="D3" s="70">
        <f t="shared" ref="D3:S3" ca="1" si="0">SUMIF($A:$A,"TOTAL",D:D)</f>
        <v>0</v>
      </c>
      <c r="E3" s="70">
        <f t="shared" ca="1" si="0"/>
        <v>0</v>
      </c>
      <c r="F3" s="70">
        <f t="shared" ca="1" si="0"/>
        <v>0</v>
      </c>
      <c r="G3" s="70">
        <f t="shared" ca="1" si="0"/>
        <v>0</v>
      </c>
      <c r="H3" s="70">
        <f t="shared" ca="1" si="0"/>
        <v>0</v>
      </c>
      <c r="I3" s="70">
        <f t="shared" ca="1" si="0"/>
        <v>0</v>
      </c>
      <c r="J3" s="70">
        <f t="shared" ca="1" si="0"/>
        <v>0</v>
      </c>
      <c r="K3" s="70">
        <f t="shared" ca="1" si="0"/>
        <v>0</v>
      </c>
      <c r="L3" s="70">
        <f t="shared" ca="1" si="0"/>
        <v>0</v>
      </c>
      <c r="M3" s="70">
        <f t="shared" ca="1" si="0"/>
        <v>0</v>
      </c>
      <c r="N3" s="70">
        <f t="shared" ca="1" si="0"/>
        <v>0</v>
      </c>
      <c r="O3" s="70">
        <f t="shared" ca="1" si="0"/>
        <v>0</v>
      </c>
      <c r="P3" s="70">
        <f t="shared" ca="1" si="0"/>
        <v>0</v>
      </c>
      <c r="Q3" s="70">
        <f t="shared" ca="1" si="0"/>
        <v>0</v>
      </c>
      <c r="R3" s="70">
        <f t="shared" ca="1" si="0"/>
        <v>0</v>
      </c>
      <c r="S3" s="70">
        <f t="shared" ca="1" si="0"/>
        <v>0</v>
      </c>
    </row>
    <row r="4" spans="1:19" s="108" customFormat="1" x14ac:dyDescent="0.25">
      <c r="A4" s="65"/>
      <c r="B4" s="550" t="s">
        <v>54</v>
      </c>
      <c r="C4" s="550" t="s">
        <v>233</v>
      </c>
      <c r="D4" s="109">
        <f ca="1">D2-D3</f>
        <v>0</v>
      </c>
      <c r="E4" s="109">
        <f t="shared" ref="E4:S4" ca="1" si="1">E2-E3</f>
        <v>0</v>
      </c>
      <c r="F4" s="109">
        <f t="shared" ca="1" si="1"/>
        <v>0</v>
      </c>
      <c r="G4" s="109">
        <f t="shared" ca="1" si="1"/>
        <v>0</v>
      </c>
      <c r="H4" s="109">
        <f t="shared" ca="1" si="1"/>
        <v>0</v>
      </c>
      <c r="I4" s="109">
        <f t="shared" ca="1" si="1"/>
        <v>0</v>
      </c>
      <c r="J4" s="109">
        <f t="shared" ca="1" si="1"/>
        <v>0</v>
      </c>
      <c r="K4" s="109">
        <f t="shared" ca="1" si="1"/>
        <v>0</v>
      </c>
      <c r="L4" s="109">
        <f t="shared" ca="1" si="1"/>
        <v>0</v>
      </c>
      <c r="M4" s="109">
        <f t="shared" ca="1" si="1"/>
        <v>0</v>
      </c>
      <c r="N4" s="109">
        <f t="shared" ca="1" si="1"/>
        <v>0</v>
      </c>
      <c r="O4" s="109">
        <f t="shared" ca="1" si="1"/>
        <v>0</v>
      </c>
      <c r="P4" s="109">
        <f t="shared" ca="1" si="1"/>
        <v>0</v>
      </c>
      <c r="Q4" s="109">
        <f t="shared" ca="1" si="1"/>
        <v>0</v>
      </c>
      <c r="R4" s="109">
        <f t="shared" ca="1" si="1"/>
        <v>0</v>
      </c>
      <c r="S4" s="109">
        <f t="shared" ca="1" si="1"/>
        <v>0</v>
      </c>
    </row>
    <row r="5" spans="1:19" s="110" customFormat="1" ht="7.15" customHeight="1" x14ac:dyDescent="0.25">
      <c r="A5" s="111"/>
      <c r="B5" s="112"/>
      <c r="C5" s="113"/>
      <c r="D5" s="114"/>
      <c r="E5" s="115"/>
      <c r="F5" s="114"/>
      <c r="G5" s="114"/>
      <c r="H5" s="114"/>
      <c r="I5" s="114"/>
      <c r="J5" s="114"/>
      <c r="K5" s="114"/>
      <c r="L5" s="114"/>
      <c r="M5" s="114"/>
      <c r="N5" s="114"/>
      <c r="O5" s="114"/>
      <c r="P5" s="114"/>
      <c r="Q5" s="114"/>
      <c r="R5" s="114"/>
      <c r="S5" s="114"/>
    </row>
    <row r="6" spans="1:19" x14ac:dyDescent="0.25">
      <c r="A6" s="116" t="s">
        <v>234</v>
      </c>
      <c r="B6" s="551" t="s">
        <v>24</v>
      </c>
      <c r="C6" s="117">
        <f ca="1">SUMIFS('Overview employees'!D:D,'Overview employees'!B:B,'A. Personnel costs'!$B$6,'Overview employees'!A:A,'A. Personnel costs'!$A6)</f>
        <v>0</v>
      </c>
      <c r="D6" s="118">
        <f t="shared" ref="D6:D37" ca="1" si="2">SUM(E6:S6)</f>
        <v>0</v>
      </c>
      <c r="E6" s="119">
        <f ca="1">SUMIFS('Overview employees'!F:F,'Overview employees'!$B:$B,'A. Personnel costs'!$B$6,'Overview employees'!$A:$A,'A. Personnel costs'!$A6)</f>
        <v>0</v>
      </c>
      <c r="F6" s="120">
        <f ca="1">SUMIFS('Overview employees'!G:G,'Overview employees'!$B:$B,'A. Personnel costs'!$B$6,'Overview employees'!$A:$A,'A. Personnel costs'!$A6)</f>
        <v>0</v>
      </c>
      <c r="G6" s="120">
        <f ca="1">SUMIFS('Overview employees'!H:H,'Overview employees'!$B:$B,'A. Personnel costs'!$B$6,'Overview employees'!$A:$A,'A. Personnel costs'!$A6)</f>
        <v>0</v>
      </c>
      <c r="H6" s="120">
        <f ca="1">SUMIFS('Overview employees'!I:I,'Overview employees'!$B:$B,'A. Personnel costs'!$B$6,'Overview employees'!$A:$A,'A. Personnel costs'!$A6)</f>
        <v>0</v>
      </c>
      <c r="I6" s="120">
        <f ca="1">SUMIFS('Overview employees'!J:J,'Overview employees'!$B:$B,'A. Personnel costs'!$B$6,'Overview employees'!$A:$A,'A. Personnel costs'!$A6)</f>
        <v>0</v>
      </c>
      <c r="J6" s="120">
        <f ca="1">SUMIFS('Overview employees'!K:K,'Overview employees'!$B:$B,'A. Personnel costs'!$B$6,'Overview employees'!$A:$A,'A. Personnel costs'!$A6)</f>
        <v>0</v>
      </c>
      <c r="K6" s="120">
        <f ca="1">SUMIFS('Overview employees'!L:L,'Overview employees'!$B:$B,'A. Personnel costs'!$B$6,'Overview employees'!$A:$A,'A. Personnel costs'!$A6)</f>
        <v>0</v>
      </c>
      <c r="L6" s="120">
        <f ca="1">SUMIFS('Overview employees'!M:M,'Overview employees'!$B:$B,'A. Personnel costs'!$B$6,'Overview employees'!$A:$A,'A. Personnel costs'!$A6)</f>
        <v>0</v>
      </c>
      <c r="M6" s="120">
        <f ca="1">SUMIFS('Overview employees'!N:N,'Overview employees'!$B:$B,'A. Personnel costs'!$B$6,'Overview employees'!$A:$A,'A. Personnel costs'!$A6)</f>
        <v>0</v>
      </c>
      <c r="N6" s="120">
        <f ca="1">SUMIFS('Overview employees'!O:O,'Overview employees'!$B:$B,'A. Personnel costs'!$B$6,'Overview employees'!$A:$A,'A. Personnel costs'!$A6)</f>
        <v>0</v>
      </c>
      <c r="O6" s="120">
        <f ca="1">SUMIFS('Overview employees'!P:P,'Overview employees'!$B:$B,'A. Personnel costs'!$B$6,'Overview employees'!$A:$A,'A. Personnel costs'!$A6)</f>
        <v>0</v>
      </c>
      <c r="P6" s="120">
        <f ca="1">SUMIFS('Overview employees'!Q:Q,'Overview employees'!$B:$B,'A. Personnel costs'!$B$6,'Overview employees'!$A:$A,'A. Personnel costs'!$A6)</f>
        <v>0</v>
      </c>
      <c r="Q6" s="120">
        <f ca="1">SUMIFS('Overview employees'!R:R,'Overview employees'!$B:$B,'A. Personnel costs'!$B$6,'Overview employees'!$A:$A,'A. Personnel costs'!$A6)</f>
        <v>0</v>
      </c>
      <c r="R6" s="120">
        <f ca="1">SUMIFS('Overview employees'!S:S,'Overview employees'!$B:$B,'A. Personnel costs'!$B$6,'Overview employees'!$A:$A,'A. Personnel costs'!$A6)</f>
        <v>0</v>
      </c>
      <c r="S6" s="120">
        <f ca="1">SUMIFS('Overview employees'!T:T,'Overview employees'!$B:$B,'A. Personnel costs'!$B$6,'Overview employees'!$A:$A,'A. Personnel costs'!$A6)</f>
        <v>0</v>
      </c>
    </row>
    <row r="7" spans="1:19" x14ac:dyDescent="0.25">
      <c r="A7" s="121" t="s">
        <v>235</v>
      </c>
      <c r="B7" s="552"/>
      <c r="C7" s="122">
        <f ca="1">SUMIFS('Overview employees'!D:D,'Overview employees'!B:B,'A. Personnel costs'!$B$6,'Overview employees'!A:A,'A. Personnel costs'!$A7)</f>
        <v>0</v>
      </c>
      <c r="D7" s="118">
        <f t="shared" ca="1" si="2"/>
        <v>0</v>
      </c>
      <c r="E7" s="123">
        <f ca="1">SUMIFS('Overview employees'!F:F,'Overview employees'!$B:$B,'A. Personnel costs'!$B$6,'Overview employees'!$A:$A,'A. Personnel costs'!$A7)</f>
        <v>0</v>
      </c>
      <c r="F7" s="123">
        <f ca="1">SUMIFS('Overview employees'!G:G,'Overview employees'!$B:$B,'A. Personnel costs'!$B$6,'Overview employees'!$A:$A,'A. Personnel costs'!$A7)</f>
        <v>0</v>
      </c>
      <c r="G7" s="123">
        <f ca="1">SUMIFS('Overview employees'!H:H,'Overview employees'!$B:$B,'A. Personnel costs'!$B$6,'Overview employees'!$A:$A,'A. Personnel costs'!$A7)</f>
        <v>0</v>
      </c>
      <c r="H7" s="123">
        <f ca="1">SUMIFS('Overview employees'!I:I,'Overview employees'!$B:$B,'A. Personnel costs'!$B$6,'Overview employees'!$A:$A,'A. Personnel costs'!$A7)</f>
        <v>0</v>
      </c>
      <c r="I7" s="123">
        <f ca="1">SUMIFS('Overview employees'!J:J,'Overview employees'!$B:$B,'A. Personnel costs'!$B$6,'Overview employees'!$A:$A,'A. Personnel costs'!$A7)</f>
        <v>0</v>
      </c>
      <c r="J7" s="123">
        <f ca="1">SUMIFS('Overview employees'!K:K,'Overview employees'!$B:$B,'A. Personnel costs'!$B$6,'Overview employees'!$A:$A,'A. Personnel costs'!$A7)</f>
        <v>0</v>
      </c>
      <c r="K7" s="123">
        <f ca="1">SUMIFS('Overview employees'!L:L,'Overview employees'!$B:$B,'A. Personnel costs'!$B$6,'Overview employees'!$A:$A,'A. Personnel costs'!$A7)</f>
        <v>0</v>
      </c>
      <c r="L7" s="123">
        <f ca="1">SUMIFS('Overview employees'!M:M,'Overview employees'!$B:$B,'A. Personnel costs'!$B$6,'Overview employees'!$A:$A,'A. Personnel costs'!$A7)</f>
        <v>0</v>
      </c>
      <c r="M7" s="123">
        <f ca="1">SUMIFS('Overview employees'!N:N,'Overview employees'!$B:$B,'A. Personnel costs'!$B$6,'Overview employees'!$A:$A,'A. Personnel costs'!$A7)</f>
        <v>0</v>
      </c>
      <c r="N7" s="123">
        <f ca="1">SUMIFS('Overview employees'!O:O,'Overview employees'!$B:$B,'A. Personnel costs'!$B$6,'Overview employees'!$A:$A,'A. Personnel costs'!$A7)</f>
        <v>0</v>
      </c>
      <c r="O7" s="123">
        <f ca="1">SUMIFS('Overview employees'!P:P,'Overview employees'!$B:$B,'A. Personnel costs'!$B$6,'Overview employees'!$A:$A,'A. Personnel costs'!$A7)</f>
        <v>0</v>
      </c>
      <c r="P7" s="123">
        <f ca="1">SUMIFS('Overview employees'!Q:Q,'Overview employees'!$B:$B,'A. Personnel costs'!$B$6,'Overview employees'!$A:$A,'A. Personnel costs'!$A7)</f>
        <v>0</v>
      </c>
      <c r="Q7" s="123">
        <f ca="1">SUMIFS('Overview employees'!R:R,'Overview employees'!$B:$B,'A. Personnel costs'!$B$6,'Overview employees'!$A:$A,'A. Personnel costs'!$A7)</f>
        <v>0</v>
      </c>
      <c r="R7" s="123">
        <f ca="1">SUMIFS('Overview employees'!S:S,'Overview employees'!$B:$B,'A. Personnel costs'!$B$6,'Overview employees'!$A:$A,'A. Personnel costs'!$A7)</f>
        <v>0</v>
      </c>
      <c r="S7" s="123">
        <f ca="1">SUMIFS('Overview employees'!T:T,'Overview employees'!$B:$B,'A. Personnel costs'!$B$6,'Overview employees'!$A:$A,'A. Personnel costs'!$A7)</f>
        <v>0</v>
      </c>
    </row>
    <row r="8" spans="1:19" x14ac:dyDescent="0.25">
      <c r="A8" s="116" t="s">
        <v>236</v>
      </c>
      <c r="B8" s="552"/>
      <c r="C8" s="122">
        <f ca="1">SUMIFS('Overview employees'!D:D,'Overview employees'!B:B,'A. Personnel costs'!$B$6,'Overview employees'!A:A,'A. Personnel costs'!$A8)</f>
        <v>0</v>
      </c>
      <c r="D8" s="118">
        <f t="shared" ca="1" si="2"/>
        <v>0</v>
      </c>
      <c r="E8" s="123">
        <f ca="1">SUMIFS('Overview employees'!F:F,'Overview employees'!$B:$B,'A. Personnel costs'!$B$6,'Overview employees'!$A:$A,'A. Personnel costs'!$A8)</f>
        <v>0</v>
      </c>
      <c r="F8" s="123">
        <f ca="1">SUMIFS('Overview employees'!G:G,'Overview employees'!$B:$B,'A. Personnel costs'!$B$6,'Overview employees'!$A:$A,'A. Personnel costs'!$A8)</f>
        <v>0</v>
      </c>
      <c r="G8" s="123">
        <f ca="1">SUMIFS('Overview employees'!H:H,'Overview employees'!$B:$B,'A. Personnel costs'!$B$6,'Overview employees'!$A:$A,'A. Personnel costs'!$A8)</f>
        <v>0</v>
      </c>
      <c r="H8" s="123">
        <f ca="1">SUMIFS('Overview employees'!I:I,'Overview employees'!$B:$B,'A. Personnel costs'!$B$6,'Overview employees'!$A:$A,'A. Personnel costs'!$A8)</f>
        <v>0</v>
      </c>
      <c r="I8" s="123">
        <f ca="1">SUMIFS('Overview employees'!J:J,'Overview employees'!$B:$B,'A. Personnel costs'!$B$6,'Overview employees'!$A:$A,'A. Personnel costs'!$A8)</f>
        <v>0</v>
      </c>
      <c r="J8" s="123">
        <f ca="1">SUMIFS('Overview employees'!K:K,'Overview employees'!$B:$B,'A. Personnel costs'!$B$6,'Overview employees'!$A:$A,'A. Personnel costs'!$A8)</f>
        <v>0</v>
      </c>
      <c r="K8" s="123">
        <f ca="1">SUMIFS('Overview employees'!L:L,'Overview employees'!$B:$B,'A. Personnel costs'!$B$6,'Overview employees'!$A:$A,'A. Personnel costs'!$A8)</f>
        <v>0</v>
      </c>
      <c r="L8" s="123">
        <f ca="1">SUMIFS('Overview employees'!M:M,'Overview employees'!$B:$B,'A. Personnel costs'!$B$6,'Overview employees'!$A:$A,'A. Personnel costs'!$A8)</f>
        <v>0</v>
      </c>
      <c r="M8" s="123">
        <f ca="1">SUMIFS('Overview employees'!N:N,'Overview employees'!$B:$B,'A. Personnel costs'!$B$6,'Overview employees'!$A:$A,'A. Personnel costs'!$A8)</f>
        <v>0</v>
      </c>
      <c r="N8" s="123">
        <f ca="1">SUMIFS('Overview employees'!O:O,'Overview employees'!$B:$B,'A. Personnel costs'!$B$6,'Overview employees'!$A:$A,'A. Personnel costs'!$A8)</f>
        <v>0</v>
      </c>
      <c r="O8" s="123">
        <f ca="1">SUMIFS('Overview employees'!P:P,'Overview employees'!$B:$B,'A. Personnel costs'!$B$6,'Overview employees'!$A:$A,'A. Personnel costs'!$A8)</f>
        <v>0</v>
      </c>
      <c r="P8" s="123">
        <f ca="1">SUMIFS('Overview employees'!Q:Q,'Overview employees'!$B:$B,'A. Personnel costs'!$B$6,'Overview employees'!$A:$A,'A. Personnel costs'!$A8)</f>
        <v>0</v>
      </c>
      <c r="Q8" s="123">
        <f ca="1">SUMIFS('Overview employees'!R:R,'Overview employees'!$B:$B,'A. Personnel costs'!$B$6,'Overview employees'!$A:$A,'A. Personnel costs'!$A8)</f>
        <v>0</v>
      </c>
      <c r="R8" s="123">
        <f ca="1">SUMIFS('Overview employees'!S:S,'Overview employees'!$B:$B,'A. Personnel costs'!$B$6,'Overview employees'!$A:$A,'A. Personnel costs'!$A8)</f>
        <v>0</v>
      </c>
      <c r="S8" s="123">
        <f ca="1">SUMIFS('Overview employees'!T:T,'Overview employees'!$B:$B,'A. Personnel costs'!$B$6,'Overview employees'!$A:$A,'A. Personnel costs'!$A8)</f>
        <v>0</v>
      </c>
    </row>
    <row r="9" spans="1:19" x14ac:dyDescent="0.25">
      <c r="A9" s="116" t="s">
        <v>237</v>
      </c>
      <c r="B9" s="552"/>
      <c r="C9" s="122">
        <f ca="1">SUMIFS('Overview employees'!D:D,'Overview employees'!B:B,'A. Personnel costs'!$B$6,'Overview employees'!A:A,'A. Personnel costs'!$A9)</f>
        <v>0</v>
      </c>
      <c r="D9" s="118">
        <f t="shared" ca="1" si="2"/>
        <v>0</v>
      </c>
      <c r="E9" s="123">
        <f ca="1">SUMIFS('Overview employees'!F:F,'Overview employees'!$B:$B,'A. Personnel costs'!$B$6,'Overview employees'!$A:$A,'A. Personnel costs'!$A9)</f>
        <v>0</v>
      </c>
      <c r="F9" s="123">
        <f ca="1">SUMIFS('Overview employees'!G:G,'Overview employees'!$B:$B,'A. Personnel costs'!$B$6,'Overview employees'!$A:$A,'A. Personnel costs'!$A9)</f>
        <v>0</v>
      </c>
      <c r="G9" s="123">
        <f ca="1">SUMIFS('Overview employees'!H:H,'Overview employees'!$B:$B,'A. Personnel costs'!$B$6,'Overview employees'!$A:$A,'A. Personnel costs'!$A9)</f>
        <v>0</v>
      </c>
      <c r="H9" s="123">
        <f ca="1">SUMIFS('Overview employees'!I:I,'Overview employees'!$B:$B,'A. Personnel costs'!$B$6,'Overview employees'!$A:$A,'A. Personnel costs'!$A9)</f>
        <v>0</v>
      </c>
      <c r="I9" s="123">
        <f ca="1">SUMIFS('Overview employees'!J:J,'Overview employees'!$B:$B,'A. Personnel costs'!$B$6,'Overview employees'!$A:$A,'A. Personnel costs'!$A9)</f>
        <v>0</v>
      </c>
      <c r="J9" s="123">
        <f ca="1">SUMIFS('Overview employees'!K:K,'Overview employees'!$B:$B,'A. Personnel costs'!$B$6,'Overview employees'!$A:$A,'A. Personnel costs'!$A9)</f>
        <v>0</v>
      </c>
      <c r="K9" s="123">
        <f ca="1">SUMIFS('Overview employees'!L:L,'Overview employees'!$B:$B,'A. Personnel costs'!$B$6,'Overview employees'!$A:$A,'A. Personnel costs'!$A9)</f>
        <v>0</v>
      </c>
      <c r="L9" s="123">
        <f ca="1">SUMIFS('Overview employees'!M:M,'Overview employees'!$B:$B,'A. Personnel costs'!$B$6,'Overview employees'!$A:$A,'A. Personnel costs'!$A9)</f>
        <v>0</v>
      </c>
      <c r="M9" s="123">
        <f ca="1">SUMIFS('Overview employees'!N:N,'Overview employees'!$B:$B,'A. Personnel costs'!$B$6,'Overview employees'!$A:$A,'A. Personnel costs'!$A9)</f>
        <v>0</v>
      </c>
      <c r="N9" s="123">
        <f ca="1">SUMIFS('Overview employees'!O:O,'Overview employees'!$B:$B,'A. Personnel costs'!$B$6,'Overview employees'!$A:$A,'A. Personnel costs'!$A9)</f>
        <v>0</v>
      </c>
      <c r="O9" s="123">
        <f ca="1">SUMIFS('Overview employees'!P:P,'Overview employees'!$B:$B,'A. Personnel costs'!$B$6,'Overview employees'!$A:$A,'A. Personnel costs'!$A9)</f>
        <v>0</v>
      </c>
      <c r="P9" s="123">
        <f ca="1">SUMIFS('Overview employees'!Q:Q,'Overview employees'!$B:$B,'A. Personnel costs'!$B$6,'Overview employees'!$A:$A,'A. Personnel costs'!$A9)</f>
        <v>0</v>
      </c>
      <c r="Q9" s="123">
        <f ca="1">SUMIFS('Overview employees'!R:R,'Overview employees'!$B:$B,'A. Personnel costs'!$B$6,'Overview employees'!$A:$A,'A. Personnel costs'!$A9)</f>
        <v>0</v>
      </c>
      <c r="R9" s="123">
        <f ca="1">SUMIFS('Overview employees'!S:S,'Overview employees'!$B:$B,'A. Personnel costs'!$B$6,'Overview employees'!$A:$A,'A. Personnel costs'!$A9)</f>
        <v>0</v>
      </c>
      <c r="S9" s="123">
        <f ca="1">SUMIFS('Overview employees'!T:T,'Overview employees'!$B:$B,'A. Personnel costs'!$B$6,'Overview employees'!$A:$A,'A. Personnel costs'!$A9)</f>
        <v>0</v>
      </c>
    </row>
    <row r="10" spans="1:19" x14ac:dyDescent="0.25">
      <c r="A10" s="124" t="s">
        <v>238</v>
      </c>
      <c r="B10" s="552"/>
      <c r="C10" s="122">
        <f ca="1">SUMIFS('Overview employees'!D:D,'Overview employees'!B:B,'A. Personnel costs'!$B$6,'Overview employees'!A:A,'A. Personnel costs'!$A10)</f>
        <v>0</v>
      </c>
      <c r="D10" s="118">
        <f t="shared" ca="1" si="2"/>
        <v>0</v>
      </c>
      <c r="E10" s="123">
        <f ca="1">SUMIFS('Overview employees'!F:F,'Overview employees'!$B:$B,'A. Personnel costs'!$B$6,'Overview employees'!$A:$A,'A. Personnel costs'!$A10)</f>
        <v>0</v>
      </c>
      <c r="F10" s="123">
        <f ca="1">SUMIFS('Overview employees'!G:G,'Overview employees'!$B:$B,'A. Personnel costs'!$B$6,'Overview employees'!$A:$A,'A. Personnel costs'!$A10)</f>
        <v>0</v>
      </c>
      <c r="G10" s="123">
        <f ca="1">SUMIFS('Overview employees'!H:H,'Overview employees'!$B:$B,'A. Personnel costs'!$B$6,'Overview employees'!$A:$A,'A. Personnel costs'!$A10)</f>
        <v>0</v>
      </c>
      <c r="H10" s="123">
        <f ca="1">SUMIFS('Overview employees'!I:I,'Overview employees'!$B:$B,'A. Personnel costs'!$B$6,'Overview employees'!$A:$A,'A. Personnel costs'!$A10)</f>
        <v>0</v>
      </c>
      <c r="I10" s="123">
        <f ca="1">SUMIFS('Overview employees'!J:J,'Overview employees'!$B:$B,'A. Personnel costs'!$B$6,'Overview employees'!$A:$A,'A. Personnel costs'!$A10)</f>
        <v>0</v>
      </c>
      <c r="J10" s="123">
        <f ca="1">SUMIFS('Overview employees'!K:K,'Overview employees'!$B:$B,'A. Personnel costs'!$B$6,'Overview employees'!$A:$A,'A. Personnel costs'!$A10)</f>
        <v>0</v>
      </c>
      <c r="K10" s="123">
        <f ca="1">SUMIFS('Overview employees'!L:L,'Overview employees'!$B:$B,'A. Personnel costs'!$B$6,'Overview employees'!$A:$A,'A. Personnel costs'!$A10)</f>
        <v>0</v>
      </c>
      <c r="L10" s="123">
        <f ca="1">SUMIFS('Overview employees'!M:M,'Overview employees'!$B:$B,'A. Personnel costs'!$B$6,'Overview employees'!$A:$A,'A. Personnel costs'!$A10)</f>
        <v>0</v>
      </c>
      <c r="M10" s="123">
        <f ca="1">SUMIFS('Overview employees'!N:N,'Overview employees'!$B:$B,'A. Personnel costs'!$B$6,'Overview employees'!$A:$A,'A. Personnel costs'!$A10)</f>
        <v>0</v>
      </c>
      <c r="N10" s="123">
        <f ca="1">SUMIFS('Overview employees'!O:O,'Overview employees'!$B:$B,'A. Personnel costs'!$B$6,'Overview employees'!$A:$A,'A. Personnel costs'!$A10)</f>
        <v>0</v>
      </c>
      <c r="O10" s="123">
        <f ca="1">SUMIFS('Overview employees'!P:P,'Overview employees'!$B:$B,'A. Personnel costs'!$B$6,'Overview employees'!$A:$A,'A. Personnel costs'!$A10)</f>
        <v>0</v>
      </c>
      <c r="P10" s="123">
        <f ca="1">SUMIFS('Overview employees'!Q:Q,'Overview employees'!$B:$B,'A. Personnel costs'!$B$6,'Overview employees'!$A:$A,'A. Personnel costs'!$A10)</f>
        <v>0</v>
      </c>
      <c r="Q10" s="123">
        <f ca="1">SUMIFS('Overview employees'!R:R,'Overview employees'!$B:$B,'A. Personnel costs'!$B$6,'Overview employees'!$A:$A,'A. Personnel costs'!$A10)</f>
        <v>0</v>
      </c>
      <c r="R10" s="123">
        <f ca="1">SUMIFS('Overview employees'!S:S,'Overview employees'!$B:$B,'A. Personnel costs'!$B$6,'Overview employees'!$A:$A,'A. Personnel costs'!$A10)</f>
        <v>0</v>
      </c>
      <c r="S10" s="123">
        <f ca="1">SUMIFS('Overview employees'!T:T,'Overview employees'!$B:$B,'A. Personnel costs'!$B$6,'Overview employees'!$A:$A,'A. Personnel costs'!$A10)</f>
        <v>0</v>
      </c>
    </row>
    <row r="11" spans="1:19" s="93" customFormat="1" x14ac:dyDescent="0.25">
      <c r="A11" s="125" t="s">
        <v>37</v>
      </c>
      <c r="B11" s="553"/>
      <c r="C11" s="126">
        <f ca="1">SUM(C6:C10)</f>
        <v>0</v>
      </c>
      <c r="D11" s="127">
        <f t="shared" ca="1" si="2"/>
        <v>0</v>
      </c>
      <c r="E11" s="128">
        <f t="shared" ref="E11:S11" ca="1" si="3">SUM(E6:E10)</f>
        <v>0</v>
      </c>
      <c r="F11" s="128">
        <f t="shared" ca="1" si="3"/>
        <v>0</v>
      </c>
      <c r="G11" s="128">
        <f t="shared" ca="1" si="3"/>
        <v>0</v>
      </c>
      <c r="H11" s="128">
        <f t="shared" ca="1" si="3"/>
        <v>0</v>
      </c>
      <c r="I11" s="128">
        <f t="shared" ca="1" si="3"/>
        <v>0</v>
      </c>
      <c r="J11" s="128">
        <f t="shared" ca="1" si="3"/>
        <v>0</v>
      </c>
      <c r="K11" s="128">
        <f t="shared" ca="1" si="3"/>
        <v>0</v>
      </c>
      <c r="L11" s="128">
        <f t="shared" ca="1" si="3"/>
        <v>0</v>
      </c>
      <c r="M11" s="128">
        <f t="shared" ca="1" si="3"/>
        <v>0</v>
      </c>
      <c r="N11" s="128">
        <f t="shared" ca="1" si="3"/>
        <v>0</v>
      </c>
      <c r="O11" s="128">
        <f t="shared" ca="1" si="3"/>
        <v>0</v>
      </c>
      <c r="P11" s="128">
        <f t="shared" ca="1" si="3"/>
        <v>0</v>
      </c>
      <c r="Q11" s="128">
        <f t="shared" ca="1" si="3"/>
        <v>0</v>
      </c>
      <c r="R11" s="128">
        <f t="shared" ca="1" si="3"/>
        <v>0</v>
      </c>
      <c r="S11" s="128">
        <f t="shared" ca="1" si="3"/>
        <v>0</v>
      </c>
    </row>
    <row r="12" spans="1:19" x14ac:dyDescent="0.25">
      <c r="A12" s="116" t="s">
        <v>234</v>
      </c>
      <c r="B12" s="551" t="s">
        <v>77</v>
      </c>
      <c r="C12" s="129">
        <f ca="1">SUMIFS('Overview employees'!D:D,'Overview employees'!B:B,'A. Personnel costs'!$B$12,'Overview employees'!A:A,'A. Personnel costs'!$A12)</f>
        <v>0</v>
      </c>
      <c r="D12" s="130">
        <f t="shared" ca="1" si="2"/>
        <v>0</v>
      </c>
      <c r="E12" s="131">
        <f ca="1">SUMIFS('Overview employees'!F:F,'Overview employees'!$B:$B,'A. Personnel costs'!$B$12,'Overview employees'!$A:$A,'A. Personnel costs'!$A12)</f>
        <v>0</v>
      </c>
      <c r="F12" s="131">
        <f ca="1">SUMIFS('Overview employees'!G:G,'Overview employees'!$B:$B,'A. Personnel costs'!$B$12,'Overview employees'!$A:$A,'A. Personnel costs'!$A12)</f>
        <v>0</v>
      </c>
      <c r="G12" s="131">
        <f ca="1">SUMIFS('Overview employees'!H:H,'Overview employees'!$B:$B,'A. Personnel costs'!$B$12,'Overview employees'!$A:$A,'A. Personnel costs'!$A12)</f>
        <v>0</v>
      </c>
      <c r="H12" s="131">
        <f ca="1">SUMIFS('Overview employees'!I:I,'Overview employees'!$B:$B,'A. Personnel costs'!$B$12,'Overview employees'!$A:$A,'A. Personnel costs'!$A12)</f>
        <v>0</v>
      </c>
      <c r="I12" s="131">
        <f ca="1">SUMIFS('Overview employees'!J:J,'Overview employees'!$B:$B,'A. Personnel costs'!$B$12,'Overview employees'!$A:$A,'A. Personnel costs'!$A12)</f>
        <v>0</v>
      </c>
      <c r="J12" s="131">
        <f ca="1">SUMIFS('Overview employees'!K:K,'Overview employees'!$B:$B,'A. Personnel costs'!$B$12,'Overview employees'!$A:$A,'A. Personnel costs'!$A12)</f>
        <v>0</v>
      </c>
      <c r="K12" s="131">
        <f ca="1">SUMIFS('Overview employees'!L:L,'Overview employees'!$B:$B,'A. Personnel costs'!$B$12,'Overview employees'!$A:$A,'A. Personnel costs'!$A12)</f>
        <v>0</v>
      </c>
      <c r="L12" s="131">
        <f ca="1">SUMIFS('Overview employees'!M:M,'Overview employees'!$B:$B,'A. Personnel costs'!$B$12,'Overview employees'!$A:$A,'A. Personnel costs'!$A12)</f>
        <v>0</v>
      </c>
      <c r="M12" s="131">
        <f ca="1">SUMIFS('Overview employees'!N:N,'Overview employees'!$B:$B,'A. Personnel costs'!$B$12,'Overview employees'!$A:$A,'A. Personnel costs'!$A12)</f>
        <v>0</v>
      </c>
      <c r="N12" s="131">
        <f ca="1">SUMIFS('Overview employees'!O:O,'Overview employees'!$B:$B,'A. Personnel costs'!$B$12,'Overview employees'!$A:$A,'A. Personnel costs'!$A12)</f>
        <v>0</v>
      </c>
      <c r="O12" s="131">
        <f ca="1">SUMIFS('Overview employees'!P:P,'Overview employees'!$B:$B,'A. Personnel costs'!$B$12,'Overview employees'!$A:$A,'A. Personnel costs'!$A12)</f>
        <v>0</v>
      </c>
      <c r="P12" s="131">
        <f ca="1">SUMIFS('Overview employees'!Q:Q,'Overview employees'!$B:$B,'A. Personnel costs'!$B$12,'Overview employees'!$A:$A,'A. Personnel costs'!$A12)</f>
        <v>0</v>
      </c>
      <c r="Q12" s="131">
        <f ca="1">SUMIFS('Overview employees'!R:R,'Overview employees'!$B:$B,'A. Personnel costs'!$B$12,'Overview employees'!$A:$A,'A. Personnel costs'!$A12)</f>
        <v>0</v>
      </c>
      <c r="R12" s="131">
        <f ca="1">SUMIFS('Overview employees'!S:S,'Overview employees'!$B:$B,'A. Personnel costs'!$B$12,'Overview employees'!$A:$A,'A. Personnel costs'!$A12)</f>
        <v>0</v>
      </c>
      <c r="S12" s="131">
        <f ca="1">SUMIFS('Overview employees'!T:T,'Overview employees'!$B:$B,'A. Personnel costs'!$B$12,'Overview employees'!$A:$A,'A. Personnel costs'!$A12)</f>
        <v>0</v>
      </c>
    </row>
    <row r="13" spans="1:19" x14ac:dyDescent="0.25">
      <c r="A13" s="121" t="s">
        <v>235</v>
      </c>
      <c r="B13" s="552"/>
      <c r="C13" s="122">
        <f ca="1">SUMIFS('Overview employees'!D:D,'Overview employees'!B:B,'A. Personnel costs'!$B$12,'Overview employees'!A:A,'A. Personnel costs'!$A13)</f>
        <v>0</v>
      </c>
      <c r="D13" s="118">
        <f t="shared" ca="1" si="2"/>
        <v>0</v>
      </c>
      <c r="E13" s="123">
        <f ca="1">SUMIFS('Overview employees'!F:F,'Overview employees'!$B:$B,'A. Personnel costs'!$B$12,'Overview employees'!$A:$A,'A. Personnel costs'!$A13)</f>
        <v>0</v>
      </c>
      <c r="F13" s="123">
        <f ca="1">SUMIFS('Overview employees'!G:G,'Overview employees'!$B:$B,'A. Personnel costs'!$B$12,'Overview employees'!$A:$A,'A. Personnel costs'!$A13)</f>
        <v>0</v>
      </c>
      <c r="G13" s="123">
        <f ca="1">SUMIFS('Overview employees'!H:H,'Overview employees'!$B:$B,'A. Personnel costs'!$B$12,'Overview employees'!$A:$A,'A. Personnel costs'!$A13)</f>
        <v>0</v>
      </c>
      <c r="H13" s="123">
        <f ca="1">SUMIFS('Overview employees'!I:I,'Overview employees'!$B:$B,'A. Personnel costs'!$B$12,'Overview employees'!$A:$A,'A. Personnel costs'!$A13)</f>
        <v>0</v>
      </c>
      <c r="I13" s="123">
        <f ca="1">SUMIFS('Overview employees'!J:J,'Overview employees'!$B:$B,'A. Personnel costs'!$B$12,'Overview employees'!$A:$A,'A. Personnel costs'!$A13)</f>
        <v>0</v>
      </c>
      <c r="J13" s="123">
        <f ca="1">SUMIFS('Overview employees'!K:K,'Overview employees'!$B:$B,'A. Personnel costs'!$B$12,'Overview employees'!$A:$A,'A. Personnel costs'!$A13)</f>
        <v>0</v>
      </c>
      <c r="K13" s="123">
        <f ca="1">SUMIFS('Overview employees'!L:L,'Overview employees'!$B:$B,'A. Personnel costs'!$B$12,'Overview employees'!$A:$A,'A. Personnel costs'!$A13)</f>
        <v>0</v>
      </c>
      <c r="L13" s="123">
        <f ca="1">SUMIFS('Overview employees'!M:M,'Overview employees'!$B:$B,'A. Personnel costs'!$B$12,'Overview employees'!$A:$A,'A. Personnel costs'!$A13)</f>
        <v>0</v>
      </c>
      <c r="M13" s="123">
        <f ca="1">SUMIFS('Overview employees'!N:N,'Overview employees'!$B:$B,'A. Personnel costs'!$B$12,'Overview employees'!$A:$A,'A. Personnel costs'!$A13)</f>
        <v>0</v>
      </c>
      <c r="N13" s="123">
        <f ca="1">SUMIFS('Overview employees'!O:O,'Overview employees'!$B:$B,'A. Personnel costs'!$B$12,'Overview employees'!$A:$A,'A. Personnel costs'!$A13)</f>
        <v>0</v>
      </c>
      <c r="O13" s="123">
        <f ca="1">SUMIFS('Overview employees'!P:P,'Overview employees'!$B:$B,'A. Personnel costs'!$B$12,'Overview employees'!$A:$A,'A. Personnel costs'!$A13)</f>
        <v>0</v>
      </c>
      <c r="P13" s="123">
        <f ca="1">SUMIFS('Overview employees'!Q:Q,'Overview employees'!$B:$B,'A. Personnel costs'!$B$12,'Overview employees'!$A:$A,'A. Personnel costs'!$A13)</f>
        <v>0</v>
      </c>
      <c r="Q13" s="123">
        <f ca="1">SUMIFS('Overview employees'!R:R,'Overview employees'!$B:$B,'A. Personnel costs'!$B$12,'Overview employees'!$A:$A,'A. Personnel costs'!$A13)</f>
        <v>0</v>
      </c>
      <c r="R13" s="123">
        <f ca="1">SUMIFS('Overview employees'!S:S,'Overview employees'!$B:$B,'A. Personnel costs'!$B$12,'Overview employees'!$A:$A,'A. Personnel costs'!$A13)</f>
        <v>0</v>
      </c>
      <c r="S13" s="123">
        <f ca="1">SUMIFS('Overview employees'!T:T,'Overview employees'!$B:$B,'A. Personnel costs'!$B$12,'Overview employees'!$A:$A,'A. Personnel costs'!$A13)</f>
        <v>0</v>
      </c>
    </row>
    <row r="14" spans="1:19" x14ac:dyDescent="0.25">
      <c r="A14" s="116" t="s">
        <v>236</v>
      </c>
      <c r="B14" s="552"/>
      <c r="C14" s="122">
        <f ca="1">SUMIFS('Overview employees'!D:D,'Overview employees'!B:B,'A. Personnel costs'!$B$12,'Overview employees'!A:A,'A. Personnel costs'!$A14)</f>
        <v>0</v>
      </c>
      <c r="D14" s="118">
        <f t="shared" ca="1" si="2"/>
        <v>0</v>
      </c>
      <c r="E14" s="123">
        <f ca="1">SUMIFS('Overview employees'!F:F,'Overview employees'!$B:$B,'A. Personnel costs'!$B$12,'Overview employees'!$A:$A,'A. Personnel costs'!$A14)</f>
        <v>0</v>
      </c>
      <c r="F14" s="123">
        <f ca="1">SUMIFS('Overview employees'!G:G,'Overview employees'!$B:$B,'A. Personnel costs'!$B$12,'Overview employees'!$A:$A,'A. Personnel costs'!$A14)</f>
        <v>0</v>
      </c>
      <c r="G14" s="123">
        <f ca="1">SUMIFS('Overview employees'!H:H,'Overview employees'!$B:$B,'A. Personnel costs'!$B$12,'Overview employees'!$A:$A,'A. Personnel costs'!$A14)</f>
        <v>0</v>
      </c>
      <c r="H14" s="123">
        <f ca="1">SUMIFS('Overview employees'!I:I,'Overview employees'!$B:$B,'A. Personnel costs'!$B$12,'Overview employees'!$A:$A,'A. Personnel costs'!$A14)</f>
        <v>0</v>
      </c>
      <c r="I14" s="123">
        <f ca="1">SUMIFS('Overview employees'!J:J,'Overview employees'!$B:$B,'A. Personnel costs'!$B$12,'Overview employees'!$A:$A,'A. Personnel costs'!$A14)</f>
        <v>0</v>
      </c>
      <c r="J14" s="123">
        <f ca="1">SUMIFS('Overview employees'!K:K,'Overview employees'!$B:$B,'A. Personnel costs'!$B$12,'Overview employees'!$A:$A,'A. Personnel costs'!$A14)</f>
        <v>0</v>
      </c>
      <c r="K14" s="123">
        <f ca="1">SUMIFS('Overview employees'!L:L,'Overview employees'!$B:$B,'A. Personnel costs'!$B$12,'Overview employees'!$A:$A,'A. Personnel costs'!$A14)</f>
        <v>0</v>
      </c>
      <c r="L14" s="123">
        <f ca="1">SUMIFS('Overview employees'!M:M,'Overview employees'!$B:$B,'A. Personnel costs'!$B$12,'Overview employees'!$A:$A,'A. Personnel costs'!$A14)</f>
        <v>0</v>
      </c>
      <c r="M14" s="123">
        <f ca="1">SUMIFS('Overview employees'!N:N,'Overview employees'!$B:$B,'A. Personnel costs'!$B$12,'Overview employees'!$A:$A,'A. Personnel costs'!$A14)</f>
        <v>0</v>
      </c>
      <c r="N14" s="123">
        <f ca="1">SUMIFS('Overview employees'!O:O,'Overview employees'!$B:$B,'A. Personnel costs'!$B$12,'Overview employees'!$A:$A,'A. Personnel costs'!$A14)</f>
        <v>0</v>
      </c>
      <c r="O14" s="123">
        <f ca="1">SUMIFS('Overview employees'!P:P,'Overview employees'!$B:$B,'A. Personnel costs'!$B$12,'Overview employees'!$A:$A,'A. Personnel costs'!$A14)</f>
        <v>0</v>
      </c>
      <c r="P14" s="123">
        <f ca="1">SUMIFS('Overview employees'!Q:Q,'Overview employees'!$B:$B,'A. Personnel costs'!$B$12,'Overview employees'!$A:$A,'A. Personnel costs'!$A14)</f>
        <v>0</v>
      </c>
      <c r="Q14" s="123">
        <f ca="1">SUMIFS('Overview employees'!R:R,'Overview employees'!$B:$B,'A. Personnel costs'!$B$12,'Overview employees'!$A:$A,'A. Personnel costs'!$A14)</f>
        <v>0</v>
      </c>
      <c r="R14" s="123">
        <f ca="1">SUMIFS('Overview employees'!S:S,'Overview employees'!$B:$B,'A. Personnel costs'!$B$12,'Overview employees'!$A:$A,'A. Personnel costs'!$A14)</f>
        <v>0</v>
      </c>
      <c r="S14" s="123">
        <f ca="1">SUMIFS('Overview employees'!T:T,'Overview employees'!$B:$B,'A. Personnel costs'!$B$12,'Overview employees'!$A:$A,'A. Personnel costs'!$A14)</f>
        <v>0</v>
      </c>
    </row>
    <row r="15" spans="1:19" x14ac:dyDescent="0.25">
      <c r="A15" s="116" t="s">
        <v>237</v>
      </c>
      <c r="B15" s="552"/>
      <c r="C15" s="122">
        <f ca="1">SUMIFS('Overview employees'!D:D,'Overview employees'!B:B,'A. Personnel costs'!$B$12,'Overview employees'!A:A,'A. Personnel costs'!$A15)</f>
        <v>0</v>
      </c>
      <c r="D15" s="118">
        <f t="shared" ca="1" si="2"/>
        <v>0</v>
      </c>
      <c r="E15" s="123">
        <f ca="1">SUMIFS('Overview employees'!F:F,'Overview employees'!$B:$B,'A. Personnel costs'!$B$12,'Overview employees'!$A:$A,'A. Personnel costs'!$A15)</f>
        <v>0</v>
      </c>
      <c r="F15" s="123">
        <f ca="1">SUMIFS('Overview employees'!G:G,'Overview employees'!$B:$B,'A. Personnel costs'!$B$12,'Overview employees'!$A:$A,'A. Personnel costs'!$A15)</f>
        <v>0</v>
      </c>
      <c r="G15" s="123">
        <f ca="1">SUMIFS('Overview employees'!H:H,'Overview employees'!$B:$B,'A. Personnel costs'!$B$12,'Overview employees'!$A:$A,'A. Personnel costs'!$A15)</f>
        <v>0</v>
      </c>
      <c r="H15" s="123">
        <f ca="1">SUMIFS('Overview employees'!I:I,'Overview employees'!$B:$B,'A. Personnel costs'!$B$12,'Overview employees'!$A:$A,'A. Personnel costs'!$A15)</f>
        <v>0</v>
      </c>
      <c r="I15" s="123">
        <f ca="1">SUMIFS('Overview employees'!J:J,'Overview employees'!$B:$B,'A. Personnel costs'!$B$12,'Overview employees'!$A:$A,'A. Personnel costs'!$A15)</f>
        <v>0</v>
      </c>
      <c r="J15" s="123">
        <f ca="1">SUMIFS('Overview employees'!K:K,'Overview employees'!$B:$B,'A. Personnel costs'!$B$12,'Overview employees'!$A:$A,'A. Personnel costs'!$A15)</f>
        <v>0</v>
      </c>
      <c r="K15" s="123">
        <f ca="1">SUMIFS('Overview employees'!L:L,'Overview employees'!$B:$B,'A. Personnel costs'!$B$12,'Overview employees'!$A:$A,'A. Personnel costs'!$A15)</f>
        <v>0</v>
      </c>
      <c r="L15" s="123">
        <f ca="1">SUMIFS('Overview employees'!M:M,'Overview employees'!$B:$B,'A. Personnel costs'!$B$12,'Overview employees'!$A:$A,'A. Personnel costs'!$A15)</f>
        <v>0</v>
      </c>
      <c r="M15" s="123">
        <f ca="1">SUMIFS('Overview employees'!N:N,'Overview employees'!$B:$B,'A. Personnel costs'!$B$12,'Overview employees'!$A:$A,'A. Personnel costs'!$A15)</f>
        <v>0</v>
      </c>
      <c r="N15" s="123">
        <f ca="1">SUMIFS('Overview employees'!O:O,'Overview employees'!$B:$B,'A. Personnel costs'!$B$12,'Overview employees'!$A:$A,'A. Personnel costs'!$A15)</f>
        <v>0</v>
      </c>
      <c r="O15" s="123">
        <f ca="1">SUMIFS('Overview employees'!P:P,'Overview employees'!$B:$B,'A. Personnel costs'!$B$12,'Overview employees'!$A:$A,'A. Personnel costs'!$A15)</f>
        <v>0</v>
      </c>
      <c r="P15" s="123">
        <f ca="1">SUMIFS('Overview employees'!Q:Q,'Overview employees'!$B:$B,'A. Personnel costs'!$B$12,'Overview employees'!$A:$A,'A. Personnel costs'!$A15)</f>
        <v>0</v>
      </c>
      <c r="Q15" s="123">
        <f ca="1">SUMIFS('Overview employees'!R:R,'Overview employees'!$B:$B,'A. Personnel costs'!$B$12,'Overview employees'!$A:$A,'A. Personnel costs'!$A15)</f>
        <v>0</v>
      </c>
      <c r="R15" s="123">
        <f ca="1">SUMIFS('Overview employees'!S:S,'Overview employees'!$B:$B,'A. Personnel costs'!$B$12,'Overview employees'!$A:$A,'A. Personnel costs'!$A15)</f>
        <v>0</v>
      </c>
      <c r="S15" s="123">
        <f ca="1">SUMIFS('Overview employees'!T:T,'Overview employees'!$B:$B,'A. Personnel costs'!$B$12,'Overview employees'!$A:$A,'A. Personnel costs'!$A15)</f>
        <v>0</v>
      </c>
    </row>
    <row r="16" spans="1:19" x14ac:dyDescent="0.25">
      <c r="A16" s="124" t="s">
        <v>238</v>
      </c>
      <c r="B16" s="552"/>
      <c r="C16" s="122">
        <f ca="1">SUMIFS('Overview employees'!D:D,'Overview employees'!B:B,'A. Personnel costs'!$B$12,'Overview employees'!A:A,'A. Personnel costs'!$A16)</f>
        <v>0</v>
      </c>
      <c r="D16" s="118">
        <f t="shared" ca="1" si="2"/>
        <v>0</v>
      </c>
      <c r="E16" s="123">
        <f ca="1">SUMIFS('Overview employees'!F:F,'Overview employees'!$B:$B,'A. Personnel costs'!$B$12,'Overview employees'!$A:$A,'A. Personnel costs'!$A16)</f>
        <v>0</v>
      </c>
      <c r="F16" s="123">
        <f ca="1">SUMIFS('Overview employees'!G:G,'Overview employees'!$B:$B,'A. Personnel costs'!$B$12,'Overview employees'!$A:$A,'A. Personnel costs'!$A16)</f>
        <v>0</v>
      </c>
      <c r="G16" s="123">
        <f ca="1">SUMIFS('Overview employees'!H:H,'Overview employees'!$B:$B,'A. Personnel costs'!$B$12,'Overview employees'!$A:$A,'A. Personnel costs'!$A16)</f>
        <v>0</v>
      </c>
      <c r="H16" s="123">
        <f ca="1">SUMIFS('Overview employees'!I:I,'Overview employees'!$B:$B,'A. Personnel costs'!$B$12,'Overview employees'!$A:$A,'A. Personnel costs'!$A16)</f>
        <v>0</v>
      </c>
      <c r="I16" s="123">
        <f ca="1">SUMIFS('Overview employees'!J:J,'Overview employees'!$B:$B,'A. Personnel costs'!$B$12,'Overview employees'!$A:$A,'A. Personnel costs'!$A16)</f>
        <v>0</v>
      </c>
      <c r="J16" s="123">
        <f ca="1">SUMIFS('Overview employees'!K:K,'Overview employees'!$B:$B,'A. Personnel costs'!$B$12,'Overview employees'!$A:$A,'A. Personnel costs'!$A16)</f>
        <v>0</v>
      </c>
      <c r="K16" s="123">
        <f ca="1">SUMIFS('Overview employees'!L:L,'Overview employees'!$B:$B,'A. Personnel costs'!$B$12,'Overview employees'!$A:$A,'A. Personnel costs'!$A16)</f>
        <v>0</v>
      </c>
      <c r="L16" s="123">
        <f ca="1">SUMIFS('Overview employees'!M:M,'Overview employees'!$B:$B,'A. Personnel costs'!$B$12,'Overview employees'!$A:$A,'A. Personnel costs'!$A16)</f>
        <v>0</v>
      </c>
      <c r="M16" s="123">
        <f ca="1">SUMIFS('Overview employees'!N:N,'Overview employees'!$B:$B,'A. Personnel costs'!$B$12,'Overview employees'!$A:$A,'A. Personnel costs'!$A16)</f>
        <v>0</v>
      </c>
      <c r="N16" s="123">
        <f ca="1">SUMIFS('Overview employees'!O:O,'Overview employees'!$B:$B,'A. Personnel costs'!$B$12,'Overview employees'!$A:$A,'A. Personnel costs'!$A16)</f>
        <v>0</v>
      </c>
      <c r="O16" s="123">
        <f ca="1">SUMIFS('Overview employees'!P:P,'Overview employees'!$B:$B,'A. Personnel costs'!$B$12,'Overview employees'!$A:$A,'A. Personnel costs'!$A16)</f>
        <v>0</v>
      </c>
      <c r="P16" s="123">
        <f ca="1">SUMIFS('Overview employees'!Q:Q,'Overview employees'!$B:$B,'A. Personnel costs'!$B$12,'Overview employees'!$A:$A,'A. Personnel costs'!$A16)</f>
        <v>0</v>
      </c>
      <c r="Q16" s="123">
        <f ca="1">SUMIFS('Overview employees'!R:R,'Overview employees'!$B:$B,'A. Personnel costs'!$B$12,'Overview employees'!$A:$A,'A. Personnel costs'!$A16)</f>
        <v>0</v>
      </c>
      <c r="R16" s="123">
        <f ca="1">SUMIFS('Overview employees'!S:S,'Overview employees'!$B:$B,'A. Personnel costs'!$B$12,'Overview employees'!$A:$A,'A. Personnel costs'!$A16)</f>
        <v>0</v>
      </c>
      <c r="S16" s="123">
        <f ca="1">SUMIFS('Overview employees'!T:T,'Overview employees'!$B:$B,'A. Personnel costs'!$B$12,'Overview employees'!$A:$A,'A. Personnel costs'!$A16)</f>
        <v>0</v>
      </c>
    </row>
    <row r="17" spans="1:19" s="93" customFormat="1" x14ac:dyDescent="0.25">
      <c r="A17" s="125" t="s">
        <v>37</v>
      </c>
      <c r="B17" s="553"/>
      <c r="C17" s="126">
        <f t="shared" ref="C17:S17" ca="1" si="4">SUM(C12:C16)</f>
        <v>0</v>
      </c>
      <c r="D17" s="127">
        <f t="shared" ca="1" si="2"/>
        <v>0</v>
      </c>
      <c r="E17" s="128">
        <f t="shared" ca="1" si="4"/>
        <v>0</v>
      </c>
      <c r="F17" s="128">
        <f t="shared" ca="1" si="4"/>
        <v>0</v>
      </c>
      <c r="G17" s="128">
        <f t="shared" ca="1" si="4"/>
        <v>0</v>
      </c>
      <c r="H17" s="128">
        <f t="shared" ca="1" si="4"/>
        <v>0</v>
      </c>
      <c r="I17" s="128">
        <f t="shared" ca="1" si="4"/>
        <v>0</v>
      </c>
      <c r="J17" s="128">
        <f t="shared" ca="1" si="4"/>
        <v>0</v>
      </c>
      <c r="K17" s="128">
        <f t="shared" ca="1" si="4"/>
        <v>0</v>
      </c>
      <c r="L17" s="128">
        <f t="shared" ca="1" si="4"/>
        <v>0</v>
      </c>
      <c r="M17" s="128">
        <f t="shared" ca="1" si="4"/>
        <v>0</v>
      </c>
      <c r="N17" s="128">
        <f t="shared" ca="1" si="4"/>
        <v>0</v>
      </c>
      <c r="O17" s="128">
        <f t="shared" ca="1" si="4"/>
        <v>0</v>
      </c>
      <c r="P17" s="128">
        <f t="shared" ca="1" si="4"/>
        <v>0</v>
      </c>
      <c r="Q17" s="128">
        <f t="shared" ca="1" si="4"/>
        <v>0</v>
      </c>
      <c r="R17" s="128">
        <f t="shared" ca="1" si="4"/>
        <v>0</v>
      </c>
      <c r="S17" s="128">
        <f t="shared" ca="1" si="4"/>
        <v>0</v>
      </c>
    </row>
    <row r="18" spans="1:19" x14ac:dyDescent="0.25">
      <c r="A18" s="116" t="s">
        <v>234</v>
      </c>
      <c r="B18" s="560" t="s">
        <v>25</v>
      </c>
      <c r="C18" s="129">
        <f ca="1">SUMIFS('Overview employees'!D:D,'Overview employees'!B:B,'A. Personnel costs'!$B$18,'Overview employees'!A:A,'A. Personnel costs'!$A18)</f>
        <v>0</v>
      </c>
      <c r="D18" s="130">
        <f t="shared" ca="1" si="2"/>
        <v>0</v>
      </c>
      <c r="E18" s="131">
        <f ca="1">SUMIFS('Overview employees'!F:F,'Overview employees'!$B:$B,'A. Personnel costs'!$B$18,'Overview employees'!$A:$A,'A. Personnel costs'!$A18)</f>
        <v>0</v>
      </c>
      <c r="F18" s="131">
        <f ca="1">SUMIFS('Overview employees'!G:G,'Overview employees'!$B:$B,'A. Personnel costs'!$B$18,'Overview employees'!$A:$A,'A. Personnel costs'!$A18)</f>
        <v>0</v>
      </c>
      <c r="G18" s="131">
        <f ca="1">SUMIFS('Overview employees'!H:H,'Overview employees'!$B:$B,'A. Personnel costs'!$B$18,'Overview employees'!$A:$A,'A. Personnel costs'!$A18)</f>
        <v>0</v>
      </c>
      <c r="H18" s="131">
        <f ca="1">SUMIFS('Overview employees'!I:I,'Overview employees'!$B:$B,'A. Personnel costs'!$B$18,'Overview employees'!$A:$A,'A. Personnel costs'!$A18)</f>
        <v>0</v>
      </c>
      <c r="I18" s="131">
        <f ca="1">SUMIFS('Overview employees'!J:J,'Overview employees'!$B:$B,'A. Personnel costs'!$B$18,'Overview employees'!$A:$A,'A. Personnel costs'!$A18)</f>
        <v>0</v>
      </c>
      <c r="J18" s="131">
        <f ca="1">SUMIFS('Overview employees'!K:K,'Overview employees'!$B:$B,'A. Personnel costs'!$B$18,'Overview employees'!$A:$A,'A. Personnel costs'!$A18)</f>
        <v>0</v>
      </c>
      <c r="K18" s="131">
        <f ca="1">SUMIFS('Overview employees'!L:L,'Overview employees'!$B:$B,'A. Personnel costs'!$B$18,'Overview employees'!$A:$A,'A. Personnel costs'!$A18)</f>
        <v>0</v>
      </c>
      <c r="L18" s="131">
        <f ca="1">SUMIFS('Overview employees'!M:M,'Overview employees'!$B:$B,'A. Personnel costs'!$B$18,'Overview employees'!$A:$A,'A. Personnel costs'!$A18)</f>
        <v>0</v>
      </c>
      <c r="M18" s="131">
        <f ca="1">SUMIFS('Overview employees'!N:N,'Overview employees'!$B:$B,'A. Personnel costs'!$B$18,'Overview employees'!$A:$A,'A. Personnel costs'!$A18)</f>
        <v>0</v>
      </c>
      <c r="N18" s="131">
        <f ca="1">SUMIFS('Overview employees'!O:O,'Overview employees'!$B:$B,'A. Personnel costs'!$B$18,'Overview employees'!$A:$A,'A. Personnel costs'!$A18)</f>
        <v>0</v>
      </c>
      <c r="O18" s="131">
        <f ca="1">SUMIFS('Overview employees'!P:P,'Overview employees'!$B:$B,'A. Personnel costs'!$B$18,'Overview employees'!$A:$A,'A. Personnel costs'!$A18)</f>
        <v>0</v>
      </c>
      <c r="P18" s="131">
        <f ca="1">SUMIFS('Overview employees'!Q:Q,'Overview employees'!$B:$B,'A. Personnel costs'!$B$18,'Overview employees'!$A:$A,'A. Personnel costs'!$A18)</f>
        <v>0</v>
      </c>
      <c r="Q18" s="131">
        <f ca="1">SUMIFS('Overview employees'!R:R,'Overview employees'!$B:$B,'A. Personnel costs'!$B$18,'Overview employees'!$A:$A,'A. Personnel costs'!$A18)</f>
        <v>0</v>
      </c>
      <c r="R18" s="131">
        <f ca="1">SUMIFS('Overview employees'!S:S,'Overview employees'!$B:$B,'A. Personnel costs'!$B$18,'Overview employees'!$A:$A,'A. Personnel costs'!$A18)</f>
        <v>0</v>
      </c>
      <c r="S18" s="131">
        <f ca="1">SUMIFS('Overview employees'!T:T,'Overview employees'!$B:$B,'A. Personnel costs'!$B$18,'Overview employees'!$A:$A,'A. Personnel costs'!$A18)</f>
        <v>0</v>
      </c>
    </row>
    <row r="19" spans="1:19" x14ac:dyDescent="0.25">
      <c r="A19" s="121" t="s">
        <v>235</v>
      </c>
      <c r="B19" s="561"/>
      <c r="C19" s="122">
        <f ca="1">SUMIFS('Overview employees'!D:D,'Overview employees'!B:B,'A. Personnel costs'!$B$18,'Overview employees'!A:A,'A. Personnel costs'!$A19)</f>
        <v>0</v>
      </c>
      <c r="D19" s="118">
        <f t="shared" ca="1" si="2"/>
        <v>0</v>
      </c>
      <c r="E19" s="123">
        <f ca="1">SUMIFS('Overview employees'!F:F,'Overview employees'!$B:$B,'A. Personnel costs'!$B$18,'Overview employees'!$A:$A,'A. Personnel costs'!$A19)</f>
        <v>0</v>
      </c>
      <c r="F19" s="123">
        <f ca="1">SUMIFS('Overview employees'!G:G,'Overview employees'!$B:$B,'A. Personnel costs'!$B$18,'Overview employees'!$A:$A,'A. Personnel costs'!$A19)</f>
        <v>0</v>
      </c>
      <c r="G19" s="123">
        <f ca="1">SUMIFS('Overview employees'!H:H,'Overview employees'!$B:$B,'A. Personnel costs'!$B$18,'Overview employees'!$A:$A,'A. Personnel costs'!$A19)</f>
        <v>0</v>
      </c>
      <c r="H19" s="123">
        <f ca="1">SUMIFS('Overview employees'!I:I,'Overview employees'!$B:$B,'A. Personnel costs'!$B$18,'Overview employees'!$A:$A,'A. Personnel costs'!$A19)</f>
        <v>0</v>
      </c>
      <c r="I19" s="123">
        <f ca="1">SUMIFS('Overview employees'!J:J,'Overview employees'!$B:$B,'A. Personnel costs'!$B$18,'Overview employees'!$A:$A,'A. Personnel costs'!$A19)</f>
        <v>0</v>
      </c>
      <c r="J19" s="123">
        <f ca="1">SUMIFS('Overview employees'!K:K,'Overview employees'!$B:$B,'A. Personnel costs'!$B$18,'Overview employees'!$A:$A,'A. Personnel costs'!$A19)</f>
        <v>0</v>
      </c>
      <c r="K19" s="123">
        <f ca="1">SUMIFS('Overview employees'!L:L,'Overview employees'!$B:$B,'A. Personnel costs'!$B$18,'Overview employees'!$A:$A,'A. Personnel costs'!$A19)</f>
        <v>0</v>
      </c>
      <c r="L19" s="123">
        <f ca="1">SUMIFS('Overview employees'!M:M,'Overview employees'!$B:$B,'A. Personnel costs'!$B$18,'Overview employees'!$A:$A,'A. Personnel costs'!$A19)</f>
        <v>0</v>
      </c>
      <c r="M19" s="123">
        <f ca="1">SUMIFS('Overview employees'!N:N,'Overview employees'!$B:$B,'A. Personnel costs'!$B$18,'Overview employees'!$A:$A,'A. Personnel costs'!$A19)</f>
        <v>0</v>
      </c>
      <c r="N19" s="123">
        <f ca="1">SUMIFS('Overview employees'!O:O,'Overview employees'!$B:$B,'A. Personnel costs'!$B$18,'Overview employees'!$A:$A,'A. Personnel costs'!$A19)</f>
        <v>0</v>
      </c>
      <c r="O19" s="123">
        <f ca="1">SUMIFS('Overview employees'!P:P,'Overview employees'!$B:$B,'A. Personnel costs'!$B$18,'Overview employees'!$A:$A,'A. Personnel costs'!$A19)</f>
        <v>0</v>
      </c>
      <c r="P19" s="123">
        <f ca="1">SUMIFS('Overview employees'!Q:Q,'Overview employees'!$B:$B,'A. Personnel costs'!$B$18,'Overview employees'!$A:$A,'A. Personnel costs'!$A19)</f>
        <v>0</v>
      </c>
      <c r="Q19" s="123">
        <f ca="1">SUMIFS('Overview employees'!R:R,'Overview employees'!$B:$B,'A. Personnel costs'!$B$18,'Overview employees'!$A:$A,'A. Personnel costs'!$A19)</f>
        <v>0</v>
      </c>
      <c r="R19" s="123">
        <f ca="1">SUMIFS('Overview employees'!S:S,'Overview employees'!$B:$B,'A. Personnel costs'!$B$18,'Overview employees'!$A:$A,'A. Personnel costs'!$A19)</f>
        <v>0</v>
      </c>
      <c r="S19" s="123">
        <f ca="1">SUMIFS('Overview employees'!T:T,'Overview employees'!$B:$B,'A. Personnel costs'!$B$18,'Overview employees'!$A:$A,'A. Personnel costs'!$A19)</f>
        <v>0</v>
      </c>
    </row>
    <row r="20" spans="1:19" x14ac:dyDescent="0.25">
      <c r="A20" s="116" t="s">
        <v>236</v>
      </c>
      <c r="B20" s="561"/>
      <c r="C20" s="122">
        <f ca="1">SUMIFS('Overview employees'!D:D,'Overview employees'!B:B,'A. Personnel costs'!$B$18,'Overview employees'!A:A,'A. Personnel costs'!$A20)</f>
        <v>0</v>
      </c>
      <c r="D20" s="118">
        <f t="shared" ca="1" si="2"/>
        <v>0</v>
      </c>
      <c r="E20" s="123">
        <f ca="1">SUMIFS('Overview employees'!F:F,'Overview employees'!$B:$B,'A. Personnel costs'!$B$18,'Overview employees'!$A:$A,'A. Personnel costs'!$A20)</f>
        <v>0</v>
      </c>
      <c r="F20" s="123">
        <f ca="1">SUMIFS('Overview employees'!G:G,'Overview employees'!$B:$B,'A. Personnel costs'!$B$18,'Overview employees'!$A:$A,'A. Personnel costs'!$A20)</f>
        <v>0</v>
      </c>
      <c r="G20" s="123">
        <f ca="1">SUMIFS('Overview employees'!H:H,'Overview employees'!$B:$B,'A. Personnel costs'!$B$18,'Overview employees'!$A:$A,'A. Personnel costs'!$A20)</f>
        <v>0</v>
      </c>
      <c r="H20" s="123">
        <f ca="1">SUMIFS('Overview employees'!I:I,'Overview employees'!$B:$B,'A. Personnel costs'!$B$18,'Overview employees'!$A:$A,'A. Personnel costs'!$A20)</f>
        <v>0</v>
      </c>
      <c r="I20" s="123">
        <f ca="1">SUMIFS('Overview employees'!J:J,'Overview employees'!$B:$B,'A. Personnel costs'!$B$18,'Overview employees'!$A:$A,'A. Personnel costs'!$A20)</f>
        <v>0</v>
      </c>
      <c r="J20" s="123">
        <f ca="1">SUMIFS('Overview employees'!K:K,'Overview employees'!$B:$B,'A. Personnel costs'!$B$18,'Overview employees'!$A:$A,'A. Personnel costs'!$A20)</f>
        <v>0</v>
      </c>
      <c r="K20" s="123">
        <f ca="1">SUMIFS('Overview employees'!L:L,'Overview employees'!$B:$B,'A. Personnel costs'!$B$18,'Overview employees'!$A:$A,'A. Personnel costs'!$A20)</f>
        <v>0</v>
      </c>
      <c r="L20" s="123">
        <f ca="1">SUMIFS('Overview employees'!M:M,'Overview employees'!$B:$B,'A. Personnel costs'!$B$18,'Overview employees'!$A:$A,'A. Personnel costs'!$A20)</f>
        <v>0</v>
      </c>
      <c r="M20" s="123">
        <f ca="1">SUMIFS('Overview employees'!N:N,'Overview employees'!$B:$B,'A. Personnel costs'!$B$18,'Overview employees'!$A:$A,'A. Personnel costs'!$A20)</f>
        <v>0</v>
      </c>
      <c r="N20" s="123">
        <f ca="1">SUMIFS('Overview employees'!O:O,'Overview employees'!$B:$B,'A. Personnel costs'!$B$18,'Overview employees'!$A:$A,'A. Personnel costs'!$A20)</f>
        <v>0</v>
      </c>
      <c r="O20" s="123">
        <f ca="1">SUMIFS('Overview employees'!P:P,'Overview employees'!$B:$B,'A. Personnel costs'!$B$18,'Overview employees'!$A:$A,'A. Personnel costs'!$A20)</f>
        <v>0</v>
      </c>
      <c r="P20" s="123">
        <f ca="1">SUMIFS('Overview employees'!Q:Q,'Overview employees'!$B:$B,'A. Personnel costs'!$B$18,'Overview employees'!$A:$A,'A. Personnel costs'!$A20)</f>
        <v>0</v>
      </c>
      <c r="Q20" s="123">
        <f ca="1">SUMIFS('Overview employees'!R:R,'Overview employees'!$B:$B,'A. Personnel costs'!$B$18,'Overview employees'!$A:$A,'A. Personnel costs'!$A20)</f>
        <v>0</v>
      </c>
      <c r="R20" s="123">
        <f ca="1">SUMIFS('Overview employees'!S:S,'Overview employees'!$B:$B,'A. Personnel costs'!$B$18,'Overview employees'!$A:$A,'A. Personnel costs'!$A20)</f>
        <v>0</v>
      </c>
      <c r="S20" s="123">
        <f ca="1">SUMIFS('Overview employees'!T:T,'Overview employees'!$B:$B,'A. Personnel costs'!$B$18,'Overview employees'!$A:$A,'A. Personnel costs'!$A20)</f>
        <v>0</v>
      </c>
    </row>
    <row r="21" spans="1:19" x14ac:dyDescent="0.25">
      <c r="A21" s="116" t="s">
        <v>237</v>
      </c>
      <c r="B21" s="561"/>
      <c r="C21" s="122">
        <f ca="1">SUMIFS('Overview employees'!D:D,'Overview employees'!B:B,'A. Personnel costs'!$B$18,'Overview employees'!A:A,'A. Personnel costs'!$A21)</f>
        <v>0</v>
      </c>
      <c r="D21" s="118">
        <f t="shared" ca="1" si="2"/>
        <v>0</v>
      </c>
      <c r="E21" s="123">
        <f ca="1">SUMIFS('Overview employees'!F:F,'Overview employees'!$B:$B,'A. Personnel costs'!$B$18,'Overview employees'!$A:$A,'A. Personnel costs'!$A21)</f>
        <v>0</v>
      </c>
      <c r="F21" s="123">
        <f ca="1">SUMIFS('Overview employees'!G:G,'Overview employees'!$B:$B,'A. Personnel costs'!$B$18,'Overview employees'!$A:$A,'A. Personnel costs'!$A21)</f>
        <v>0</v>
      </c>
      <c r="G21" s="123">
        <f ca="1">SUMIFS('Overview employees'!H:H,'Overview employees'!$B:$B,'A. Personnel costs'!$B$18,'Overview employees'!$A:$A,'A. Personnel costs'!$A21)</f>
        <v>0</v>
      </c>
      <c r="H21" s="123">
        <f ca="1">SUMIFS('Overview employees'!I:I,'Overview employees'!$B:$B,'A. Personnel costs'!$B$18,'Overview employees'!$A:$A,'A. Personnel costs'!$A21)</f>
        <v>0</v>
      </c>
      <c r="I21" s="123">
        <f ca="1">SUMIFS('Overview employees'!J:J,'Overview employees'!$B:$B,'A. Personnel costs'!$B$18,'Overview employees'!$A:$A,'A. Personnel costs'!$A21)</f>
        <v>0</v>
      </c>
      <c r="J21" s="123">
        <f ca="1">SUMIFS('Overview employees'!K:K,'Overview employees'!$B:$B,'A. Personnel costs'!$B$18,'Overview employees'!$A:$A,'A. Personnel costs'!$A21)</f>
        <v>0</v>
      </c>
      <c r="K21" s="123">
        <f ca="1">SUMIFS('Overview employees'!L:L,'Overview employees'!$B:$B,'A. Personnel costs'!$B$18,'Overview employees'!$A:$A,'A. Personnel costs'!$A21)</f>
        <v>0</v>
      </c>
      <c r="L21" s="123">
        <f ca="1">SUMIFS('Overview employees'!M:M,'Overview employees'!$B:$B,'A. Personnel costs'!$B$18,'Overview employees'!$A:$A,'A. Personnel costs'!$A21)</f>
        <v>0</v>
      </c>
      <c r="M21" s="123">
        <f ca="1">SUMIFS('Overview employees'!N:N,'Overview employees'!$B:$B,'A. Personnel costs'!$B$18,'Overview employees'!$A:$A,'A. Personnel costs'!$A21)</f>
        <v>0</v>
      </c>
      <c r="N21" s="123">
        <f ca="1">SUMIFS('Overview employees'!O:O,'Overview employees'!$B:$B,'A. Personnel costs'!$B$18,'Overview employees'!$A:$A,'A. Personnel costs'!$A21)</f>
        <v>0</v>
      </c>
      <c r="O21" s="123">
        <f ca="1">SUMIFS('Overview employees'!P:P,'Overview employees'!$B:$B,'A. Personnel costs'!$B$18,'Overview employees'!$A:$A,'A. Personnel costs'!$A21)</f>
        <v>0</v>
      </c>
      <c r="P21" s="123">
        <f ca="1">SUMIFS('Overview employees'!Q:Q,'Overview employees'!$B:$B,'A. Personnel costs'!$B$18,'Overview employees'!$A:$A,'A. Personnel costs'!$A21)</f>
        <v>0</v>
      </c>
      <c r="Q21" s="123">
        <f ca="1">SUMIFS('Overview employees'!R:R,'Overview employees'!$B:$B,'A. Personnel costs'!$B$18,'Overview employees'!$A:$A,'A. Personnel costs'!$A21)</f>
        <v>0</v>
      </c>
      <c r="R21" s="123">
        <f ca="1">SUMIFS('Overview employees'!S:S,'Overview employees'!$B:$B,'A. Personnel costs'!$B$18,'Overview employees'!$A:$A,'A. Personnel costs'!$A21)</f>
        <v>0</v>
      </c>
      <c r="S21" s="123">
        <f ca="1">SUMIFS('Overview employees'!T:T,'Overview employees'!$B:$B,'A. Personnel costs'!$B$18,'Overview employees'!$A:$A,'A. Personnel costs'!$A21)</f>
        <v>0</v>
      </c>
    </row>
    <row r="22" spans="1:19" x14ac:dyDescent="0.25">
      <c r="A22" s="124" t="s">
        <v>238</v>
      </c>
      <c r="B22" s="561"/>
      <c r="C22" s="122">
        <f ca="1">SUMIFS('Overview employees'!D:D,'Overview employees'!B:B,'A. Personnel costs'!$B$18,'Overview employees'!A:A,'A. Personnel costs'!$A22)</f>
        <v>0</v>
      </c>
      <c r="D22" s="118">
        <f t="shared" ca="1" si="2"/>
        <v>0</v>
      </c>
      <c r="E22" s="123">
        <f ca="1">SUMIFS('Overview employees'!F:F,'Overview employees'!$B:$B,'A. Personnel costs'!$B$18,'Overview employees'!$A:$A,'A. Personnel costs'!$A22)</f>
        <v>0</v>
      </c>
      <c r="F22" s="123">
        <f ca="1">SUMIFS('Overview employees'!G:G,'Overview employees'!$B:$B,'A. Personnel costs'!$B$18,'Overview employees'!$A:$A,'A. Personnel costs'!$A22)</f>
        <v>0</v>
      </c>
      <c r="G22" s="123">
        <f ca="1">SUMIFS('Overview employees'!H:H,'Overview employees'!$B:$B,'A. Personnel costs'!$B$18,'Overview employees'!$A:$A,'A. Personnel costs'!$A22)</f>
        <v>0</v>
      </c>
      <c r="H22" s="123">
        <f ca="1">SUMIFS('Overview employees'!I:I,'Overview employees'!$B:$B,'A. Personnel costs'!$B$18,'Overview employees'!$A:$A,'A. Personnel costs'!$A22)</f>
        <v>0</v>
      </c>
      <c r="I22" s="123">
        <f ca="1">SUMIFS('Overview employees'!J:J,'Overview employees'!$B:$B,'A. Personnel costs'!$B$18,'Overview employees'!$A:$A,'A. Personnel costs'!$A22)</f>
        <v>0</v>
      </c>
      <c r="J22" s="123">
        <f ca="1">SUMIFS('Overview employees'!K:K,'Overview employees'!$B:$B,'A. Personnel costs'!$B$18,'Overview employees'!$A:$A,'A. Personnel costs'!$A22)</f>
        <v>0</v>
      </c>
      <c r="K22" s="123">
        <f ca="1">SUMIFS('Overview employees'!L:L,'Overview employees'!$B:$B,'A. Personnel costs'!$B$18,'Overview employees'!$A:$A,'A. Personnel costs'!$A22)</f>
        <v>0</v>
      </c>
      <c r="L22" s="123">
        <f ca="1">SUMIFS('Overview employees'!M:M,'Overview employees'!$B:$B,'A. Personnel costs'!$B$18,'Overview employees'!$A:$A,'A. Personnel costs'!$A22)</f>
        <v>0</v>
      </c>
      <c r="M22" s="123">
        <f ca="1">SUMIFS('Overview employees'!N:N,'Overview employees'!$B:$B,'A. Personnel costs'!$B$18,'Overview employees'!$A:$A,'A. Personnel costs'!$A22)</f>
        <v>0</v>
      </c>
      <c r="N22" s="123">
        <f ca="1">SUMIFS('Overview employees'!O:O,'Overview employees'!$B:$B,'A. Personnel costs'!$B$18,'Overview employees'!$A:$A,'A. Personnel costs'!$A22)</f>
        <v>0</v>
      </c>
      <c r="O22" s="123">
        <f ca="1">SUMIFS('Overview employees'!P:P,'Overview employees'!$B:$B,'A. Personnel costs'!$B$18,'Overview employees'!$A:$A,'A. Personnel costs'!$A22)</f>
        <v>0</v>
      </c>
      <c r="P22" s="123">
        <f ca="1">SUMIFS('Overview employees'!Q:Q,'Overview employees'!$B:$B,'A. Personnel costs'!$B$18,'Overview employees'!$A:$A,'A. Personnel costs'!$A22)</f>
        <v>0</v>
      </c>
      <c r="Q22" s="123">
        <f ca="1">SUMIFS('Overview employees'!R:R,'Overview employees'!$B:$B,'A. Personnel costs'!$B$18,'Overview employees'!$A:$A,'A. Personnel costs'!$A22)</f>
        <v>0</v>
      </c>
      <c r="R22" s="123">
        <f ca="1">SUMIFS('Overview employees'!S:S,'Overview employees'!$B:$B,'A. Personnel costs'!$B$18,'Overview employees'!$A:$A,'A. Personnel costs'!$A22)</f>
        <v>0</v>
      </c>
      <c r="S22" s="123">
        <f ca="1">SUMIFS('Overview employees'!T:T,'Overview employees'!$B:$B,'A. Personnel costs'!$B$18,'Overview employees'!$A:$A,'A. Personnel costs'!$A22)</f>
        <v>0</v>
      </c>
    </row>
    <row r="23" spans="1:19" s="93" customFormat="1" x14ac:dyDescent="0.25">
      <c r="A23" s="125" t="s">
        <v>37</v>
      </c>
      <c r="B23" s="562"/>
      <c r="C23" s="126">
        <f t="shared" ref="C23:S23" ca="1" si="5">SUM(C18:C22)</f>
        <v>0</v>
      </c>
      <c r="D23" s="127">
        <f t="shared" ca="1" si="2"/>
        <v>0</v>
      </c>
      <c r="E23" s="128">
        <f t="shared" ca="1" si="5"/>
        <v>0</v>
      </c>
      <c r="F23" s="128">
        <f t="shared" ca="1" si="5"/>
        <v>0</v>
      </c>
      <c r="G23" s="128">
        <f t="shared" ca="1" si="5"/>
        <v>0</v>
      </c>
      <c r="H23" s="128">
        <f t="shared" ca="1" si="5"/>
        <v>0</v>
      </c>
      <c r="I23" s="128">
        <f t="shared" ca="1" si="5"/>
        <v>0</v>
      </c>
      <c r="J23" s="128">
        <f t="shared" ca="1" si="5"/>
        <v>0</v>
      </c>
      <c r="K23" s="128">
        <f t="shared" ca="1" si="5"/>
        <v>0</v>
      </c>
      <c r="L23" s="128">
        <f t="shared" ca="1" si="5"/>
        <v>0</v>
      </c>
      <c r="M23" s="128">
        <f t="shared" ca="1" si="5"/>
        <v>0</v>
      </c>
      <c r="N23" s="128">
        <f t="shared" ca="1" si="5"/>
        <v>0</v>
      </c>
      <c r="O23" s="128">
        <f t="shared" ca="1" si="5"/>
        <v>0</v>
      </c>
      <c r="P23" s="128">
        <f t="shared" ca="1" si="5"/>
        <v>0</v>
      </c>
      <c r="Q23" s="128">
        <f t="shared" ca="1" si="5"/>
        <v>0</v>
      </c>
      <c r="R23" s="128">
        <f t="shared" ca="1" si="5"/>
        <v>0</v>
      </c>
      <c r="S23" s="128">
        <f t="shared" ca="1" si="5"/>
        <v>0</v>
      </c>
    </row>
    <row r="24" spans="1:19" x14ac:dyDescent="0.25">
      <c r="A24" s="116" t="s">
        <v>234</v>
      </c>
      <c r="B24" s="560" t="s">
        <v>113</v>
      </c>
      <c r="C24" s="129">
        <f ca="1">SUMIFS('Overview employees'!D:D,'Overview employees'!B:B,'A. Personnel costs'!$B$24,'Overview employees'!A:A,'A. Personnel costs'!$A24)</f>
        <v>0</v>
      </c>
      <c r="D24" s="130">
        <f t="shared" ca="1" si="2"/>
        <v>0</v>
      </c>
      <c r="E24" s="131">
        <f ca="1">SUMIFS('Overview employees'!F:F,'Overview employees'!$B:$B,'A. Personnel costs'!$B$24,'Overview employees'!$A:$A,'A. Personnel costs'!$A24)</f>
        <v>0</v>
      </c>
      <c r="F24" s="131">
        <f ca="1">SUMIFS('Overview employees'!G:G,'Overview employees'!$B:$B,'A. Personnel costs'!$B$24,'Overview employees'!$A:$A,'A. Personnel costs'!$A24)</f>
        <v>0</v>
      </c>
      <c r="G24" s="131">
        <f ca="1">SUMIFS('Overview employees'!H:H,'Overview employees'!$B:$B,'A. Personnel costs'!$B$24,'Overview employees'!$A:$A,'A. Personnel costs'!$A24)</f>
        <v>0</v>
      </c>
      <c r="H24" s="131">
        <f ca="1">SUMIFS('Overview employees'!I:I,'Overview employees'!$B:$B,'A. Personnel costs'!$B$24,'Overview employees'!$A:$A,'A. Personnel costs'!$A24)</f>
        <v>0</v>
      </c>
      <c r="I24" s="131">
        <f ca="1">SUMIFS('Overview employees'!J:J,'Overview employees'!$B:$B,'A. Personnel costs'!$B$24,'Overview employees'!$A:$A,'A. Personnel costs'!$A24)</f>
        <v>0</v>
      </c>
      <c r="J24" s="131">
        <f ca="1">SUMIFS('Overview employees'!K:K,'Overview employees'!$B:$B,'A. Personnel costs'!$B$24,'Overview employees'!$A:$A,'A. Personnel costs'!$A24)</f>
        <v>0</v>
      </c>
      <c r="K24" s="131">
        <f ca="1">SUMIFS('Overview employees'!L:L,'Overview employees'!$B:$B,'A. Personnel costs'!$B$24,'Overview employees'!$A:$A,'A. Personnel costs'!$A24)</f>
        <v>0</v>
      </c>
      <c r="L24" s="131">
        <f ca="1">SUMIFS('Overview employees'!M:M,'Overview employees'!$B:$B,'A. Personnel costs'!$B$24,'Overview employees'!$A:$A,'A. Personnel costs'!$A24)</f>
        <v>0</v>
      </c>
      <c r="M24" s="131">
        <f ca="1">SUMIFS('Overview employees'!N:N,'Overview employees'!$B:$B,'A. Personnel costs'!$B$24,'Overview employees'!$A:$A,'A. Personnel costs'!$A24)</f>
        <v>0</v>
      </c>
      <c r="N24" s="131">
        <f ca="1">SUMIFS('Overview employees'!O:O,'Overview employees'!$B:$B,'A. Personnel costs'!$B$24,'Overview employees'!$A:$A,'A. Personnel costs'!$A24)</f>
        <v>0</v>
      </c>
      <c r="O24" s="131">
        <f ca="1">SUMIFS('Overview employees'!P:P,'Overview employees'!$B:$B,'A. Personnel costs'!$B$24,'Overview employees'!$A:$A,'A. Personnel costs'!$A24)</f>
        <v>0</v>
      </c>
      <c r="P24" s="131">
        <f ca="1">SUMIFS('Overview employees'!Q:Q,'Overview employees'!$B:$B,'A. Personnel costs'!$B$24,'Overview employees'!$A:$A,'A. Personnel costs'!$A24)</f>
        <v>0</v>
      </c>
      <c r="Q24" s="131">
        <f ca="1">SUMIFS('Overview employees'!R:R,'Overview employees'!$B:$B,'A. Personnel costs'!$B$24,'Overview employees'!$A:$A,'A. Personnel costs'!$A24)</f>
        <v>0</v>
      </c>
      <c r="R24" s="131">
        <f ca="1">SUMIFS('Overview employees'!S:S,'Overview employees'!$B:$B,'A. Personnel costs'!$B$24,'Overview employees'!$A:$A,'A. Personnel costs'!$A24)</f>
        <v>0</v>
      </c>
      <c r="S24" s="131">
        <f ca="1">SUMIFS('Overview employees'!T:T,'Overview employees'!$B:$B,'A. Personnel costs'!$B$24,'Overview employees'!$A:$A,'A. Personnel costs'!$A24)</f>
        <v>0</v>
      </c>
    </row>
    <row r="25" spans="1:19" x14ac:dyDescent="0.25">
      <c r="A25" s="121" t="s">
        <v>235</v>
      </c>
      <c r="B25" s="561"/>
      <c r="C25" s="122">
        <f ca="1">SUMIFS('Overview employees'!D:D,'Overview employees'!B:B,'A. Personnel costs'!$B$24,'Overview employees'!A:A,'A. Personnel costs'!$A25)</f>
        <v>0</v>
      </c>
      <c r="D25" s="118">
        <f t="shared" ca="1" si="2"/>
        <v>0</v>
      </c>
      <c r="E25" s="123">
        <f ca="1">SUMIFS('Overview employees'!F:F,'Overview employees'!$B:$B,'A. Personnel costs'!$B$24,'Overview employees'!$A:$A,'A. Personnel costs'!$A25)</f>
        <v>0</v>
      </c>
      <c r="F25" s="123">
        <f ca="1">SUMIFS('Overview employees'!G:G,'Overview employees'!$B:$B,'A. Personnel costs'!$B$24,'Overview employees'!$A:$A,'A. Personnel costs'!$A25)</f>
        <v>0</v>
      </c>
      <c r="G25" s="123">
        <f ca="1">SUMIFS('Overview employees'!H:H,'Overview employees'!$B:$B,'A. Personnel costs'!$B$24,'Overview employees'!$A:$A,'A. Personnel costs'!$A25)</f>
        <v>0</v>
      </c>
      <c r="H25" s="123">
        <f ca="1">SUMIFS('Overview employees'!I:I,'Overview employees'!$B:$B,'A. Personnel costs'!$B$24,'Overview employees'!$A:$A,'A. Personnel costs'!$A25)</f>
        <v>0</v>
      </c>
      <c r="I25" s="123">
        <f ca="1">SUMIFS('Overview employees'!J:J,'Overview employees'!$B:$B,'A. Personnel costs'!$B$24,'Overview employees'!$A:$A,'A. Personnel costs'!$A25)</f>
        <v>0</v>
      </c>
      <c r="J25" s="123">
        <f ca="1">SUMIFS('Overview employees'!K:K,'Overview employees'!$B:$B,'A. Personnel costs'!$B$24,'Overview employees'!$A:$A,'A. Personnel costs'!$A25)</f>
        <v>0</v>
      </c>
      <c r="K25" s="123">
        <f ca="1">SUMIFS('Overview employees'!L:L,'Overview employees'!$B:$B,'A. Personnel costs'!$B$24,'Overview employees'!$A:$A,'A. Personnel costs'!$A25)</f>
        <v>0</v>
      </c>
      <c r="L25" s="123">
        <f ca="1">SUMIFS('Overview employees'!M:M,'Overview employees'!$B:$B,'A. Personnel costs'!$B$24,'Overview employees'!$A:$A,'A. Personnel costs'!$A25)</f>
        <v>0</v>
      </c>
      <c r="M25" s="123">
        <f ca="1">SUMIFS('Overview employees'!N:N,'Overview employees'!$B:$B,'A. Personnel costs'!$B$24,'Overview employees'!$A:$A,'A. Personnel costs'!$A25)</f>
        <v>0</v>
      </c>
      <c r="N25" s="123">
        <f ca="1">SUMIFS('Overview employees'!O:O,'Overview employees'!$B:$B,'A. Personnel costs'!$B$24,'Overview employees'!$A:$A,'A. Personnel costs'!$A25)</f>
        <v>0</v>
      </c>
      <c r="O25" s="123">
        <f ca="1">SUMIFS('Overview employees'!P:P,'Overview employees'!$B:$B,'A. Personnel costs'!$B$24,'Overview employees'!$A:$A,'A. Personnel costs'!$A25)</f>
        <v>0</v>
      </c>
      <c r="P25" s="123">
        <f ca="1">SUMIFS('Overview employees'!Q:Q,'Overview employees'!$B:$B,'A. Personnel costs'!$B$24,'Overview employees'!$A:$A,'A. Personnel costs'!$A25)</f>
        <v>0</v>
      </c>
      <c r="Q25" s="123">
        <f ca="1">SUMIFS('Overview employees'!R:R,'Overview employees'!$B:$B,'A. Personnel costs'!$B$24,'Overview employees'!$A:$A,'A. Personnel costs'!$A25)</f>
        <v>0</v>
      </c>
      <c r="R25" s="123">
        <f ca="1">SUMIFS('Overview employees'!S:S,'Overview employees'!$B:$B,'A. Personnel costs'!$B$24,'Overview employees'!$A:$A,'A. Personnel costs'!$A25)</f>
        <v>0</v>
      </c>
      <c r="S25" s="123">
        <f ca="1">SUMIFS('Overview employees'!T:T,'Overview employees'!$B:$B,'A. Personnel costs'!$B$24,'Overview employees'!$A:$A,'A. Personnel costs'!$A25)</f>
        <v>0</v>
      </c>
    </row>
    <row r="26" spans="1:19" x14ac:dyDescent="0.25">
      <c r="A26" s="116" t="s">
        <v>236</v>
      </c>
      <c r="B26" s="561"/>
      <c r="C26" s="122">
        <f ca="1">SUMIFS('Overview employees'!D:D,'Overview employees'!B:B,'A. Personnel costs'!$B$24,'Overview employees'!A:A,'A. Personnel costs'!$A26)</f>
        <v>0</v>
      </c>
      <c r="D26" s="118">
        <f t="shared" ca="1" si="2"/>
        <v>0</v>
      </c>
      <c r="E26" s="123">
        <f ca="1">SUMIFS('Overview employees'!F:F,'Overview employees'!$B:$B,'A. Personnel costs'!$B$24,'Overview employees'!$A:$A,'A. Personnel costs'!$A26)</f>
        <v>0</v>
      </c>
      <c r="F26" s="123">
        <f ca="1">SUMIFS('Overview employees'!G:G,'Overview employees'!$B:$B,'A. Personnel costs'!$B$24,'Overview employees'!$A:$A,'A. Personnel costs'!$A26)</f>
        <v>0</v>
      </c>
      <c r="G26" s="123">
        <f ca="1">SUMIFS('Overview employees'!H:H,'Overview employees'!$B:$B,'A. Personnel costs'!$B$24,'Overview employees'!$A:$A,'A. Personnel costs'!$A26)</f>
        <v>0</v>
      </c>
      <c r="H26" s="123">
        <f ca="1">SUMIFS('Overview employees'!I:I,'Overview employees'!$B:$B,'A. Personnel costs'!$B$24,'Overview employees'!$A:$A,'A. Personnel costs'!$A26)</f>
        <v>0</v>
      </c>
      <c r="I26" s="123">
        <f ca="1">SUMIFS('Overview employees'!J:J,'Overview employees'!$B:$B,'A. Personnel costs'!$B$24,'Overview employees'!$A:$A,'A. Personnel costs'!$A26)</f>
        <v>0</v>
      </c>
      <c r="J26" s="123">
        <f ca="1">SUMIFS('Overview employees'!K:K,'Overview employees'!$B:$B,'A. Personnel costs'!$B$24,'Overview employees'!$A:$A,'A. Personnel costs'!$A26)</f>
        <v>0</v>
      </c>
      <c r="K26" s="123">
        <f ca="1">SUMIFS('Overview employees'!L:L,'Overview employees'!$B:$B,'A. Personnel costs'!$B$24,'Overview employees'!$A:$A,'A. Personnel costs'!$A26)</f>
        <v>0</v>
      </c>
      <c r="L26" s="123">
        <f ca="1">SUMIFS('Overview employees'!M:M,'Overview employees'!$B:$B,'A. Personnel costs'!$B$24,'Overview employees'!$A:$A,'A. Personnel costs'!$A26)</f>
        <v>0</v>
      </c>
      <c r="M26" s="123">
        <f ca="1">SUMIFS('Overview employees'!N:N,'Overview employees'!$B:$B,'A. Personnel costs'!$B$24,'Overview employees'!$A:$A,'A. Personnel costs'!$A26)</f>
        <v>0</v>
      </c>
      <c r="N26" s="123">
        <f ca="1">SUMIFS('Overview employees'!O:O,'Overview employees'!$B:$B,'A. Personnel costs'!$B$24,'Overview employees'!$A:$A,'A. Personnel costs'!$A26)</f>
        <v>0</v>
      </c>
      <c r="O26" s="123">
        <f ca="1">SUMIFS('Overview employees'!P:P,'Overview employees'!$B:$B,'A. Personnel costs'!$B$24,'Overview employees'!$A:$A,'A. Personnel costs'!$A26)</f>
        <v>0</v>
      </c>
      <c r="P26" s="123">
        <f ca="1">SUMIFS('Overview employees'!Q:Q,'Overview employees'!$B:$B,'A. Personnel costs'!$B$24,'Overview employees'!$A:$A,'A. Personnel costs'!$A26)</f>
        <v>0</v>
      </c>
      <c r="Q26" s="123">
        <f ca="1">SUMIFS('Overview employees'!R:R,'Overview employees'!$B:$B,'A. Personnel costs'!$B$24,'Overview employees'!$A:$A,'A. Personnel costs'!$A26)</f>
        <v>0</v>
      </c>
      <c r="R26" s="123">
        <f ca="1">SUMIFS('Overview employees'!S:S,'Overview employees'!$B:$B,'A. Personnel costs'!$B$24,'Overview employees'!$A:$A,'A. Personnel costs'!$A26)</f>
        <v>0</v>
      </c>
      <c r="S26" s="123">
        <f ca="1">SUMIFS('Overview employees'!T:T,'Overview employees'!$B:$B,'A. Personnel costs'!$B$24,'Overview employees'!$A:$A,'A. Personnel costs'!$A26)</f>
        <v>0</v>
      </c>
    </row>
    <row r="27" spans="1:19" x14ac:dyDescent="0.25">
      <c r="A27" s="116" t="s">
        <v>237</v>
      </c>
      <c r="B27" s="561"/>
      <c r="C27" s="122">
        <f ca="1">SUMIFS('Overview employees'!D:D,'Overview employees'!B:B,'A. Personnel costs'!$B$24,'Overview employees'!A:A,'A. Personnel costs'!$A27)</f>
        <v>0</v>
      </c>
      <c r="D27" s="118">
        <f t="shared" ca="1" si="2"/>
        <v>0</v>
      </c>
      <c r="E27" s="123">
        <f ca="1">SUMIFS('Overview employees'!F:F,'Overview employees'!$B:$B,'A. Personnel costs'!$B$24,'Overview employees'!$A:$A,'A. Personnel costs'!$A27)</f>
        <v>0</v>
      </c>
      <c r="F27" s="123">
        <f ca="1">SUMIFS('Overview employees'!G:G,'Overview employees'!$B:$B,'A. Personnel costs'!$B$24,'Overview employees'!$A:$A,'A. Personnel costs'!$A27)</f>
        <v>0</v>
      </c>
      <c r="G27" s="123">
        <f ca="1">SUMIFS('Overview employees'!H:H,'Overview employees'!$B:$B,'A. Personnel costs'!$B$24,'Overview employees'!$A:$A,'A. Personnel costs'!$A27)</f>
        <v>0</v>
      </c>
      <c r="H27" s="123">
        <f ca="1">SUMIFS('Overview employees'!I:I,'Overview employees'!$B:$B,'A. Personnel costs'!$B$24,'Overview employees'!$A:$A,'A. Personnel costs'!$A27)</f>
        <v>0</v>
      </c>
      <c r="I27" s="123">
        <f ca="1">SUMIFS('Overview employees'!J:J,'Overview employees'!$B:$B,'A. Personnel costs'!$B$24,'Overview employees'!$A:$A,'A. Personnel costs'!$A27)</f>
        <v>0</v>
      </c>
      <c r="J27" s="123">
        <f ca="1">SUMIFS('Overview employees'!K:K,'Overview employees'!$B:$B,'A. Personnel costs'!$B$24,'Overview employees'!$A:$A,'A. Personnel costs'!$A27)</f>
        <v>0</v>
      </c>
      <c r="K27" s="123">
        <f ca="1">SUMIFS('Overview employees'!L:L,'Overview employees'!$B:$B,'A. Personnel costs'!$B$24,'Overview employees'!$A:$A,'A. Personnel costs'!$A27)</f>
        <v>0</v>
      </c>
      <c r="L27" s="123">
        <f ca="1">SUMIFS('Overview employees'!M:M,'Overview employees'!$B:$B,'A. Personnel costs'!$B$24,'Overview employees'!$A:$A,'A. Personnel costs'!$A27)</f>
        <v>0</v>
      </c>
      <c r="M27" s="123">
        <f ca="1">SUMIFS('Overview employees'!N:N,'Overview employees'!$B:$B,'A. Personnel costs'!$B$24,'Overview employees'!$A:$A,'A. Personnel costs'!$A27)</f>
        <v>0</v>
      </c>
      <c r="N27" s="123">
        <f ca="1">SUMIFS('Overview employees'!O:O,'Overview employees'!$B:$B,'A. Personnel costs'!$B$24,'Overview employees'!$A:$A,'A. Personnel costs'!$A27)</f>
        <v>0</v>
      </c>
      <c r="O27" s="123">
        <f ca="1">SUMIFS('Overview employees'!P:P,'Overview employees'!$B:$B,'A. Personnel costs'!$B$24,'Overview employees'!$A:$A,'A. Personnel costs'!$A27)</f>
        <v>0</v>
      </c>
      <c r="P27" s="123">
        <f ca="1">SUMIFS('Overview employees'!Q:Q,'Overview employees'!$B:$B,'A. Personnel costs'!$B$24,'Overview employees'!$A:$A,'A. Personnel costs'!$A27)</f>
        <v>0</v>
      </c>
      <c r="Q27" s="123">
        <f ca="1">SUMIFS('Overview employees'!R:R,'Overview employees'!$B:$B,'A. Personnel costs'!$B$24,'Overview employees'!$A:$A,'A. Personnel costs'!$A27)</f>
        <v>0</v>
      </c>
      <c r="R27" s="123">
        <f ca="1">SUMIFS('Overview employees'!S:S,'Overview employees'!$B:$B,'A. Personnel costs'!$B$24,'Overview employees'!$A:$A,'A. Personnel costs'!$A27)</f>
        <v>0</v>
      </c>
      <c r="S27" s="123">
        <f ca="1">SUMIFS('Overview employees'!T:T,'Overview employees'!$B:$B,'A. Personnel costs'!$B$24,'Overview employees'!$A:$A,'A. Personnel costs'!$A27)</f>
        <v>0</v>
      </c>
    </row>
    <row r="28" spans="1:19" x14ac:dyDescent="0.25">
      <c r="A28" s="124" t="s">
        <v>238</v>
      </c>
      <c r="B28" s="561"/>
      <c r="C28" s="122">
        <f ca="1">SUMIFS('Overview employees'!D:D,'Overview employees'!B:B,'A. Personnel costs'!$B$24,'Overview employees'!A:A,'A. Personnel costs'!$A28)</f>
        <v>0</v>
      </c>
      <c r="D28" s="118">
        <f t="shared" ca="1" si="2"/>
        <v>0</v>
      </c>
      <c r="E28" s="123">
        <f ca="1">SUMIFS('Overview employees'!F:F,'Overview employees'!$B:$B,'A. Personnel costs'!$B$24,'Overview employees'!$A:$A,'A. Personnel costs'!$A28)</f>
        <v>0</v>
      </c>
      <c r="F28" s="123">
        <f ca="1">SUMIFS('Overview employees'!G:G,'Overview employees'!$B:$B,'A. Personnel costs'!$B$24,'Overview employees'!$A:$A,'A. Personnel costs'!$A28)</f>
        <v>0</v>
      </c>
      <c r="G28" s="123">
        <f ca="1">SUMIFS('Overview employees'!H:H,'Overview employees'!$B:$B,'A. Personnel costs'!$B$24,'Overview employees'!$A:$A,'A. Personnel costs'!$A28)</f>
        <v>0</v>
      </c>
      <c r="H28" s="123">
        <f ca="1">SUMIFS('Overview employees'!I:I,'Overview employees'!$B:$B,'A. Personnel costs'!$B$24,'Overview employees'!$A:$A,'A. Personnel costs'!$A28)</f>
        <v>0</v>
      </c>
      <c r="I28" s="123">
        <f ca="1">SUMIFS('Overview employees'!J:J,'Overview employees'!$B:$B,'A. Personnel costs'!$B$24,'Overview employees'!$A:$A,'A. Personnel costs'!$A28)</f>
        <v>0</v>
      </c>
      <c r="J28" s="123">
        <f ca="1">SUMIFS('Overview employees'!K:K,'Overview employees'!$B:$B,'A. Personnel costs'!$B$24,'Overview employees'!$A:$A,'A. Personnel costs'!$A28)</f>
        <v>0</v>
      </c>
      <c r="K28" s="123">
        <f ca="1">SUMIFS('Overview employees'!L:L,'Overview employees'!$B:$B,'A. Personnel costs'!$B$24,'Overview employees'!$A:$A,'A. Personnel costs'!$A28)</f>
        <v>0</v>
      </c>
      <c r="L28" s="123">
        <f ca="1">SUMIFS('Overview employees'!M:M,'Overview employees'!$B:$B,'A. Personnel costs'!$B$24,'Overview employees'!$A:$A,'A. Personnel costs'!$A28)</f>
        <v>0</v>
      </c>
      <c r="M28" s="123">
        <f ca="1">SUMIFS('Overview employees'!N:N,'Overview employees'!$B:$B,'A. Personnel costs'!$B$24,'Overview employees'!$A:$A,'A. Personnel costs'!$A28)</f>
        <v>0</v>
      </c>
      <c r="N28" s="123">
        <f ca="1">SUMIFS('Overview employees'!O:O,'Overview employees'!$B:$B,'A. Personnel costs'!$B$24,'Overview employees'!$A:$A,'A. Personnel costs'!$A28)</f>
        <v>0</v>
      </c>
      <c r="O28" s="123">
        <f ca="1">SUMIFS('Overview employees'!P:P,'Overview employees'!$B:$B,'A. Personnel costs'!$B$24,'Overview employees'!$A:$A,'A. Personnel costs'!$A28)</f>
        <v>0</v>
      </c>
      <c r="P28" s="123">
        <f ca="1">SUMIFS('Overview employees'!Q:Q,'Overview employees'!$B:$B,'A. Personnel costs'!$B$24,'Overview employees'!$A:$A,'A. Personnel costs'!$A28)</f>
        <v>0</v>
      </c>
      <c r="Q28" s="123">
        <f ca="1">SUMIFS('Overview employees'!R:R,'Overview employees'!$B:$B,'A. Personnel costs'!$B$24,'Overview employees'!$A:$A,'A. Personnel costs'!$A28)</f>
        <v>0</v>
      </c>
      <c r="R28" s="123">
        <f ca="1">SUMIFS('Overview employees'!S:S,'Overview employees'!$B:$B,'A. Personnel costs'!$B$24,'Overview employees'!$A:$A,'A. Personnel costs'!$A28)</f>
        <v>0</v>
      </c>
      <c r="S28" s="123">
        <f ca="1">SUMIFS('Overview employees'!T:T,'Overview employees'!$B:$B,'A. Personnel costs'!$B$24,'Overview employees'!$A:$A,'A. Personnel costs'!$A28)</f>
        <v>0</v>
      </c>
    </row>
    <row r="29" spans="1:19" s="93" customFormat="1" x14ac:dyDescent="0.25">
      <c r="A29" s="125" t="s">
        <v>37</v>
      </c>
      <c r="B29" s="562"/>
      <c r="C29" s="126">
        <f ca="1">SUM(C24:C28)</f>
        <v>0</v>
      </c>
      <c r="D29" s="127">
        <f t="shared" ca="1" si="2"/>
        <v>0</v>
      </c>
      <c r="E29" s="128">
        <f ca="1">SUM(E24:E28)</f>
        <v>0</v>
      </c>
      <c r="F29" s="128">
        <f t="shared" ref="F29:S29" ca="1" si="6">SUM(F24:F28)</f>
        <v>0</v>
      </c>
      <c r="G29" s="128">
        <f t="shared" ca="1" si="6"/>
        <v>0</v>
      </c>
      <c r="H29" s="128">
        <f t="shared" ca="1" si="6"/>
        <v>0</v>
      </c>
      <c r="I29" s="128">
        <f t="shared" ca="1" si="6"/>
        <v>0</v>
      </c>
      <c r="J29" s="128">
        <f t="shared" ca="1" si="6"/>
        <v>0</v>
      </c>
      <c r="K29" s="128">
        <f t="shared" ca="1" si="6"/>
        <v>0</v>
      </c>
      <c r="L29" s="128">
        <f t="shared" ca="1" si="6"/>
        <v>0</v>
      </c>
      <c r="M29" s="128">
        <f t="shared" ca="1" si="6"/>
        <v>0</v>
      </c>
      <c r="N29" s="128">
        <f t="shared" ca="1" si="6"/>
        <v>0</v>
      </c>
      <c r="O29" s="128">
        <f t="shared" ca="1" si="6"/>
        <v>0</v>
      </c>
      <c r="P29" s="128">
        <f t="shared" ca="1" si="6"/>
        <v>0</v>
      </c>
      <c r="Q29" s="128">
        <f t="shared" ca="1" si="6"/>
        <v>0</v>
      </c>
      <c r="R29" s="128">
        <f t="shared" ca="1" si="6"/>
        <v>0</v>
      </c>
      <c r="S29" s="128">
        <f t="shared" ca="1" si="6"/>
        <v>0</v>
      </c>
    </row>
    <row r="30" spans="1:19" x14ac:dyDescent="0.25">
      <c r="A30" s="116" t="s">
        <v>234</v>
      </c>
      <c r="B30" s="563" t="s">
        <v>26</v>
      </c>
      <c r="C30" s="129">
        <f ca="1">SUMIFS('Overview employees'!D:D,'Overview employees'!B:B,'A. Personnel costs'!$B$30,'Overview employees'!A:A,'A. Personnel costs'!$A30)</f>
        <v>0</v>
      </c>
      <c r="D30" s="130">
        <f t="shared" ca="1" si="2"/>
        <v>0</v>
      </c>
      <c r="E30" s="131">
        <f ca="1">SUMIFS('Overview employees'!F:F,'Overview employees'!$B:$B,'A. Personnel costs'!$B$30,'Overview employees'!$A:$A,'A. Personnel costs'!$A30)</f>
        <v>0</v>
      </c>
      <c r="F30" s="131">
        <f ca="1">SUMIFS('Overview employees'!G:G,'Overview employees'!$B:$B,'A. Personnel costs'!$B$30,'Overview employees'!$A:$A,'A. Personnel costs'!$A30)</f>
        <v>0</v>
      </c>
      <c r="G30" s="131">
        <f ca="1">SUMIFS('Overview employees'!H:H,'Overview employees'!$B:$B,'A. Personnel costs'!$B$30,'Overview employees'!$A:$A,'A. Personnel costs'!$A30)</f>
        <v>0</v>
      </c>
      <c r="H30" s="131">
        <f ca="1">SUMIFS('Overview employees'!I:I,'Overview employees'!$B:$B,'A. Personnel costs'!$B$30,'Overview employees'!$A:$A,'A. Personnel costs'!$A30)</f>
        <v>0</v>
      </c>
      <c r="I30" s="131">
        <f ca="1">SUMIFS('Overview employees'!J:J,'Overview employees'!$B:$B,'A. Personnel costs'!$B$30,'Overview employees'!$A:$A,'A. Personnel costs'!$A30)</f>
        <v>0</v>
      </c>
      <c r="J30" s="131">
        <f ca="1">SUMIFS('Overview employees'!K:K,'Overview employees'!$B:$B,'A. Personnel costs'!$B$30,'Overview employees'!$A:$A,'A. Personnel costs'!$A30)</f>
        <v>0</v>
      </c>
      <c r="K30" s="131">
        <f ca="1">SUMIFS('Overview employees'!L:L,'Overview employees'!$B:$B,'A. Personnel costs'!$B$30,'Overview employees'!$A:$A,'A. Personnel costs'!$A30)</f>
        <v>0</v>
      </c>
      <c r="L30" s="131">
        <f ca="1">SUMIFS('Overview employees'!M:M,'Overview employees'!$B:$B,'A. Personnel costs'!$B$30,'Overview employees'!$A:$A,'A. Personnel costs'!$A30)</f>
        <v>0</v>
      </c>
      <c r="M30" s="131">
        <f ca="1">SUMIFS('Overview employees'!N:N,'Overview employees'!$B:$B,'A. Personnel costs'!$B$30,'Overview employees'!$A:$A,'A. Personnel costs'!$A30)</f>
        <v>0</v>
      </c>
      <c r="N30" s="131">
        <f ca="1">SUMIFS('Overview employees'!O:O,'Overview employees'!$B:$B,'A. Personnel costs'!$B$30,'Overview employees'!$A:$A,'A. Personnel costs'!$A30)</f>
        <v>0</v>
      </c>
      <c r="O30" s="131">
        <f ca="1">SUMIFS('Overview employees'!P:P,'Overview employees'!$B:$B,'A. Personnel costs'!$B$30,'Overview employees'!$A:$A,'A. Personnel costs'!$A30)</f>
        <v>0</v>
      </c>
      <c r="P30" s="131">
        <f ca="1">SUMIFS('Overview employees'!Q:Q,'Overview employees'!$B:$B,'A. Personnel costs'!$B$30,'Overview employees'!$A:$A,'A. Personnel costs'!$A30)</f>
        <v>0</v>
      </c>
      <c r="Q30" s="131">
        <f ca="1">SUMIFS('Overview employees'!R:R,'Overview employees'!$B:$B,'A. Personnel costs'!$B$30,'Overview employees'!$A:$A,'A. Personnel costs'!$A30)</f>
        <v>0</v>
      </c>
      <c r="R30" s="131">
        <f ca="1">SUMIFS('Overview employees'!S:S,'Overview employees'!$B:$B,'A. Personnel costs'!$B$30,'Overview employees'!$A:$A,'A. Personnel costs'!$A30)</f>
        <v>0</v>
      </c>
      <c r="S30" s="131">
        <f ca="1">SUMIFS('Overview employees'!T:T,'Overview employees'!$B:$B,'A. Personnel costs'!$B$30,'Overview employees'!$A:$A,'A. Personnel costs'!$A30)</f>
        <v>0</v>
      </c>
    </row>
    <row r="31" spans="1:19" x14ac:dyDescent="0.25">
      <c r="A31" s="121" t="s">
        <v>235</v>
      </c>
      <c r="B31" s="564"/>
      <c r="C31" s="122">
        <f ca="1">SUMIFS('Overview employees'!D:D,'Overview employees'!B:B,'A. Personnel costs'!$B$30,'Overview employees'!A:A,'A. Personnel costs'!$A31)</f>
        <v>0</v>
      </c>
      <c r="D31" s="118">
        <f t="shared" ca="1" si="2"/>
        <v>0</v>
      </c>
      <c r="E31" s="123">
        <f ca="1">SUMIFS('Overview employees'!F:F,'Overview employees'!$B:$B,'A. Personnel costs'!$B$30,'Overview employees'!$A:$A,'A. Personnel costs'!$A31)</f>
        <v>0</v>
      </c>
      <c r="F31" s="123">
        <f ca="1">SUMIFS('Overview employees'!G:G,'Overview employees'!$B:$B,'A. Personnel costs'!$B$30,'Overview employees'!$A:$A,'A. Personnel costs'!$A31)</f>
        <v>0</v>
      </c>
      <c r="G31" s="123">
        <f ca="1">SUMIFS('Overview employees'!H:H,'Overview employees'!$B:$B,'A. Personnel costs'!$B$30,'Overview employees'!$A:$A,'A. Personnel costs'!$A31)</f>
        <v>0</v>
      </c>
      <c r="H31" s="123">
        <f ca="1">SUMIFS('Overview employees'!I:I,'Overview employees'!$B:$B,'A. Personnel costs'!$B$30,'Overview employees'!$A:$A,'A. Personnel costs'!$A31)</f>
        <v>0</v>
      </c>
      <c r="I31" s="123">
        <f ca="1">SUMIFS('Overview employees'!J:J,'Overview employees'!$B:$B,'A. Personnel costs'!$B$30,'Overview employees'!$A:$A,'A. Personnel costs'!$A31)</f>
        <v>0</v>
      </c>
      <c r="J31" s="123">
        <f ca="1">SUMIFS('Overview employees'!K:K,'Overview employees'!$B:$B,'A. Personnel costs'!$B$30,'Overview employees'!$A:$A,'A. Personnel costs'!$A31)</f>
        <v>0</v>
      </c>
      <c r="K31" s="123">
        <f ca="1">SUMIFS('Overview employees'!L:L,'Overview employees'!$B:$B,'A. Personnel costs'!$B$30,'Overview employees'!$A:$A,'A. Personnel costs'!$A31)</f>
        <v>0</v>
      </c>
      <c r="L31" s="123">
        <f ca="1">SUMIFS('Overview employees'!M:M,'Overview employees'!$B:$B,'A. Personnel costs'!$B$30,'Overview employees'!$A:$A,'A. Personnel costs'!$A31)</f>
        <v>0</v>
      </c>
      <c r="M31" s="123">
        <f ca="1">SUMIFS('Overview employees'!N:N,'Overview employees'!$B:$B,'A. Personnel costs'!$B$30,'Overview employees'!$A:$A,'A. Personnel costs'!$A31)</f>
        <v>0</v>
      </c>
      <c r="N31" s="123">
        <f ca="1">SUMIFS('Overview employees'!O:O,'Overview employees'!$B:$B,'A. Personnel costs'!$B$30,'Overview employees'!$A:$A,'A. Personnel costs'!$A31)</f>
        <v>0</v>
      </c>
      <c r="O31" s="123">
        <f ca="1">SUMIFS('Overview employees'!P:P,'Overview employees'!$B:$B,'A. Personnel costs'!$B$30,'Overview employees'!$A:$A,'A. Personnel costs'!$A31)</f>
        <v>0</v>
      </c>
      <c r="P31" s="123">
        <f ca="1">SUMIFS('Overview employees'!Q:Q,'Overview employees'!$B:$B,'A. Personnel costs'!$B$30,'Overview employees'!$A:$A,'A. Personnel costs'!$A31)</f>
        <v>0</v>
      </c>
      <c r="Q31" s="123">
        <f ca="1">SUMIFS('Overview employees'!R:R,'Overview employees'!$B:$B,'A. Personnel costs'!$B$30,'Overview employees'!$A:$A,'A. Personnel costs'!$A31)</f>
        <v>0</v>
      </c>
      <c r="R31" s="123">
        <f ca="1">SUMIFS('Overview employees'!S:S,'Overview employees'!$B:$B,'A. Personnel costs'!$B$30,'Overview employees'!$A:$A,'A. Personnel costs'!$A31)</f>
        <v>0</v>
      </c>
      <c r="S31" s="123">
        <f ca="1">SUMIFS('Overview employees'!T:T,'Overview employees'!$B:$B,'A. Personnel costs'!$B$30,'Overview employees'!$A:$A,'A. Personnel costs'!$A31)</f>
        <v>0</v>
      </c>
    </row>
    <row r="32" spans="1:19" x14ac:dyDescent="0.25">
      <c r="A32" s="116" t="s">
        <v>236</v>
      </c>
      <c r="B32" s="564"/>
      <c r="C32" s="122">
        <f ca="1">SUMIFS('Overview employees'!D:D,'Overview employees'!B:B,'A. Personnel costs'!$B$30,'Overview employees'!A:A,'A. Personnel costs'!$A32)</f>
        <v>0</v>
      </c>
      <c r="D32" s="118">
        <f t="shared" ca="1" si="2"/>
        <v>0</v>
      </c>
      <c r="E32" s="123">
        <f ca="1">SUMIFS('Overview employees'!F:F,'Overview employees'!$B:$B,'A. Personnel costs'!$B$30,'Overview employees'!$A:$A,'A. Personnel costs'!$A32)</f>
        <v>0</v>
      </c>
      <c r="F32" s="123">
        <f ca="1">SUMIFS('Overview employees'!G:G,'Overview employees'!$B:$B,'A. Personnel costs'!$B$30,'Overview employees'!$A:$A,'A. Personnel costs'!$A32)</f>
        <v>0</v>
      </c>
      <c r="G32" s="123">
        <f ca="1">SUMIFS('Overview employees'!H:H,'Overview employees'!$B:$B,'A. Personnel costs'!$B$30,'Overview employees'!$A:$A,'A. Personnel costs'!$A32)</f>
        <v>0</v>
      </c>
      <c r="H32" s="123">
        <f ca="1">SUMIFS('Overview employees'!I:I,'Overview employees'!$B:$B,'A. Personnel costs'!$B$30,'Overview employees'!$A:$A,'A. Personnel costs'!$A32)</f>
        <v>0</v>
      </c>
      <c r="I32" s="123">
        <f ca="1">SUMIFS('Overview employees'!J:J,'Overview employees'!$B:$B,'A. Personnel costs'!$B$30,'Overview employees'!$A:$A,'A. Personnel costs'!$A32)</f>
        <v>0</v>
      </c>
      <c r="J32" s="123">
        <f ca="1">SUMIFS('Overview employees'!K:K,'Overview employees'!$B:$B,'A. Personnel costs'!$B$30,'Overview employees'!$A:$A,'A. Personnel costs'!$A32)</f>
        <v>0</v>
      </c>
      <c r="K32" s="123">
        <f ca="1">SUMIFS('Overview employees'!L:L,'Overview employees'!$B:$B,'A. Personnel costs'!$B$30,'Overview employees'!$A:$A,'A. Personnel costs'!$A32)</f>
        <v>0</v>
      </c>
      <c r="L32" s="123">
        <f ca="1">SUMIFS('Overview employees'!M:M,'Overview employees'!$B:$B,'A. Personnel costs'!$B$30,'Overview employees'!$A:$A,'A. Personnel costs'!$A32)</f>
        <v>0</v>
      </c>
      <c r="M32" s="123">
        <f ca="1">SUMIFS('Overview employees'!N:N,'Overview employees'!$B:$B,'A. Personnel costs'!$B$30,'Overview employees'!$A:$A,'A. Personnel costs'!$A32)</f>
        <v>0</v>
      </c>
      <c r="N32" s="123">
        <f ca="1">SUMIFS('Overview employees'!O:O,'Overview employees'!$B:$B,'A. Personnel costs'!$B$30,'Overview employees'!$A:$A,'A. Personnel costs'!$A32)</f>
        <v>0</v>
      </c>
      <c r="O32" s="123">
        <f ca="1">SUMIFS('Overview employees'!P:P,'Overview employees'!$B:$B,'A. Personnel costs'!$B$30,'Overview employees'!$A:$A,'A. Personnel costs'!$A32)</f>
        <v>0</v>
      </c>
      <c r="P32" s="123">
        <f ca="1">SUMIFS('Overview employees'!Q:Q,'Overview employees'!$B:$B,'A. Personnel costs'!$B$30,'Overview employees'!$A:$A,'A. Personnel costs'!$A32)</f>
        <v>0</v>
      </c>
      <c r="Q32" s="123">
        <f ca="1">SUMIFS('Overview employees'!R:R,'Overview employees'!$B:$B,'A. Personnel costs'!$B$30,'Overview employees'!$A:$A,'A. Personnel costs'!$A32)</f>
        <v>0</v>
      </c>
      <c r="R32" s="123">
        <f ca="1">SUMIFS('Overview employees'!S:S,'Overview employees'!$B:$B,'A. Personnel costs'!$B$30,'Overview employees'!$A:$A,'A. Personnel costs'!$A32)</f>
        <v>0</v>
      </c>
      <c r="S32" s="123">
        <f ca="1">SUMIFS('Overview employees'!T:T,'Overview employees'!$B:$B,'A. Personnel costs'!$B$30,'Overview employees'!$A:$A,'A. Personnel costs'!$A32)</f>
        <v>0</v>
      </c>
    </row>
    <row r="33" spans="1:19" x14ac:dyDescent="0.25">
      <c r="A33" s="116" t="s">
        <v>237</v>
      </c>
      <c r="B33" s="564"/>
      <c r="C33" s="122">
        <f ca="1">SUMIFS('Overview employees'!D:D,'Overview employees'!B:B,'A. Personnel costs'!$B$30,'Overview employees'!A:A,'A. Personnel costs'!$A33)</f>
        <v>0</v>
      </c>
      <c r="D33" s="118">
        <f t="shared" ca="1" si="2"/>
        <v>0</v>
      </c>
      <c r="E33" s="123">
        <f ca="1">SUMIFS('Overview employees'!F:F,'Overview employees'!$B:$B,'A. Personnel costs'!$B$30,'Overview employees'!$A:$A,'A. Personnel costs'!$A33)</f>
        <v>0</v>
      </c>
      <c r="F33" s="123">
        <f ca="1">SUMIFS('Overview employees'!G:G,'Overview employees'!$B:$B,'A. Personnel costs'!$B$30,'Overview employees'!$A:$A,'A. Personnel costs'!$A33)</f>
        <v>0</v>
      </c>
      <c r="G33" s="123">
        <f ca="1">SUMIFS('Overview employees'!H:H,'Overview employees'!$B:$B,'A. Personnel costs'!$B$30,'Overview employees'!$A:$A,'A. Personnel costs'!$A33)</f>
        <v>0</v>
      </c>
      <c r="H33" s="123">
        <f ca="1">SUMIFS('Overview employees'!I:I,'Overview employees'!$B:$B,'A. Personnel costs'!$B$30,'Overview employees'!$A:$A,'A. Personnel costs'!$A33)</f>
        <v>0</v>
      </c>
      <c r="I33" s="123">
        <f ca="1">SUMIFS('Overview employees'!J:J,'Overview employees'!$B:$B,'A. Personnel costs'!$B$30,'Overview employees'!$A:$A,'A. Personnel costs'!$A33)</f>
        <v>0</v>
      </c>
      <c r="J33" s="123">
        <f ca="1">SUMIFS('Overview employees'!K:K,'Overview employees'!$B:$B,'A. Personnel costs'!$B$30,'Overview employees'!$A:$A,'A. Personnel costs'!$A33)</f>
        <v>0</v>
      </c>
      <c r="K33" s="123">
        <f ca="1">SUMIFS('Overview employees'!L:L,'Overview employees'!$B:$B,'A. Personnel costs'!$B$30,'Overview employees'!$A:$A,'A. Personnel costs'!$A33)</f>
        <v>0</v>
      </c>
      <c r="L33" s="123">
        <f ca="1">SUMIFS('Overview employees'!M:M,'Overview employees'!$B:$B,'A. Personnel costs'!$B$30,'Overview employees'!$A:$A,'A. Personnel costs'!$A33)</f>
        <v>0</v>
      </c>
      <c r="M33" s="123">
        <f ca="1">SUMIFS('Overview employees'!N:N,'Overview employees'!$B:$B,'A. Personnel costs'!$B$30,'Overview employees'!$A:$A,'A. Personnel costs'!$A33)</f>
        <v>0</v>
      </c>
      <c r="N33" s="123">
        <f ca="1">SUMIFS('Overview employees'!O:O,'Overview employees'!$B:$B,'A. Personnel costs'!$B$30,'Overview employees'!$A:$A,'A. Personnel costs'!$A33)</f>
        <v>0</v>
      </c>
      <c r="O33" s="123">
        <f ca="1">SUMIFS('Overview employees'!P:P,'Overview employees'!$B:$B,'A. Personnel costs'!$B$30,'Overview employees'!$A:$A,'A. Personnel costs'!$A33)</f>
        <v>0</v>
      </c>
      <c r="P33" s="123">
        <f ca="1">SUMIFS('Overview employees'!Q:Q,'Overview employees'!$B:$B,'A. Personnel costs'!$B$30,'Overview employees'!$A:$A,'A. Personnel costs'!$A33)</f>
        <v>0</v>
      </c>
      <c r="Q33" s="123">
        <f ca="1">SUMIFS('Overview employees'!R:R,'Overview employees'!$B:$B,'A. Personnel costs'!$B$30,'Overview employees'!$A:$A,'A. Personnel costs'!$A33)</f>
        <v>0</v>
      </c>
      <c r="R33" s="123">
        <f ca="1">SUMIFS('Overview employees'!S:S,'Overview employees'!$B:$B,'A. Personnel costs'!$B$30,'Overview employees'!$A:$A,'A. Personnel costs'!$A33)</f>
        <v>0</v>
      </c>
      <c r="S33" s="123">
        <f ca="1">SUMIFS('Overview employees'!T:T,'Overview employees'!$B:$B,'A. Personnel costs'!$B$30,'Overview employees'!$A:$A,'A. Personnel costs'!$A33)</f>
        <v>0</v>
      </c>
    </row>
    <row r="34" spans="1:19" x14ac:dyDescent="0.25">
      <c r="A34" s="124" t="s">
        <v>238</v>
      </c>
      <c r="B34" s="564"/>
      <c r="C34" s="122">
        <f ca="1">SUMIFS('Overview employees'!D:D,'Overview employees'!B:B,'A. Personnel costs'!$B$30,'Overview employees'!A:A,'A. Personnel costs'!$A34)</f>
        <v>0</v>
      </c>
      <c r="D34" s="118">
        <f t="shared" ca="1" si="2"/>
        <v>0</v>
      </c>
      <c r="E34" s="123">
        <f ca="1">SUMIFS('Overview employees'!F:F,'Overview employees'!$B:$B,'A. Personnel costs'!$B$30,'Overview employees'!$A:$A,'A. Personnel costs'!$A34)</f>
        <v>0</v>
      </c>
      <c r="F34" s="123">
        <f ca="1">SUMIFS('Overview employees'!G:G,'Overview employees'!$B:$B,'A. Personnel costs'!$B$30,'Overview employees'!$A:$A,'A. Personnel costs'!$A34)</f>
        <v>0</v>
      </c>
      <c r="G34" s="123">
        <f ca="1">SUMIFS('Overview employees'!H:H,'Overview employees'!$B:$B,'A. Personnel costs'!$B$30,'Overview employees'!$A:$A,'A. Personnel costs'!$A34)</f>
        <v>0</v>
      </c>
      <c r="H34" s="123">
        <f ca="1">SUMIFS('Overview employees'!I:I,'Overview employees'!$B:$B,'A. Personnel costs'!$B$30,'Overview employees'!$A:$A,'A. Personnel costs'!$A34)</f>
        <v>0</v>
      </c>
      <c r="I34" s="123">
        <f ca="1">SUMIFS('Overview employees'!J:J,'Overview employees'!$B:$B,'A. Personnel costs'!$B$30,'Overview employees'!$A:$A,'A. Personnel costs'!$A34)</f>
        <v>0</v>
      </c>
      <c r="J34" s="123">
        <f ca="1">SUMIFS('Overview employees'!K:K,'Overview employees'!$B:$B,'A. Personnel costs'!$B$30,'Overview employees'!$A:$A,'A. Personnel costs'!$A34)</f>
        <v>0</v>
      </c>
      <c r="K34" s="123">
        <f ca="1">SUMIFS('Overview employees'!L:L,'Overview employees'!$B:$B,'A. Personnel costs'!$B$30,'Overview employees'!$A:$A,'A. Personnel costs'!$A34)</f>
        <v>0</v>
      </c>
      <c r="L34" s="123">
        <f ca="1">SUMIFS('Overview employees'!M:M,'Overview employees'!$B:$B,'A. Personnel costs'!$B$30,'Overview employees'!$A:$A,'A. Personnel costs'!$A34)</f>
        <v>0</v>
      </c>
      <c r="M34" s="123">
        <f ca="1">SUMIFS('Overview employees'!N:N,'Overview employees'!$B:$B,'A. Personnel costs'!$B$30,'Overview employees'!$A:$A,'A. Personnel costs'!$A34)</f>
        <v>0</v>
      </c>
      <c r="N34" s="123">
        <f ca="1">SUMIFS('Overview employees'!O:O,'Overview employees'!$B:$B,'A. Personnel costs'!$B$30,'Overview employees'!$A:$A,'A. Personnel costs'!$A34)</f>
        <v>0</v>
      </c>
      <c r="O34" s="123">
        <f ca="1">SUMIFS('Overview employees'!P:P,'Overview employees'!$B:$B,'A. Personnel costs'!$B$30,'Overview employees'!$A:$A,'A. Personnel costs'!$A34)</f>
        <v>0</v>
      </c>
      <c r="P34" s="123">
        <f ca="1">SUMIFS('Overview employees'!Q:Q,'Overview employees'!$B:$B,'A. Personnel costs'!$B$30,'Overview employees'!$A:$A,'A. Personnel costs'!$A34)</f>
        <v>0</v>
      </c>
      <c r="Q34" s="123">
        <f ca="1">SUMIFS('Overview employees'!R:R,'Overview employees'!$B:$B,'A. Personnel costs'!$B$30,'Overview employees'!$A:$A,'A. Personnel costs'!$A34)</f>
        <v>0</v>
      </c>
      <c r="R34" s="123">
        <f ca="1">SUMIFS('Overview employees'!S:S,'Overview employees'!$B:$B,'A. Personnel costs'!$B$30,'Overview employees'!$A:$A,'A. Personnel costs'!$A34)</f>
        <v>0</v>
      </c>
      <c r="S34" s="123">
        <f ca="1">SUMIFS('Overview employees'!T:T,'Overview employees'!$B:$B,'A. Personnel costs'!$B$30,'Overview employees'!$A:$A,'A. Personnel costs'!$A34)</f>
        <v>0</v>
      </c>
    </row>
    <row r="35" spans="1:19" s="93" customFormat="1" x14ac:dyDescent="0.25">
      <c r="A35" s="125" t="s">
        <v>37</v>
      </c>
      <c r="B35" s="565"/>
      <c r="C35" s="126">
        <f ca="1">SUM(C30:C34)</f>
        <v>0</v>
      </c>
      <c r="D35" s="127">
        <f t="shared" ca="1" si="2"/>
        <v>0</v>
      </c>
      <c r="E35" s="128">
        <f ca="1">SUM(E30:E34)</f>
        <v>0</v>
      </c>
      <c r="F35" s="128">
        <f t="shared" ref="F35:S35" ca="1" si="7">SUM(F30:F34)</f>
        <v>0</v>
      </c>
      <c r="G35" s="128">
        <f t="shared" ca="1" si="7"/>
        <v>0</v>
      </c>
      <c r="H35" s="128">
        <f t="shared" ca="1" si="7"/>
        <v>0</v>
      </c>
      <c r="I35" s="128">
        <f t="shared" ca="1" si="7"/>
        <v>0</v>
      </c>
      <c r="J35" s="128">
        <f t="shared" ca="1" si="7"/>
        <v>0</v>
      </c>
      <c r="K35" s="128">
        <f t="shared" ca="1" si="7"/>
        <v>0</v>
      </c>
      <c r="L35" s="128">
        <f t="shared" ca="1" si="7"/>
        <v>0</v>
      </c>
      <c r="M35" s="128">
        <f t="shared" ca="1" si="7"/>
        <v>0</v>
      </c>
      <c r="N35" s="128">
        <f t="shared" ca="1" si="7"/>
        <v>0</v>
      </c>
      <c r="O35" s="128">
        <f t="shared" ca="1" si="7"/>
        <v>0</v>
      </c>
      <c r="P35" s="128">
        <f t="shared" ca="1" si="7"/>
        <v>0</v>
      </c>
      <c r="Q35" s="128">
        <f t="shared" ca="1" si="7"/>
        <v>0</v>
      </c>
      <c r="R35" s="128">
        <f t="shared" ca="1" si="7"/>
        <v>0</v>
      </c>
      <c r="S35" s="128">
        <f t="shared" ca="1" si="7"/>
        <v>0</v>
      </c>
    </row>
    <row r="36" spans="1:19" x14ac:dyDescent="0.25">
      <c r="A36" s="116" t="s">
        <v>234</v>
      </c>
      <c r="B36" s="563" t="s">
        <v>149</v>
      </c>
      <c r="C36" s="129">
        <f ca="1">SUMIFS('Overview employees'!D:D,'Overview employees'!B:B,'A. Personnel costs'!$B$36,'Overview employees'!A:A,'A. Personnel costs'!$A36)</f>
        <v>0</v>
      </c>
      <c r="D36" s="130">
        <f t="shared" ca="1" si="2"/>
        <v>0</v>
      </c>
      <c r="E36" s="131">
        <f ca="1">SUMIFS('Overview employees'!F:F,'Overview employees'!$B:$B,'A. Personnel costs'!$B$36,'Overview employees'!$A:$A,'A. Personnel costs'!$A36)</f>
        <v>0</v>
      </c>
      <c r="F36" s="131">
        <f ca="1">SUMIFS('Overview employees'!G:G,'Overview employees'!$B:$B,'A. Personnel costs'!$B$36,'Overview employees'!$A:$A,'A. Personnel costs'!$A36)</f>
        <v>0</v>
      </c>
      <c r="G36" s="131">
        <f ca="1">SUMIFS('Overview employees'!H:H,'Overview employees'!$B:$B,'A. Personnel costs'!$B$36,'Overview employees'!$A:$A,'A. Personnel costs'!$A36)</f>
        <v>0</v>
      </c>
      <c r="H36" s="131">
        <f ca="1">SUMIFS('Overview employees'!I:I,'Overview employees'!$B:$B,'A. Personnel costs'!$B$36,'Overview employees'!$A:$A,'A. Personnel costs'!$A36)</f>
        <v>0</v>
      </c>
      <c r="I36" s="131">
        <f ca="1">SUMIFS('Overview employees'!J:J,'Overview employees'!$B:$B,'A. Personnel costs'!$B$36,'Overview employees'!$A:$A,'A. Personnel costs'!$A36)</f>
        <v>0</v>
      </c>
      <c r="J36" s="131">
        <f ca="1">SUMIFS('Overview employees'!K:K,'Overview employees'!$B:$B,'A. Personnel costs'!$B$36,'Overview employees'!$A:$A,'A. Personnel costs'!$A36)</f>
        <v>0</v>
      </c>
      <c r="K36" s="131">
        <f ca="1">SUMIFS('Overview employees'!L:L,'Overview employees'!$B:$B,'A. Personnel costs'!$B$36,'Overview employees'!$A:$A,'A. Personnel costs'!$A36)</f>
        <v>0</v>
      </c>
      <c r="L36" s="131">
        <f ca="1">SUMIFS('Overview employees'!M:M,'Overview employees'!$B:$B,'A. Personnel costs'!$B$36,'Overview employees'!$A:$A,'A. Personnel costs'!$A36)</f>
        <v>0</v>
      </c>
      <c r="M36" s="131">
        <f ca="1">SUMIFS('Overview employees'!N:N,'Overview employees'!$B:$B,'A. Personnel costs'!$B$36,'Overview employees'!$A:$A,'A. Personnel costs'!$A36)</f>
        <v>0</v>
      </c>
      <c r="N36" s="131">
        <f ca="1">SUMIFS('Overview employees'!O:O,'Overview employees'!$B:$B,'A. Personnel costs'!$B$36,'Overview employees'!$A:$A,'A. Personnel costs'!$A36)</f>
        <v>0</v>
      </c>
      <c r="O36" s="131">
        <f ca="1">SUMIFS('Overview employees'!P:P,'Overview employees'!$B:$B,'A. Personnel costs'!$B$36,'Overview employees'!$A:$A,'A. Personnel costs'!$A36)</f>
        <v>0</v>
      </c>
      <c r="P36" s="131">
        <f ca="1">SUMIFS('Overview employees'!Q:Q,'Overview employees'!$B:$B,'A. Personnel costs'!$B$36,'Overview employees'!$A:$A,'A. Personnel costs'!$A36)</f>
        <v>0</v>
      </c>
      <c r="Q36" s="131">
        <f ca="1">SUMIFS('Overview employees'!R:R,'Overview employees'!$B:$B,'A. Personnel costs'!$B$36,'Overview employees'!$A:$A,'A. Personnel costs'!$A36)</f>
        <v>0</v>
      </c>
      <c r="R36" s="131">
        <f ca="1">SUMIFS('Overview employees'!S:S,'Overview employees'!$B:$B,'A. Personnel costs'!$B$36,'Overview employees'!$A:$A,'A. Personnel costs'!$A36)</f>
        <v>0</v>
      </c>
      <c r="S36" s="131">
        <f ca="1">SUMIFS('Overview employees'!T:T,'Overview employees'!$B:$B,'A. Personnel costs'!$B$36,'Overview employees'!$A:$A,'A. Personnel costs'!$A36)</f>
        <v>0</v>
      </c>
    </row>
    <row r="37" spans="1:19" x14ac:dyDescent="0.25">
      <c r="A37" s="121" t="s">
        <v>235</v>
      </c>
      <c r="B37" s="564"/>
      <c r="C37" s="122">
        <f ca="1">SUMIFS('Overview employees'!D:D,'Overview employees'!B:B,'A. Personnel costs'!$B$36,'Overview employees'!A:A,'A. Personnel costs'!$A37)</f>
        <v>0</v>
      </c>
      <c r="D37" s="118">
        <f t="shared" ca="1" si="2"/>
        <v>0</v>
      </c>
      <c r="E37" s="123">
        <f ca="1">SUMIFS('Overview employees'!F:F,'Overview employees'!$B:$B,'A. Personnel costs'!$B$36,'Overview employees'!$A:$A,'A. Personnel costs'!$A37)</f>
        <v>0</v>
      </c>
      <c r="F37" s="123">
        <f ca="1">SUMIFS('Overview employees'!G:G,'Overview employees'!$B:$B,'A. Personnel costs'!$B$36,'Overview employees'!$A:$A,'A. Personnel costs'!$A37)</f>
        <v>0</v>
      </c>
      <c r="G37" s="123">
        <f ca="1">SUMIFS('Overview employees'!H:H,'Overview employees'!$B:$B,'A. Personnel costs'!$B$36,'Overview employees'!$A:$A,'A. Personnel costs'!$A37)</f>
        <v>0</v>
      </c>
      <c r="H37" s="123">
        <f ca="1">SUMIFS('Overview employees'!I:I,'Overview employees'!$B:$B,'A. Personnel costs'!$B$36,'Overview employees'!$A:$A,'A. Personnel costs'!$A37)</f>
        <v>0</v>
      </c>
      <c r="I37" s="123">
        <f ca="1">SUMIFS('Overview employees'!J:J,'Overview employees'!$B:$B,'A. Personnel costs'!$B$36,'Overview employees'!$A:$A,'A. Personnel costs'!$A37)</f>
        <v>0</v>
      </c>
      <c r="J37" s="123">
        <f ca="1">SUMIFS('Overview employees'!K:K,'Overview employees'!$B:$B,'A. Personnel costs'!$B$36,'Overview employees'!$A:$A,'A. Personnel costs'!$A37)</f>
        <v>0</v>
      </c>
      <c r="K37" s="123">
        <f ca="1">SUMIFS('Overview employees'!L:L,'Overview employees'!$B:$B,'A. Personnel costs'!$B$36,'Overview employees'!$A:$A,'A. Personnel costs'!$A37)</f>
        <v>0</v>
      </c>
      <c r="L37" s="123">
        <f ca="1">SUMIFS('Overview employees'!M:M,'Overview employees'!$B:$B,'A. Personnel costs'!$B$36,'Overview employees'!$A:$A,'A. Personnel costs'!$A37)</f>
        <v>0</v>
      </c>
      <c r="M37" s="123">
        <f ca="1">SUMIFS('Overview employees'!N:N,'Overview employees'!$B:$B,'A. Personnel costs'!$B$36,'Overview employees'!$A:$A,'A. Personnel costs'!$A37)</f>
        <v>0</v>
      </c>
      <c r="N37" s="123">
        <f ca="1">SUMIFS('Overview employees'!O:O,'Overview employees'!$B:$B,'A. Personnel costs'!$B$36,'Overview employees'!$A:$A,'A. Personnel costs'!$A37)</f>
        <v>0</v>
      </c>
      <c r="O37" s="123">
        <f ca="1">SUMIFS('Overview employees'!P:P,'Overview employees'!$B:$B,'A. Personnel costs'!$B$36,'Overview employees'!$A:$A,'A. Personnel costs'!$A37)</f>
        <v>0</v>
      </c>
      <c r="P37" s="123">
        <f ca="1">SUMIFS('Overview employees'!Q:Q,'Overview employees'!$B:$B,'A. Personnel costs'!$B$36,'Overview employees'!$A:$A,'A. Personnel costs'!$A37)</f>
        <v>0</v>
      </c>
      <c r="Q37" s="123">
        <f ca="1">SUMIFS('Overview employees'!R:R,'Overview employees'!$B:$B,'A. Personnel costs'!$B$36,'Overview employees'!$A:$A,'A. Personnel costs'!$A37)</f>
        <v>0</v>
      </c>
      <c r="R37" s="123">
        <f ca="1">SUMIFS('Overview employees'!S:S,'Overview employees'!$B:$B,'A. Personnel costs'!$B$36,'Overview employees'!$A:$A,'A. Personnel costs'!$A37)</f>
        <v>0</v>
      </c>
      <c r="S37" s="123">
        <f ca="1">SUMIFS('Overview employees'!T:T,'Overview employees'!$B:$B,'A. Personnel costs'!$B$36,'Overview employees'!$A:$A,'A. Personnel costs'!$A37)</f>
        <v>0</v>
      </c>
    </row>
    <row r="38" spans="1:19" x14ac:dyDescent="0.25">
      <c r="A38" s="116" t="s">
        <v>236</v>
      </c>
      <c r="B38" s="564"/>
      <c r="C38" s="122">
        <f ca="1">SUMIFS('Overview employees'!D:D,'Overview employees'!B:B,'A. Personnel costs'!$B$36,'Overview employees'!A:A,'A. Personnel costs'!$A38)</f>
        <v>0</v>
      </c>
      <c r="D38" s="118">
        <f t="shared" ref="D38:D59" ca="1" si="8">SUM(E38:S38)</f>
        <v>0</v>
      </c>
      <c r="E38" s="123">
        <f ca="1">SUMIFS('Overview employees'!F:F,'Overview employees'!$B:$B,'A. Personnel costs'!$B$36,'Overview employees'!$A:$A,'A. Personnel costs'!$A38)</f>
        <v>0</v>
      </c>
      <c r="F38" s="123">
        <f ca="1">SUMIFS('Overview employees'!G:G,'Overview employees'!$B:$B,'A. Personnel costs'!$B$36,'Overview employees'!$A:$A,'A. Personnel costs'!$A38)</f>
        <v>0</v>
      </c>
      <c r="G38" s="123">
        <f ca="1">SUMIFS('Overview employees'!H:H,'Overview employees'!$B:$B,'A. Personnel costs'!$B$36,'Overview employees'!$A:$A,'A. Personnel costs'!$A38)</f>
        <v>0</v>
      </c>
      <c r="H38" s="123">
        <f ca="1">SUMIFS('Overview employees'!I:I,'Overview employees'!$B:$B,'A. Personnel costs'!$B$36,'Overview employees'!$A:$A,'A. Personnel costs'!$A38)</f>
        <v>0</v>
      </c>
      <c r="I38" s="123">
        <f ca="1">SUMIFS('Overview employees'!J:J,'Overview employees'!$B:$B,'A. Personnel costs'!$B$36,'Overview employees'!$A:$A,'A. Personnel costs'!$A38)</f>
        <v>0</v>
      </c>
      <c r="J38" s="123">
        <f ca="1">SUMIFS('Overview employees'!K:K,'Overview employees'!$B:$B,'A. Personnel costs'!$B$36,'Overview employees'!$A:$A,'A. Personnel costs'!$A38)</f>
        <v>0</v>
      </c>
      <c r="K38" s="132">
        <f ca="1">SUMIFS('Overview employees'!L:L,'Overview employees'!$B:$B,'A. Personnel costs'!$B$36,'Overview employees'!$A:$A,'A. Personnel costs'!$A38)</f>
        <v>0</v>
      </c>
      <c r="L38" s="123">
        <f ca="1">SUMIFS('Overview employees'!M:M,'Overview employees'!$B:$B,'A. Personnel costs'!$B$36,'Overview employees'!$A:$A,'A. Personnel costs'!$A38)</f>
        <v>0</v>
      </c>
      <c r="M38" s="123">
        <f ca="1">SUMIFS('Overview employees'!N:N,'Overview employees'!$B:$B,'A. Personnel costs'!$B$36,'Overview employees'!$A:$A,'A. Personnel costs'!$A38)</f>
        <v>0</v>
      </c>
      <c r="N38" s="123">
        <f ca="1">SUMIFS('Overview employees'!O:O,'Overview employees'!$B:$B,'A. Personnel costs'!$B$36,'Overview employees'!$A:$A,'A. Personnel costs'!$A38)</f>
        <v>0</v>
      </c>
      <c r="O38" s="123">
        <f ca="1">SUMIFS('Overview employees'!P:P,'Overview employees'!$B:$B,'A. Personnel costs'!$B$36,'Overview employees'!$A:$A,'A. Personnel costs'!$A38)</f>
        <v>0</v>
      </c>
      <c r="P38" s="123">
        <f ca="1">SUMIFS('Overview employees'!Q:Q,'Overview employees'!$B:$B,'A. Personnel costs'!$B$36,'Overview employees'!$A:$A,'A. Personnel costs'!$A38)</f>
        <v>0</v>
      </c>
      <c r="Q38" s="123">
        <f ca="1">SUMIFS('Overview employees'!R:R,'Overview employees'!$B:$B,'A. Personnel costs'!$B$36,'Overview employees'!$A:$A,'A. Personnel costs'!$A38)</f>
        <v>0</v>
      </c>
      <c r="R38" s="123">
        <f ca="1">SUMIFS('Overview employees'!S:S,'Overview employees'!$B:$B,'A. Personnel costs'!$B$36,'Overview employees'!$A:$A,'A. Personnel costs'!$A38)</f>
        <v>0</v>
      </c>
      <c r="S38" s="123">
        <f ca="1">SUMIFS('Overview employees'!T:T,'Overview employees'!$B:$B,'A. Personnel costs'!$B$36,'Overview employees'!$A:$A,'A. Personnel costs'!$A38)</f>
        <v>0</v>
      </c>
    </row>
    <row r="39" spans="1:19" x14ac:dyDescent="0.25">
      <c r="A39" s="116" t="s">
        <v>237</v>
      </c>
      <c r="B39" s="564"/>
      <c r="C39" s="122">
        <f ca="1">SUMIFS('Overview employees'!D:D,'Overview employees'!B:B,'A. Personnel costs'!$B$36,'Overview employees'!A:A,'A. Personnel costs'!$A39)</f>
        <v>0</v>
      </c>
      <c r="D39" s="118">
        <f t="shared" ca="1" si="8"/>
        <v>0</v>
      </c>
      <c r="E39" s="123">
        <f ca="1">SUMIFS('Overview employees'!F:F,'Overview employees'!$B:$B,'A. Personnel costs'!$B$36,'Overview employees'!$A:$A,'A. Personnel costs'!$A39)</f>
        <v>0</v>
      </c>
      <c r="F39" s="123">
        <f ca="1">SUMIFS('Overview employees'!G:G,'Overview employees'!$B:$B,'A. Personnel costs'!$B$36,'Overview employees'!$A:$A,'A. Personnel costs'!$A39)</f>
        <v>0</v>
      </c>
      <c r="G39" s="123">
        <f ca="1">SUMIFS('Overview employees'!H:H,'Overview employees'!$B:$B,'A. Personnel costs'!$B$36,'Overview employees'!$A:$A,'A. Personnel costs'!$A39)</f>
        <v>0</v>
      </c>
      <c r="H39" s="123">
        <f ca="1">SUMIFS('Overview employees'!I:I,'Overview employees'!$B:$B,'A. Personnel costs'!$B$36,'Overview employees'!$A:$A,'A. Personnel costs'!$A39)</f>
        <v>0</v>
      </c>
      <c r="I39" s="123">
        <f ca="1">SUMIFS('Overview employees'!J:J,'Overview employees'!$B:$B,'A. Personnel costs'!$B$36,'Overview employees'!$A:$A,'A. Personnel costs'!$A39)</f>
        <v>0</v>
      </c>
      <c r="J39" s="123">
        <f ca="1">SUMIFS('Overview employees'!K:K,'Overview employees'!$B:$B,'A. Personnel costs'!$B$36,'Overview employees'!$A:$A,'A. Personnel costs'!$A39)</f>
        <v>0</v>
      </c>
      <c r="K39" s="123">
        <f ca="1">SUMIFS('Overview employees'!L:L,'Overview employees'!$B:$B,'A. Personnel costs'!$B$36,'Overview employees'!$A:$A,'A. Personnel costs'!$A39)</f>
        <v>0</v>
      </c>
      <c r="L39" s="123">
        <f ca="1">SUMIFS('Overview employees'!M:M,'Overview employees'!$B:$B,'A. Personnel costs'!$B$36,'Overview employees'!$A:$A,'A. Personnel costs'!$A39)</f>
        <v>0</v>
      </c>
      <c r="M39" s="123">
        <f ca="1">SUMIFS('Overview employees'!N:N,'Overview employees'!$B:$B,'A. Personnel costs'!$B$36,'Overview employees'!$A:$A,'A. Personnel costs'!$A39)</f>
        <v>0</v>
      </c>
      <c r="N39" s="123">
        <f ca="1">SUMIFS('Overview employees'!O:O,'Overview employees'!$B:$B,'A. Personnel costs'!$B$36,'Overview employees'!$A:$A,'A. Personnel costs'!$A39)</f>
        <v>0</v>
      </c>
      <c r="O39" s="123">
        <f ca="1">SUMIFS('Overview employees'!P:P,'Overview employees'!$B:$B,'A. Personnel costs'!$B$36,'Overview employees'!$A:$A,'A. Personnel costs'!$A39)</f>
        <v>0</v>
      </c>
      <c r="P39" s="123">
        <f ca="1">SUMIFS('Overview employees'!Q:Q,'Overview employees'!$B:$B,'A. Personnel costs'!$B$36,'Overview employees'!$A:$A,'A. Personnel costs'!$A39)</f>
        <v>0</v>
      </c>
      <c r="Q39" s="123">
        <f ca="1">SUMIFS('Overview employees'!R:R,'Overview employees'!$B:$B,'A. Personnel costs'!$B$36,'Overview employees'!$A:$A,'A. Personnel costs'!$A39)</f>
        <v>0</v>
      </c>
      <c r="R39" s="123">
        <f ca="1">SUMIFS('Overview employees'!S:S,'Overview employees'!$B:$B,'A. Personnel costs'!$B$36,'Overview employees'!$A:$A,'A. Personnel costs'!$A39)</f>
        <v>0</v>
      </c>
      <c r="S39" s="123">
        <f ca="1">SUMIFS('Overview employees'!T:T,'Overview employees'!$B:$B,'A. Personnel costs'!$B$36,'Overview employees'!$A:$A,'A. Personnel costs'!$A39)</f>
        <v>0</v>
      </c>
    </row>
    <row r="40" spans="1:19" x14ac:dyDescent="0.25">
      <c r="A40" s="124" t="s">
        <v>238</v>
      </c>
      <c r="B40" s="564"/>
      <c r="C40" s="122">
        <f ca="1">SUMIFS('Overview employees'!D:D,'Overview employees'!B:B,'A. Personnel costs'!$B$36,'Overview employees'!A:A,'A. Personnel costs'!$A40)</f>
        <v>0</v>
      </c>
      <c r="D40" s="118">
        <f t="shared" ca="1" si="8"/>
        <v>0</v>
      </c>
      <c r="E40" s="123">
        <f ca="1">SUMIFS('Overview employees'!F:F,'Overview employees'!$B:$B,'A. Personnel costs'!$B$36,'Overview employees'!$A:$A,'A. Personnel costs'!$A40)</f>
        <v>0</v>
      </c>
      <c r="F40" s="123">
        <f ca="1">SUMIFS('Overview employees'!G:G,'Overview employees'!$B:$B,'A. Personnel costs'!$B$36,'Overview employees'!$A:$A,'A. Personnel costs'!$A40)</f>
        <v>0</v>
      </c>
      <c r="G40" s="123">
        <f ca="1">SUMIFS('Overview employees'!H:H,'Overview employees'!$B:$B,'A. Personnel costs'!$B$36,'Overview employees'!$A:$A,'A. Personnel costs'!$A40)</f>
        <v>0</v>
      </c>
      <c r="H40" s="123">
        <f ca="1">SUMIFS('Overview employees'!I:I,'Overview employees'!$B:$B,'A. Personnel costs'!$B$36,'Overview employees'!$A:$A,'A. Personnel costs'!$A40)</f>
        <v>0</v>
      </c>
      <c r="I40" s="123">
        <f ca="1">SUMIFS('Overview employees'!J:J,'Overview employees'!$B:$B,'A. Personnel costs'!$B$36,'Overview employees'!$A:$A,'A. Personnel costs'!$A40)</f>
        <v>0</v>
      </c>
      <c r="J40" s="123">
        <f ca="1">SUMIFS('Overview employees'!K:K,'Overview employees'!$B:$B,'A. Personnel costs'!$B$36,'Overview employees'!$A:$A,'A. Personnel costs'!$A40)</f>
        <v>0</v>
      </c>
      <c r="K40" s="123">
        <f ca="1">SUMIFS('Overview employees'!L:L,'Overview employees'!$B:$B,'A. Personnel costs'!$B$36,'Overview employees'!$A:$A,'A. Personnel costs'!$A40)</f>
        <v>0</v>
      </c>
      <c r="L40" s="123">
        <f ca="1">SUMIFS('Overview employees'!M:M,'Overview employees'!$B:$B,'A. Personnel costs'!$B$36,'Overview employees'!$A:$A,'A. Personnel costs'!$A40)</f>
        <v>0</v>
      </c>
      <c r="M40" s="123">
        <f ca="1">SUMIFS('Overview employees'!N:N,'Overview employees'!$B:$B,'A. Personnel costs'!$B$36,'Overview employees'!$A:$A,'A. Personnel costs'!$A40)</f>
        <v>0</v>
      </c>
      <c r="N40" s="123">
        <f ca="1">SUMIFS('Overview employees'!O:O,'Overview employees'!$B:$B,'A. Personnel costs'!$B$36,'Overview employees'!$A:$A,'A. Personnel costs'!$A40)</f>
        <v>0</v>
      </c>
      <c r="O40" s="123">
        <f ca="1">SUMIFS('Overview employees'!P:P,'Overview employees'!$B:$B,'A. Personnel costs'!$B$36,'Overview employees'!$A:$A,'A. Personnel costs'!$A40)</f>
        <v>0</v>
      </c>
      <c r="P40" s="123">
        <f ca="1">SUMIFS('Overview employees'!Q:Q,'Overview employees'!$B:$B,'A. Personnel costs'!$B$36,'Overview employees'!$A:$A,'A. Personnel costs'!$A40)</f>
        <v>0</v>
      </c>
      <c r="Q40" s="123">
        <f ca="1">SUMIFS('Overview employees'!R:R,'Overview employees'!$B:$B,'A. Personnel costs'!$B$36,'Overview employees'!$A:$A,'A. Personnel costs'!$A40)</f>
        <v>0</v>
      </c>
      <c r="R40" s="123">
        <f ca="1">SUMIFS('Overview employees'!S:S,'Overview employees'!$B:$B,'A. Personnel costs'!$B$36,'Overview employees'!$A:$A,'A. Personnel costs'!$A40)</f>
        <v>0</v>
      </c>
      <c r="S40" s="123">
        <f ca="1">SUMIFS('Overview employees'!T:T,'Overview employees'!$B:$B,'A. Personnel costs'!$B$36,'Overview employees'!$A:$A,'A. Personnel costs'!$A40)</f>
        <v>0</v>
      </c>
    </row>
    <row r="41" spans="1:19" s="93" customFormat="1" x14ac:dyDescent="0.25">
      <c r="A41" s="125" t="s">
        <v>37</v>
      </c>
      <c r="B41" s="565"/>
      <c r="C41" s="126">
        <f ca="1">SUM(C36:C40)</f>
        <v>0</v>
      </c>
      <c r="D41" s="127">
        <f t="shared" ca="1" si="8"/>
        <v>0</v>
      </c>
      <c r="E41" s="128">
        <f ca="1">SUM(E36:E40)</f>
        <v>0</v>
      </c>
      <c r="F41" s="128">
        <f t="shared" ref="F41:S41" ca="1" si="9">SUM(F36:F40)</f>
        <v>0</v>
      </c>
      <c r="G41" s="128">
        <f t="shared" ca="1" si="9"/>
        <v>0</v>
      </c>
      <c r="H41" s="128">
        <f t="shared" ca="1" si="9"/>
        <v>0</v>
      </c>
      <c r="I41" s="128">
        <f t="shared" ca="1" si="9"/>
        <v>0</v>
      </c>
      <c r="J41" s="128">
        <f t="shared" ca="1" si="9"/>
        <v>0</v>
      </c>
      <c r="K41" s="128">
        <f t="shared" ca="1" si="9"/>
        <v>0</v>
      </c>
      <c r="L41" s="128">
        <f t="shared" ca="1" si="9"/>
        <v>0</v>
      </c>
      <c r="M41" s="128">
        <f t="shared" ca="1" si="9"/>
        <v>0</v>
      </c>
      <c r="N41" s="128">
        <f t="shared" ca="1" si="9"/>
        <v>0</v>
      </c>
      <c r="O41" s="128">
        <f t="shared" ca="1" si="9"/>
        <v>0</v>
      </c>
      <c r="P41" s="128">
        <f t="shared" ca="1" si="9"/>
        <v>0</v>
      </c>
      <c r="Q41" s="128">
        <f t="shared" ca="1" si="9"/>
        <v>0</v>
      </c>
      <c r="R41" s="128">
        <f t="shared" ca="1" si="9"/>
        <v>0</v>
      </c>
      <c r="S41" s="128">
        <f t="shared" ca="1" si="9"/>
        <v>0</v>
      </c>
    </row>
    <row r="42" spans="1:19" x14ac:dyDescent="0.25">
      <c r="A42" s="116" t="s">
        <v>234</v>
      </c>
      <c r="B42" s="566" t="s">
        <v>27</v>
      </c>
      <c r="C42" s="129">
        <f ca="1">SUMIFS('Overview employees'!D:D,'Overview employees'!B:B,'A. Personnel costs'!$B$42,'Overview employees'!A:A,'A. Personnel costs'!$A42)</f>
        <v>0</v>
      </c>
      <c r="D42" s="130">
        <f t="shared" ca="1" si="8"/>
        <v>0</v>
      </c>
      <c r="E42" s="131">
        <f ca="1">SUMIFS('Overview employees'!F:F,'Overview employees'!$B:$B,'A. Personnel costs'!$B$42,'Overview employees'!$A:$A,'A. Personnel costs'!$A42)</f>
        <v>0</v>
      </c>
      <c r="F42" s="131">
        <f ca="1">SUMIFS('Overview employees'!G:G,'Overview employees'!$B:$B,'A. Personnel costs'!$B$42,'Overview employees'!$A:$A,'A. Personnel costs'!$A42)</f>
        <v>0</v>
      </c>
      <c r="G42" s="131">
        <f ca="1">SUMIFS('Overview employees'!H:H,'Overview employees'!$B:$B,'A. Personnel costs'!$B$42,'Overview employees'!$A:$A,'A. Personnel costs'!$A42)</f>
        <v>0</v>
      </c>
      <c r="H42" s="131">
        <f ca="1">SUMIFS('Overview employees'!I:I,'Overview employees'!$B:$B,'A. Personnel costs'!$B$42,'Overview employees'!$A:$A,'A. Personnel costs'!$A42)</f>
        <v>0</v>
      </c>
      <c r="I42" s="131">
        <f ca="1">SUMIFS('Overview employees'!J:J,'Overview employees'!$B:$B,'A. Personnel costs'!$B$42,'Overview employees'!$A:$A,'A. Personnel costs'!$A42)</f>
        <v>0</v>
      </c>
      <c r="J42" s="131">
        <f ca="1">SUMIFS('Overview employees'!K:K,'Overview employees'!$B:$B,'A. Personnel costs'!$B$42,'Overview employees'!$A:$A,'A. Personnel costs'!$A42)</f>
        <v>0</v>
      </c>
      <c r="K42" s="131">
        <f ca="1">SUMIFS('Overview employees'!L:L,'Overview employees'!$B:$B,'A. Personnel costs'!$B$42,'Overview employees'!$A:$A,'A. Personnel costs'!$A42)</f>
        <v>0</v>
      </c>
      <c r="L42" s="131">
        <f ca="1">SUMIFS('Overview employees'!M:M,'Overview employees'!$B:$B,'A. Personnel costs'!$B$42,'Overview employees'!$A:$A,'A. Personnel costs'!$A42)</f>
        <v>0</v>
      </c>
      <c r="M42" s="131">
        <f ca="1">SUMIFS('Overview employees'!N:N,'Overview employees'!$B:$B,'A. Personnel costs'!$B$42,'Overview employees'!$A:$A,'A. Personnel costs'!$A42)</f>
        <v>0</v>
      </c>
      <c r="N42" s="131">
        <f ca="1">SUMIFS('Overview employees'!O:O,'Overview employees'!$B:$B,'A. Personnel costs'!$B$42,'Overview employees'!$A:$A,'A. Personnel costs'!$A42)</f>
        <v>0</v>
      </c>
      <c r="O42" s="131">
        <f ca="1">SUMIFS('Overview employees'!P:P,'Overview employees'!$B:$B,'A. Personnel costs'!$B$42,'Overview employees'!$A:$A,'A. Personnel costs'!$A42)</f>
        <v>0</v>
      </c>
      <c r="P42" s="131">
        <f ca="1">SUMIFS('Overview employees'!Q:Q,'Overview employees'!$B:$B,'A. Personnel costs'!$B$42,'Overview employees'!$A:$A,'A. Personnel costs'!$A42)</f>
        <v>0</v>
      </c>
      <c r="Q42" s="131">
        <f ca="1">SUMIFS('Overview employees'!R:R,'Overview employees'!$B:$B,'A. Personnel costs'!$B$42,'Overview employees'!$A:$A,'A. Personnel costs'!$A42)</f>
        <v>0</v>
      </c>
      <c r="R42" s="131">
        <f ca="1">SUMIFS('Overview employees'!S:S,'Overview employees'!$B:$B,'A. Personnel costs'!$B$42,'Overview employees'!$A:$A,'A. Personnel costs'!$A42)</f>
        <v>0</v>
      </c>
      <c r="S42" s="131">
        <f ca="1">SUMIFS('Overview employees'!T:T,'Overview employees'!$B:$B,'A. Personnel costs'!$B$42,'Overview employees'!$A:$A,'A. Personnel costs'!$A42)</f>
        <v>0</v>
      </c>
    </row>
    <row r="43" spans="1:19" x14ac:dyDescent="0.25">
      <c r="A43" s="121" t="s">
        <v>235</v>
      </c>
      <c r="B43" s="555"/>
      <c r="C43" s="122">
        <f ca="1">SUMIFS('Overview employees'!D:D,'Overview employees'!B:B,'A. Personnel costs'!$B$42,'Overview employees'!A:A,'A. Personnel costs'!$A43)</f>
        <v>0</v>
      </c>
      <c r="D43" s="118">
        <f t="shared" ca="1" si="8"/>
        <v>0</v>
      </c>
      <c r="E43" s="123">
        <f ca="1">SUMIFS('Overview employees'!F:F,'Overview employees'!$B:$B,'A. Personnel costs'!$B$42,'Overview employees'!$A:$A,'A. Personnel costs'!$A43)</f>
        <v>0</v>
      </c>
      <c r="F43" s="123">
        <f ca="1">SUMIFS('Overview employees'!G:G,'Overview employees'!$B:$B,'A. Personnel costs'!$B$42,'Overview employees'!$A:$A,'A. Personnel costs'!$A43)</f>
        <v>0</v>
      </c>
      <c r="G43" s="123">
        <f ca="1">SUMIFS('Overview employees'!H:H,'Overview employees'!$B:$B,'A. Personnel costs'!$B$42,'Overview employees'!$A:$A,'A. Personnel costs'!$A43)</f>
        <v>0</v>
      </c>
      <c r="H43" s="123">
        <f ca="1">SUMIFS('Overview employees'!I:I,'Overview employees'!$B:$B,'A. Personnel costs'!$B$42,'Overview employees'!$A:$A,'A. Personnel costs'!$A43)</f>
        <v>0</v>
      </c>
      <c r="I43" s="123">
        <f ca="1">SUMIFS('Overview employees'!J:J,'Overview employees'!$B:$B,'A. Personnel costs'!$B$42,'Overview employees'!$A:$A,'A. Personnel costs'!$A43)</f>
        <v>0</v>
      </c>
      <c r="J43" s="123">
        <f ca="1">SUMIFS('Overview employees'!K:K,'Overview employees'!$B:$B,'A. Personnel costs'!$B$42,'Overview employees'!$A:$A,'A. Personnel costs'!$A43)</f>
        <v>0</v>
      </c>
      <c r="K43" s="123">
        <f ca="1">SUMIFS('Overview employees'!L:L,'Overview employees'!$B:$B,'A. Personnel costs'!$B$42,'Overview employees'!$A:$A,'A. Personnel costs'!$A43)</f>
        <v>0</v>
      </c>
      <c r="L43" s="123">
        <f ca="1">SUMIFS('Overview employees'!M:M,'Overview employees'!$B:$B,'A. Personnel costs'!$B$42,'Overview employees'!$A:$A,'A. Personnel costs'!$A43)</f>
        <v>0</v>
      </c>
      <c r="M43" s="123">
        <f ca="1">SUMIFS('Overview employees'!N:N,'Overview employees'!$B:$B,'A. Personnel costs'!$B$42,'Overview employees'!$A:$A,'A. Personnel costs'!$A43)</f>
        <v>0</v>
      </c>
      <c r="N43" s="123">
        <f ca="1">SUMIFS('Overview employees'!O:O,'Overview employees'!$B:$B,'A. Personnel costs'!$B$42,'Overview employees'!$A:$A,'A. Personnel costs'!$A43)</f>
        <v>0</v>
      </c>
      <c r="O43" s="123">
        <f ca="1">SUMIFS('Overview employees'!P:P,'Overview employees'!$B:$B,'A. Personnel costs'!$B$42,'Overview employees'!$A:$A,'A. Personnel costs'!$A43)</f>
        <v>0</v>
      </c>
      <c r="P43" s="123">
        <f ca="1">SUMIFS('Overview employees'!Q:Q,'Overview employees'!$B:$B,'A. Personnel costs'!$B$42,'Overview employees'!$A:$A,'A. Personnel costs'!$A43)</f>
        <v>0</v>
      </c>
      <c r="Q43" s="123">
        <f ca="1">SUMIFS('Overview employees'!R:R,'Overview employees'!$B:$B,'A. Personnel costs'!$B$42,'Overview employees'!$A:$A,'A. Personnel costs'!$A43)</f>
        <v>0</v>
      </c>
      <c r="R43" s="123">
        <f ca="1">SUMIFS('Overview employees'!S:S,'Overview employees'!$B:$B,'A. Personnel costs'!$B$42,'Overview employees'!$A:$A,'A. Personnel costs'!$A43)</f>
        <v>0</v>
      </c>
      <c r="S43" s="123">
        <f ca="1">SUMIFS('Overview employees'!T:T,'Overview employees'!$B:$B,'A. Personnel costs'!$B$42,'Overview employees'!$A:$A,'A. Personnel costs'!$A43)</f>
        <v>0</v>
      </c>
    </row>
    <row r="44" spans="1:19" x14ac:dyDescent="0.25">
      <c r="A44" s="116" t="s">
        <v>236</v>
      </c>
      <c r="B44" s="555"/>
      <c r="C44" s="122">
        <f ca="1">SUMIFS('Overview employees'!D:D,'Overview employees'!B:B,'A. Personnel costs'!$B$42,'Overview employees'!A:A,'A. Personnel costs'!$A44)</f>
        <v>0</v>
      </c>
      <c r="D44" s="118">
        <f t="shared" ca="1" si="8"/>
        <v>0</v>
      </c>
      <c r="E44" s="123">
        <f ca="1">SUMIFS('Overview employees'!F:F,'Overview employees'!$B:$B,'A. Personnel costs'!$B$42,'Overview employees'!$A:$A,'A. Personnel costs'!$A44)</f>
        <v>0</v>
      </c>
      <c r="F44" s="123">
        <f ca="1">SUMIFS('Overview employees'!G:G,'Overview employees'!$B:$B,'A. Personnel costs'!$B$42,'Overview employees'!$A:$A,'A. Personnel costs'!$A44)</f>
        <v>0</v>
      </c>
      <c r="G44" s="123">
        <f ca="1">SUMIFS('Overview employees'!H:H,'Overview employees'!$B:$B,'A. Personnel costs'!$B$42,'Overview employees'!$A:$A,'A. Personnel costs'!$A44)</f>
        <v>0</v>
      </c>
      <c r="H44" s="123">
        <f ca="1">SUMIFS('Overview employees'!I:I,'Overview employees'!$B:$B,'A. Personnel costs'!$B$42,'Overview employees'!$A:$A,'A. Personnel costs'!$A44)</f>
        <v>0</v>
      </c>
      <c r="I44" s="123">
        <f ca="1">SUMIFS('Overview employees'!J:J,'Overview employees'!$B:$B,'A. Personnel costs'!$B$42,'Overview employees'!$A:$A,'A. Personnel costs'!$A44)</f>
        <v>0</v>
      </c>
      <c r="J44" s="123">
        <f ca="1">SUMIFS('Overview employees'!K:K,'Overview employees'!$B:$B,'A. Personnel costs'!$B$42,'Overview employees'!$A:$A,'A. Personnel costs'!$A44)</f>
        <v>0</v>
      </c>
      <c r="K44" s="123">
        <f ca="1">SUMIFS('Overview employees'!L:L,'Overview employees'!$B:$B,'A. Personnel costs'!$B$42,'Overview employees'!$A:$A,'A. Personnel costs'!$A44)</f>
        <v>0</v>
      </c>
      <c r="L44" s="123">
        <f ca="1">SUMIFS('Overview employees'!M:M,'Overview employees'!$B:$B,'A. Personnel costs'!$B$42,'Overview employees'!$A:$A,'A. Personnel costs'!$A44)</f>
        <v>0</v>
      </c>
      <c r="M44" s="123">
        <f ca="1">SUMIFS('Overview employees'!N:N,'Overview employees'!$B:$B,'A. Personnel costs'!$B$42,'Overview employees'!$A:$A,'A. Personnel costs'!$A44)</f>
        <v>0</v>
      </c>
      <c r="N44" s="123">
        <f ca="1">SUMIFS('Overview employees'!O:O,'Overview employees'!$B:$B,'A. Personnel costs'!$B$42,'Overview employees'!$A:$A,'A. Personnel costs'!$A44)</f>
        <v>0</v>
      </c>
      <c r="O44" s="123">
        <f ca="1">SUMIFS('Overview employees'!P:P,'Overview employees'!$B:$B,'A. Personnel costs'!$B$42,'Overview employees'!$A:$A,'A. Personnel costs'!$A44)</f>
        <v>0</v>
      </c>
      <c r="P44" s="123">
        <f ca="1">SUMIFS('Overview employees'!Q:Q,'Overview employees'!$B:$B,'A. Personnel costs'!$B$42,'Overview employees'!$A:$A,'A. Personnel costs'!$A44)</f>
        <v>0</v>
      </c>
      <c r="Q44" s="123">
        <f ca="1">SUMIFS('Overview employees'!R:R,'Overview employees'!$B:$B,'A. Personnel costs'!$B$42,'Overview employees'!$A:$A,'A. Personnel costs'!$A44)</f>
        <v>0</v>
      </c>
      <c r="R44" s="123">
        <f ca="1">SUMIFS('Overview employees'!S:S,'Overview employees'!$B:$B,'A. Personnel costs'!$B$42,'Overview employees'!$A:$A,'A. Personnel costs'!$A44)</f>
        <v>0</v>
      </c>
      <c r="S44" s="123">
        <f ca="1">SUMIFS('Overview employees'!T:T,'Overview employees'!$B:$B,'A. Personnel costs'!$B$42,'Overview employees'!$A:$A,'A. Personnel costs'!$A44)</f>
        <v>0</v>
      </c>
    </row>
    <row r="45" spans="1:19" x14ac:dyDescent="0.25">
      <c r="A45" s="116" t="s">
        <v>237</v>
      </c>
      <c r="B45" s="555"/>
      <c r="C45" s="122">
        <f ca="1">SUMIFS('Overview employees'!D:D,'Overview employees'!B:B,'A. Personnel costs'!$B$42,'Overview employees'!A:A,'A. Personnel costs'!$A45)</f>
        <v>0</v>
      </c>
      <c r="D45" s="118">
        <f t="shared" ca="1" si="8"/>
        <v>0</v>
      </c>
      <c r="E45" s="123">
        <f ca="1">SUMIFS('Overview employees'!F:F,'Overview employees'!$B:$B,'A. Personnel costs'!$B$42,'Overview employees'!$A:$A,'A. Personnel costs'!$A45)</f>
        <v>0</v>
      </c>
      <c r="F45" s="123">
        <f ca="1">SUMIFS('Overview employees'!G:G,'Overview employees'!$B:$B,'A. Personnel costs'!$B$42,'Overview employees'!$A:$A,'A. Personnel costs'!$A45)</f>
        <v>0</v>
      </c>
      <c r="G45" s="123">
        <f ca="1">SUMIFS('Overview employees'!H:H,'Overview employees'!$B:$B,'A. Personnel costs'!$B$42,'Overview employees'!$A:$A,'A. Personnel costs'!$A45)</f>
        <v>0</v>
      </c>
      <c r="H45" s="123">
        <f ca="1">SUMIFS('Overview employees'!I:I,'Overview employees'!$B:$B,'A. Personnel costs'!$B$42,'Overview employees'!$A:$A,'A. Personnel costs'!$A45)</f>
        <v>0</v>
      </c>
      <c r="I45" s="123">
        <f ca="1">SUMIFS('Overview employees'!J:J,'Overview employees'!$B:$B,'A. Personnel costs'!$B$42,'Overview employees'!$A:$A,'A. Personnel costs'!$A45)</f>
        <v>0</v>
      </c>
      <c r="J45" s="123">
        <f ca="1">SUMIFS('Overview employees'!K:K,'Overview employees'!$B:$B,'A. Personnel costs'!$B$42,'Overview employees'!$A:$A,'A. Personnel costs'!$A45)</f>
        <v>0</v>
      </c>
      <c r="K45" s="123">
        <f ca="1">SUMIFS('Overview employees'!L:L,'Overview employees'!$B:$B,'A. Personnel costs'!$B$42,'Overview employees'!$A:$A,'A. Personnel costs'!$A45)</f>
        <v>0</v>
      </c>
      <c r="L45" s="123">
        <f ca="1">SUMIFS('Overview employees'!M:M,'Overview employees'!$B:$B,'A. Personnel costs'!$B$42,'Overview employees'!$A:$A,'A. Personnel costs'!$A45)</f>
        <v>0</v>
      </c>
      <c r="M45" s="123">
        <f ca="1">SUMIFS('Overview employees'!N:N,'Overview employees'!$B:$B,'A. Personnel costs'!$B$42,'Overview employees'!$A:$A,'A. Personnel costs'!$A45)</f>
        <v>0</v>
      </c>
      <c r="N45" s="123">
        <f ca="1">SUMIFS('Overview employees'!O:O,'Overview employees'!$B:$B,'A. Personnel costs'!$B$42,'Overview employees'!$A:$A,'A. Personnel costs'!$A45)</f>
        <v>0</v>
      </c>
      <c r="O45" s="123">
        <f ca="1">SUMIFS('Overview employees'!P:P,'Overview employees'!$B:$B,'A. Personnel costs'!$B$42,'Overview employees'!$A:$A,'A. Personnel costs'!$A45)</f>
        <v>0</v>
      </c>
      <c r="P45" s="123">
        <f ca="1">SUMIFS('Overview employees'!Q:Q,'Overview employees'!$B:$B,'A. Personnel costs'!$B$42,'Overview employees'!$A:$A,'A. Personnel costs'!$A45)</f>
        <v>0</v>
      </c>
      <c r="Q45" s="123">
        <f ca="1">SUMIFS('Overview employees'!R:R,'Overview employees'!$B:$B,'A. Personnel costs'!$B$42,'Overview employees'!$A:$A,'A. Personnel costs'!$A45)</f>
        <v>0</v>
      </c>
      <c r="R45" s="123">
        <f ca="1">SUMIFS('Overview employees'!S:S,'Overview employees'!$B:$B,'A. Personnel costs'!$B$42,'Overview employees'!$A:$A,'A. Personnel costs'!$A45)</f>
        <v>0</v>
      </c>
      <c r="S45" s="123">
        <f ca="1">SUMIFS('Overview employees'!T:T,'Overview employees'!$B:$B,'A. Personnel costs'!$B$42,'Overview employees'!$A:$A,'A. Personnel costs'!$A45)</f>
        <v>0</v>
      </c>
    </row>
    <row r="46" spans="1:19" x14ac:dyDescent="0.25">
      <c r="A46" s="124" t="s">
        <v>238</v>
      </c>
      <c r="B46" s="555"/>
      <c r="C46" s="122">
        <f ca="1">SUMIFS('Overview employees'!D:D,'Overview employees'!B:B,'A. Personnel costs'!$B$42,'Overview employees'!A:A,'A. Personnel costs'!$A46)</f>
        <v>0</v>
      </c>
      <c r="D46" s="118">
        <f t="shared" ca="1" si="8"/>
        <v>0</v>
      </c>
      <c r="E46" s="123">
        <f ca="1">SUMIFS('Overview employees'!F:F,'Overview employees'!$B:$B,'A. Personnel costs'!$B$42,'Overview employees'!$A:$A,'A. Personnel costs'!$A46)</f>
        <v>0</v>
      </c>
      <c r="F46" s="123">
        <f ca="1">SUMIFS('Overview employees'!G:G,'Overview employees'!$B:$B,'A. Personnel costs'!$B$42,'Overview employees'!$A:$A,'A. Personnel costs'!$A46)</f>
        <v>0</v>
      </c>
      <c r="G46" s="123">
        <f ca="1">SUMIFS('Overview employees'!H:H,'Overview employees'!$B:$B,'A. Personnel costs'!$B$42,'Overview employees'!$A:$A,'A. Personnel costs'!$A46)</f>
        <v>0</v>
      </c>
      <c r="H46" s="123">
        <f ca="1">SUMIFS('Overview employees'!I:I,'Overview employees'!$B:$B,'A. Personnel costs'!$B$42,'Overview employees'!$A:$A,'A. Personnel costs'!$A46)</f>
        <v>0</v>
      </c>
      <c r="I46" s="123">
        <f ca="1">SUMIFS('Overview employees'!J:J,'Overview employees'!$B:$B,'A. Personnel costs'!$B$42,'Overview employees'!$A:$A,'A. Personnel costs'!$A46)</f>
        <v>0</v>
      </c>
      <c r="J46" s="123">
        <f ca="1">SUMIFS('Overview employees'!K:K,'Overview employees'!$B:$B,'A. Personnel costs'!$B$42,'Overview employees'!$A:$A,'A. Personnel costs'!$A46)</f>
        <v>0</v>
      </c>
      <c r="K46" s="123">
        <f ca="1">SUMIFS('Overview employees'!L:L,'Overview employees'!$B:$B,'A. Personnel costs'!$B$42,'Overview employees'!$A:$A,'A. Personnel costs'!$A46)</f>
        <v>0</v>
      </c>
      <c r="L46" s="123">
        <f ca="1">SUMIFS('Overview employees'!M:M,'Overview employees'!$B:$B,'A. Personnel costs'!$B$42,'Overview employees'!$A:$A,'A. Personnel costs'!$A46)</f>
        <v>0</v>
      </c>
      <c r="M46" s="123">
        <f ca="1">SUMIFS('Overview employees'!N:N,'Overview employees'!$B:$B,'A. Personnel costs'!$B$42,'Overview employees'!$A:$A,'A. Personnel costs'!$A46)</f>
        <v>0</v>
      </c>
      <c r="N46" s="123">
        <f ca="1">SUMIFS('Overview employees'!O:O,'Overview employees'!$B:$B,'A. Personnel costs'!$B$42,'Overview employees'!$A:$A,'A. Personnel costs'!$A46)</f>
        <v>0</v>
      </c>
      <c r="O46" s="123">
        <f ca="1">SUMIFS('Overview employees'!P:P,'Overview employees'!$B:$B,'A. Personnel costs'!$B$42,'Overview employees'!$A:$A,'A. Personnel costs'!$A46)</f>
        <v>0</v>
      </c>
      <c r="P46" s="123">
        <f ca="1">SUMIFS('Overview employees'!Q:Q,'Overview employees'!$B:$B,'A. Personnel costs'!$B$42,'Overview employees'!$A:$A,'A. Personnel costs'!$A46)</f>
        <v>0</v>
      </c>
      <c r="Q46" s="123">
        <f ca="1">SUMIFS('Overview employees'!R:R,'Overview employees'!$B:$B,'A. Personnel costs'!$B$42,'Overview employees'!$A:$A,'A. Personnel costs'!$A46)</f>
        <v>0</v>
      </c>
      <c r="R46" s="123">
        <f ca="1">SUMIFS('Overview employees'!S:S,'Overview employees'!$B:$B,'A. Personnel costs'!$B$42,'Overview employees'!$A:$A,'A. Personnel costs'!$A46)</f>
        <v>0</v>
      </c>
      <c r="S46" s="123">
        <f ca="1">SUMIFS('Overview employees'!T:T,'Overview employees'!$B:$B,'A. Personnel costs'!$B$42,'Overview employees'!$A:$A,'A. Personnel costs'!$A46)</f>
        <v>0</v>
      </c>
    </row>
    <row r="47" spans="1:19" s="93" customFormat="1" x14ac:dyDescent="0.25">
      <c r="A47" s="125" t="s">
        <v>37</v>
      </c>
      <c r="B47" s="556"/>
      <c r="C47" s="126">
        <f ca="1">SUM(C42:C46)</f>
        <v>0</v>
      </c>
      <c r="D47" s="127">
        <f t="shared" ca="1" si="8"/>
        <v>0</v>
      </c>
      <c r="E47" s="128">
        <f ca="1">SUM(E42:E46)</f>
        <v>0</v>
      </c>
      <c r="F47" s="128">
        <f t="shared" ref="F47:S47" ca="1" si="10">SUM(F42:F46)</f>
        <v>0</v>
      </c>
      <c r="G47" s="128">
        <f t="shared" ca="1" si="10"/>
        <v>0</v>
      </c>
      <c r="H47" s="128">
        <f t="shared" ca="1" si="10"/>
        <v>0</v>
      </c>
      <c r="I47" s="128">
        <f t="shared" ca="1" si="10"/>
        <v>0</v>
      </c>
      <c r="J47" s="128">
        <f t="shared" ca="1" si="10"/>
        <v>0</v>
      </c>
      <c r="K47" s="128">
        <f t="shared" ca="1" si="10"/>
        <v>0</v>
      </c>
      <c r="L47" s="128">
        <f t="shared" ca="1" si="10"/>
        <v>0</v>
      </c>
      <c r="M47" s="128">
        <f t="shared" ca="1" si="10"/>
        <v>0</v>
      </c>
      <c r="N47" s="128">
        <f t="shared" ca="1" si="10"/>
        <v>0</v>
      </c>
      <c r="O47" s="128">
        <f t="shared" ca="1" si="10"/>
        <v>0</v>
      </c>
      <c r="P47" s="128">
        <f t="shared" ca="1" si="10"/>
        <v>0</v>
      </c>
      <c r="Q47" s="128">
        <f t="shared" ca="1" si="10"/>
        <v>0</v>
      </c>
      <c r="R47" s="128">
        <f t="shared" ca="1" si="10"/>
        <v>0</v>
      </c>
      <c r="S47" s="128">
        <f t="shared" ca="1" si="10"/>
        <v>0</v>
      </c>
    </row>
    <row r="48" spans="1:19" x14ac:dyDescent="0.25">
      <c r="A48" s="116" t="s">
        <v>234</v>
      </c>
      <c r="B48" s="554" t="s">
        <v>185</v>
      </c>
      <c r="C48" s="129">
        <f ca="1">SUMIFS('Overview employees'!D:D,'Overview employees'!B:B,'A. Personnel costs'!$B$48,'Overview employees'!A:A,'A. Personnel costs'!$A48)</f>
        <v>0</v>
      </c>
      <c r="D48" s="130">
        <f t="shared" ca="1" si="8"/>
        <v>0</v>
      </c>
      <c r="E48" s="131">
        <f ca="1">SUMIFS('Overview employees'!F:F,'Overview employees'!$B:$B,'A. Personnel costs'!$B$48,'Overview employees'!$A:$A,'A. Personnel costs'!$A48)</f>
        <v>0</v>
      </c>
      <c r="F48" s="131">
        <f ca="1">SUMIFS('Overview employees'!G:G,'Overview employees'!$B:$B,'A. Personnel costs'!$B$48,'Overview employees'!$A:$A,'A. Personnel costs'!$A48)</f>
        <v>0</v>
      </c>
      <c r="G48" s="131">
        <f ca="1">SUMIFS('Overview employees'!H:H,'Overview employees'!$B:$B,'A. Personnel costs'!$B$48,'Overview employees'!$A:$A,'A. Personnel costs'!$A48)</f>
        <v>0</v>
      </c>
      <c r="H48" s="131">
        <f ca="1">SUMIFS('Overview employees'!I:I,'Overview employees'!$B:$B,'A. Personnel costs'!$B$48,'Overview employees'!$A:$A,'A. Personnel costs'!$A48)</f>
        <v>0</v>
      </c>
      <c r="I48" s="131">
        <f ca="1">SUMIFS('Overview employees'!J:J,'Overview employees'!$B:$B,'A. Personnel costs'!$B$48,'Overview employees'!$A:$A,'A. Personnel costs'!$A48)</f>
        <v>0</v>
      </c>
      <c r="J48" s="131">
        <f ca="1">SUMIFS('Overview employees'!K:K,'Overview employees'!$B:$B,'A. Personnel costs'!$B$48,'Overview employees'!$A:$A,'A. Personnel costs'!$A48)</f>
        <v>0</v>
      </c>
      <c r="K48" s="131">
        <f ca="1">SUMIFS('Overview employees'!L:L,'Overview employees'!$B:$B,'A. Personnel costs'!$B$48,'Overview employees'!$A:$A,'A. Personnel costs'!$A48)</f>
        <v>0</v>
      </c>
      <c r="L48" s="131">
        <f ca="1">SUMIFS('Overview employees'!M:M,'Overview employees'!$B:$B,'A. Personnel costs'!$B$48,'Overview employees'!$A:$A,'A. Personnel costs'!$A48)</f>
        <v>0</v>
      </c>
      <c r="M48" s="131">
        <f ca="1">SUMIFS('Overview employees'!N:N,'Overview employees'!$B:$B,'A. Personnel costs'!$B$48,'Overview employees'!$A:$A,'A. Personnel costs'!$A48)</f>
        <v>0</v>
      </c>
      <c r="N48" s="131">
        <f ca="1">SUMIFS('Overview employees'!O:O,'Overview employees'!$B:$B,'A. Personnel costs'!$B$48,'Overview employees'!$A:$A,'A. Personnel costs'!$A48)</f>
        <v>0</v>
      </c>
      <c r="O48" s="131">
        <f ca="1">SUMIFS('Overview employees'!P:P,'Overview employees'!$B:$B,'A. Personnel costs'!$B$48,'Overview employees'!$A:$A,'A. Personnel costs'!$A48)</f>
        <v>0</v>
      </c>
      <c r="P48" s="131">
        <f ca="1">SUMIFS('Overview employees'!Q:Q,'Overview employees'!$B:$B,'A. Personnel costs'!$B$48,'Overview employees'!$A:$A,'A. Personnel costs'!$A48)</f>
        <v>0</v>
      </c>
      <c r="Q48" s="131">
        <f ca="1">SUMIFS('Overview employees'!R:R,'Overview employees'!$B:$B,'A. Personnel costs'!$B$48,'Overview employees'!$A:$A,'A. Personnel costs'!$A48)</f>
        <v>0</v>
      </c>
      <c r="R48" s="131">
        <f ca="1">SUMIFS('Overview employees'!S:S,'Overview employees'!$B:$B,'A. Personnel costs'!$B$48,'Overview employees'!$A:$A,'A. Personnel costs'!$A48)</f>
        <v>0</v>
      </c>
      <c r="S48" s="131">
        <f ca="1">SUMIFS('Overview employees'!T:T,'Overview employees'!$B:$B,'A. Personnel costs'!$B$48,'Overview employees'!$A:$A,'A. Personnel costs'!$A48)</f>
        <v>0</v>
      </c>
    </row>
    <row r="49" spans="1:19" x14ac:dyDescent="0.25">
      <c r="A49" s="121" t="s">
        <v>235</v>
      </c>
      <c r="B49" s="555"/>
      <c r="C49" s="122">
        <f ca="1">SUMIFS('Overview employees'!D:D,'Overview employees'!B:B,'A. Personnel costs'!$B$48,'Overview employees'!A:A,'A. Personnel costs'!$A49)</f>
        <v>0</v>
      </c>
      <c r="D49" s="118">
        <f t="shared" ca="1" si="8"/>
        <v>0</v>
      </c>
      <c r="E49" s="123">
        <f ca="1">SUMIFS('Overview employees'!F:F,'Overview employees'!$B:$B,'A. Personnel costs'!$B$48,'Overview employees'!$A:$A,'A. Personnel costs'!$A49)</f>
        <v>0</v>
      </c>
      <c r="F49" s="123">
        <f ca="1">SUMIFS('Overview employees'!G:G,'Overview employees'!$B:$B,'A. Personnel costs'!$B$48,'Overview employees'!$A:$A,'A. Personnel costs'!$A49)</f>
        <v>0</v>
      </c>
      <c r="G49" s="123">
        <f ca="1">SUMIFS('Overview employees'!H:H,'Overview employees'!$B:$B,'A. Personnel costs'!$B$48,'Overview employees'!$A:$A,'A. Personnel costs'!$A49)</f>
        <v>0</v>
      </c>
      <c r="H49" s="123">
        <f ca="1">SUMIFS('Overview employees'!I:I,'Overview employees'!$B:$B,'A. Personnel costs'!$B$48,'Overview employees'!$A:$A,'A. Personnel costs'!$A49)</f>
        <v>0</v>
      </c>
      <c r="I49" s="123">
        <f ca="1">SUMIFS('Overview employees'!J:J,'Overview employees'!$B:$B,'A. Personnel costs'!$B$48,'Overview employees'!$A:$A,'A. Personnel costs'!$A49)</f>
        <v>0</v>
      </c>
      <c r="J49" s="123">
        <f ca="1">SUMIFS('Overview employees'!K:K,'Overview employees'!$B:$B,'A. Personnel costs'!$B$48,'Overview employees'!$A:$A,'A. Personnel costs'!$A49)</f>
        <v>0</v>
      </c>
      <c r="K49" s="123">
        <f ca="1">SUMIFS('Overview employees'!L:L,'Overview employees'!$B:$B,'A. Personnel costs'!$B$48,'Overview employees'!$A:$A,'A. Personnel costs'!$A49)</f>
        <v>0</v>
      </c>
      <c r="L49" s="123">
        <f ca="1">SUMIFS('Overview employees'!M:M,'Overview employees'!$B:$B,'A. Personnel costs'!$B$48,'Overview employees'!$A:$A,'A. Personnel costs'!$A49)</f>
        <v>0</v>
      </c>
      <c r="M49" s="123">
        <f ca="1">SUMIFS('Overview employees'!N:N,'Overview employees'!$B:$B,'A. Personnel costs'!$B$48,'Overview employees'!$A:$A,'A. Personnel costs'!$A49)</f>
        <v>0</v>
      </c>
      <c r="N49" s="123">
        <f ca="1">SUMIFS('Overview employees'!O:O,'Overview employees'!$B:$B,'A. Personnel costs'!$B$48,'Overview employees'!$A:$A,'A. Personnel costs'!$A49)</f>
        <v>0</v>
      </c>
      <c r="O49" s="123">
        <f ca="1">SUMIFS('Overview employees'!P:P,'Overview employees'!$B:$B,'A. Personnel costs'!$B$48,'Overview employees'!$A:$A,'A. Personnel costs'!$A49)</f>
        <v>0</v>
      </c>
      <c r="P49" s="123">
        <f ca="1">SUMIFS('Overview employees'!Q:Q,'Overview employees'!$B:$B,'A. Personnel costs'!$B$48,'Overview employees'!$A:$A,'A. Personnel costs'!$A49)</f>
        <v>0</v>
      </c>
      <c r="Q49" s="123">
        <f ca="1">SUMIFS('Overview employees'!R:R,'Overview employees'!$B:$B,'A. Personnel costs'!$B$48,'Overview employees'!$A:$A,'A. Personnel costs'!$A49)</f>
        <v>0</v>
      </c>
      <c r="R49" s="123">
        <f ca="1">SUMIFS('Overview employees'!S:S,'Overview employees'!$B:$B,'A. Personnel costs'!$B$48,'Overview employees'!$A:$A,'A. Personnel costs'!$A49)</f>
        <v>0</v>
      </c>
      <c r="S49" s="123">
        <f ca="1">SUMIFS('Overview employees'!T:T,'Overview employees'!$B:$B,'A. Personnel costs'!$B$48,'Overview employees'!$A:$A,'A. Personnel costs'!$A49)</f>
        <v>0</v>
      </c>
    </row>
    <row r="50" spans="1:19" x14ac:dyDescent="0.25">
      <c r="A50" s="116" t="s">
        <v>236</v>
      </c>
      <c r="B50" s="555"/>
      <c r="C50" s="122">
        <f ca="1">SUMIFS('Overview employees'!D:D,'Overview employees'!B:B,'A. Personnel costs'!$B$48,'Overview employees'!A:A,'A. Personnel costs'!$A50)</f>
        <v>0</v>
      </c>
      <c r="D50" s="118">
        <f t="shared" ca="1" si="8"/>
        <v>0</v>
      </c>
      <c r="E50" s="123">
        <f ca="1">SUMIFS('Overview employees'!F:F,'Overview employees'!$B:$B,'A. Personnel costs'!$B$48,'Overview employees'!$A:$A,'A. Personnel costs'!$A50)</f>
        <v>0</v>
      </c>
      <c r="F50" s="123">
        <f ca="1">SUMIFS('Overview employees'!G:G,'Overview employees'!$B:$B,'A. Personnel costs'!$B$48,'Overview employees'!$A:$A,'A. Personnel costs'!$A50)</f>
        <v>0</v>
      </c>
      <c r="G50" s="123">
        <f ca="1">SUMIFS('Overview employees'!H:H,'Overview employees'!$B:$B,'A. Personnel costs'!$B$48,'Overview employees'!$A:$A,'A. Personnel costs'!$A50)</f>
        <v>0</v>
      </c>
      <c r="H50" s="123">
        <f ca="1">SUMIFS('Overview employees'!I:I,'Overview employees'!$B:$B,'A. Personnel costs'!$B$48,'Overview employees'!$A:$A,'A. Personnel costs'!$A50)</f>
        <v>0</v>
      </c>
      <c r="I50" s="123">
        <f ca="1">SUMIFS('Overview employees'!J:J,'Overview employees'!$B:$B,'A. Personnel costs'!$B$48,'Overview employees'!$A:$A,'A. Personnel costs'!$A50)</f>
        <v>0</v>
      </c>
      <c r="J50" s="123">
        <f ca="1">SUMIFS('Overview employees'!K:K,'Overview employees'!$B:$B,'A. Personnel costs'!$B$48,'Overview employees'!$A:$A,'A. Personnel costs'!$A50)</f>
        <v>0</v>
      </c>
      <c r="K50" s="123">
        <f ca="1">SUMIFS('Overview employees'!L:L,'Overview employees'!$B:$B,'A. Personnel costs'!$B$48,'Overview employees'!$A:$A,'A. Personnel costs'!$A50)</f>
        <v>0</v>
      </c>
      <c r="L50" s="123">
        <f ca="1">SUMIFS('Overview employees'!M:M,'Overview employees'!$B:$B,'A. Personnel costs'!$B$48,'Overview employees'!$A:$A,'A. Personnel costs'!$A50)</f>
        <v>0</v>
      </c>
      <c r="M50" s="123">
        <f ca="1">SUMIFS('Overview employees'!N:N,'Overview employees'!$B:$B,'A. Personnel costs'!$B$48,'Overview employees'!$A:$A,'A. Personnel costs'!$A50)</f>
        <v>0</v>
      </c>
      <c r="N50" s="123">
        <f ca="1">SUMIFS('Overview employees'!O:O,'Overview employees'!$B:$B,'A. Personnel costs'!$B$48,'Overview employees'!$A:$A,'A. Personnel costs'!$A50)</f>
        <v>0</v>
      </c>
      <c r="O50" s="123">
        <f ca="1">SUMIFS('Overview employees'!P:P,'Overview employees'!$B:$B,'A. Personnel costs'!$B$48,'Overview employees'!$A:$A,'A. Personnel costs'!$A50)</f>
        <v>0</v>
      </c>
      <c r="P50" s="123">
        <f ca="1">SUMIFS('Overview employees'!Q:Q,'Overview employees'!$B:$B,'A. Personnel costs'!$B$48,'Overview employees'!$A:$A,'A. Personnel costs'!$A50)</f>
        <v>0</v>
      </c>
      <c r="Q50" s="123">
        <f ca="1">SUMIFS('Overview employees'!R:R,'Overview employees'!$B:$B,'A. Personnel costs'!$B$48,'Overview employees'!$A:$A,'A. Personnel costs'!$A50)</f>
        <v>0</v>
      </c>
      <c r="R50" s="123">
        <f ca="1">SUMIFS('Overview employees'!S:S,'Overview employees'!$B:$B,'A. Personnel costs'!$B$48,'Overview employees'!$A:$A,'A. Personnel costs'!$A50)</f>
        <v>0</v>
      </c>
      <c r="S50" s="123">
        <f ca="1">SUMIFS('Overview employees'!T:T,'Overview employees'!$B:$B,'A. Personnel costs'!$B$48,'Overview employees'!$A:$A,'A. Personnel costs'!$A50)</f>
        <v>0</v>
      </c>
    </row>
    <row r="51" spans="1:19" x14ac:dyDescent="0.25">
      <c r="A51" s="116" t="s">
        <v>237</v>
      </c>
      <c r="B51" s="555"/>
      <c r="C51" s="122">
        <f ca="1">SUMIFS('Overview employees'!D:D,'Overview employees'!B:B,'A. Personnel costs'!$B$48,'Overview employees'!A:A,'A. Personnel costs'!$A51)</f>
        <v>0</v>
      </c>
      <c r="D51" s="118">
        <f t="shared" ca="1" si="8"/>
        <v>0</v>
      </c>
      <c r="E51" s="123">
        <f ca="1">SUMIFS('Overview employees'!F:F,'Overview employees'!$B:$B,'A. Personnel costs'!$B$48,'Overview employees'!$A:$A,'A. Personnel costs'!$A51)</f>
        <v>0</v>
      </c>
      <c r="F51" s="123">
        <f ca="1">SUMIFS('Overview employees'!G:G,'Overview employees'!$B:$B,'A. Personnel costs'!$B$48,'Overview employees'!$A:$A,'A. Personnel costs'!$A51)</f>
        <v>0</v>
      </c>
      <c r="G51" s="123">
        <f ca="1">SUMIFS('Overview employees'!H:H,'Overview employees'!$B:$B,'A. Personnel costs'!$B$48,'Overview employees'!$A:$A,'A. Personnel costs'!$A51)</f>
        <v>0</v>
      </c>
      <c r="H51" s="123">
        <f ca="1">SUMIFS('Overview employees'!I:I,'Overview employees'!$B:$B,'A. Personnel costs'!$B$48,'Overview employees'!$A:$A,'A. Personnel costs'!$A51)</f>
        <v>0</v>
      </c>
      <c r="I51" s="123">
        <f ca="1">SUMIFS('Overview employees'!J:J,'Overview employees'!$B:$B,'A. Personnel costs'!$B$48,'Overview employees'!$A:$A,'A. Personnel costs'!$A51)</f>
        <v>0</v>
      </c>
      <c r="J51" s="123">
        <f ca="1">SUMIFS('Overview employees'!K:K,'Overview employees'!$B:$B,'A. Personnel costs'!$B$48,'Overview employees'!$A:$A,'A. Personnel costs'!$A51)</f>
        <v>0</v>
      </c>
      <c r="K51" s="123">
        <f ca="1">SUMIFS('Overview employees'!L:L,'Overview employees'!$B:$B,'A. Personnel costs'!$B$48,'Overview employees'!$A:$A,'A. Personnel costs'!$A51)</f>
        <v>0</v>
      </c>
      <c r="L51" s="123">
        <f ca="1">SUMIFS('Overview employees'!M:M,'Overview employees'!$B:$B,'A. Personnel costs'!$B$48,'Overview employees'!$A:$A,'A. Personnel costs'!$A51)</f>
        <v>0</v>
      </c>
      <c r="M51" s="123">
        <f ca="1">SUMIFS('Overview employees'!N:N,'Overview employees'!$B:$B,'A. Personnel costs'!$B$48,'Overview employees'!$A:$A,'A. Personnel costs'!$A51)</f>
        <v>0</v>
      </c>
      <c r="N51" s="123">
        <f ca="1">SUMIFS('Overview employees'!O:O,'Overview employees'!$B:$B,'A. Personnel costs'!$B$48,'Overview employees'!$A:$A,'A. Personnel costs'!$A51)</f>
        <v>0</v>
      </c>
      <c r="O51" s="123">
        <f ca="1">SUMIFS('Overview employees'!P:P,'Overview employees'!$B:$B,'A. Personnel costs'!$B$48,'Overview employees'!$A:$A,'A. Personnel costs'!$A51)</f>
        <v>0</v>
      </c>
      <c r="P51" s="123">
        <f ca="1">SUMIFS('Overview employees'!Q:Q,'Overview employees'!$B:$B,'A. Personnel costs'!$B$48,'Overview employees'!$A:$A,'A. Personnel costs'!$A51)</f>
        <v>0</v>
      </c>
      <c r="Q51" s="123">
        <f ca="1">SUMIFS('Overview employees'!R:R,'Overview employees'!$B:$B,'A. Personnel costs'!$B$48,'Overview employees'!$A:$A,'A. Personnel costs'!$A51)</f>
        <v>0</v>
      </c>
      <c r="R51" s="123">
        <f ca="1">SUMIFS('Overview employees'!S:S,'Overview employees'!$B:$B,'A. Personnel costs'!$B$48,'Overview employees'!$A:$A,'A. Personnel costs'!$A51)</f>
        <v>0</v>
      </c>
      <c r="S51" s="123">
        <f ca="1">SUMIFS('Overview employees'!T:T,'Overview employees'!$B:$B,'A. Personnel costs'!$B$48,'Overview employees'!$A:$A,'A. Personnel costs'!$A51)</f>
        <v>0</v>
      </c>
    </row>
    <row r="52" spans="1:19" x14ac:dyDescent="0.25">
      <c r="A52" s="124" t="s">
        <v>238</v>
      </c>
      <c r="B52" s="555"/>
      <c r="C52" s="122">
        <f ca="1">SUMIFS('Overview employees'!D:D,'Overview employees'!B:B,'A. Personnel costs'!$B$48,'Overview employees'!A:A,'A. Personnel costs'!$A52)</f>
        <v>0</v>
      </c>
      <c r="D52" s="118">
        <f t="shared" ca="1" si="8"/>
        <v>0</v>
      </c>
      <c r="E52" s="123">
        <f ca="1">SUMIFS('Overview employees'!F:F,'Overview employees'!$B:$B,'A. Personnel costs'!$B$48,'Overview employees'!$A:$A,'A. Personnel costs'!$A52)</f>
        <v>0</v>
      </c>
      <c r="F52" s="123">
        <f ca="1">SUMIFS('Overview employees'!G:G,'Overview employees'!$B:$B,'A. Personnel costs'!$B$48,'Overview employees'!$A:$A,'A. Personnel costs'!$A52)</f>
        <v>0</v>
      </c>
      <c r="G52" s="123">
        <f ca="1">SUMIFS('Overview employees'!H:H,'Overview employees'!$B:$B,'A. Personnel costs'!$B$48,'Overview employees'!$A:$A,'A. Personnel costs'!$A52)</f>
        <v>0</v>
      </c>
      <c r="H52" s="123">
        <f ca="1">SUMIFS('Overview employees'!I:I,'Overview employees'!$B:$B,'A. Personnel costs'!$B$48,'Overview employees'!$A:$A,'A. Personnel costs'!$A52)</f>
        <v>0</v>
      </c>
      <c r="I52" s="123">
        <f ca="1">SUMIFS('Overview employees'!J:J,'Overview employees'!$B:$B,'A. Personnel costs'!$B$48,'Overview employees'!$A:$A,'A. Personnel costs'!$A52)</f>
        <v>0</v>
      </c>
      <c r="J52" s="123">
        <f ca="1">SUMIFS('Overview employees'!K:K,'Overview employees'!$B:$B,'A. Personnel costs'!$B$48,'Overview employees'!$A:$A,'A. Personnel costs'!$A52)</f>
        <v>0</v>
      </c>
      <c r="K52" s="123">
        <f ca="1">SUMIFS('Overview employees'!L:L,'Overview employees'!$B:$B,'A. Personnel costs'!$B$48,'Overview employees'!$A:$A,'A. Personnel costs'!$A52)</f>
        <v>0</v>
      </c>
      <c r="L52" s="123">
        <f ca="1">SUMIFS('Overview employees'!M:M,'Overview employees'!$B:$B,'A. Personnel costs'!$B$48,'Overview employees'!$A:$A,'A. Personnel costs'!$A52)</f>
        <v>0</v>
      </c>
      <c r="M52" s="123">
        <f ca="1">SUMIFS('Overview employees'!N:N,'Overview employees'!$B:$B,'A. Personnel costs'!$B$48,'Overview employees'!$A:$A,'A. Personnel costs'!$A52)</f>
        <v>0</v>
      </c>
      <c r="N52" s="123">
        <f ca="1">SUMIFS('Overview employees'!O:O,'Overview employees'!$B:$B,'A. Personnel costs'!$B$48,'Overview employees'!$A:$A,'A. Personnel costs'!$A52)</f>
        <v>0</v>
      </c>
      <c r="O52" s="123">
        <f ca="1">SUMIFS('Overview employees'!P:P,'Overview employees'!$B:$B,'A. Personnel costs'!$B$48,'Overview employees'!$A:$A,'A. Personnel costs'!$A52)</f>
        <v>0</v>
      </c>
      <c r="P52" s="123">
        <f ca="1">SUMIFS('Overview employees'!Q:Q,'Overview employees'!$B:$B,'A. Personnel costs'!$B$48,'Overview employees'!$A:$A,'A. Personnel costs'!$A52)</f>
        <v>0</v>
      </c>
      <c r="Q52" s="123">
        <f ca="1">SUMIFS('Overview employees'!R:R,'Overview employees'!$B:$B,'A. Personnel costs'!$B$48,'Overview employees'!$A:$A,'A. Personnel costs'!$A52)</f>
        <v>0</v>
      </c>
      <c r="R52" s="123">
        <f ca="1">SUMIFS('Overview employees'!S:S,'Overview employees'!$B:$B,'A. Personnel costs'!$B$48,'Overview employees'!$A:$A,'A. Personnel costs'!$A52)</f>
        <v>0</v>
      </c>
      <c r="S52" s="123">
        <f ca="1">SUMIFS('Overview employees'!T:T,'Overview employees'!$B:$B,'A. Personnel costs'!$B$48,'Overview employees'!$A:$A,'A. Personnel costs'!$A52)</f>
        <v>0</v>
      </c>
    </row>
    <row r="53" spans="1:19" s="93" customFormat="1" x14ac:dyDescent="0.25">
      <c r="A53" s="125" t="s">
        <v>37</v>
      </c>
      <c r="B53" s="556"/>
      <c r="C53" s="126">
        <f ca="1">SUM(C48:C52)</f>
        <v>0</v>
      </c>
      <c r="D53" s="127">
        <f t="shared" ca="1" si="8"/>
        <v>0</v>
      </c>
      <c r="E53" s="128">
        <f ca="1">SUM(E48:E52)</f>
        <v>0</v>
      </c>
      <c r="F53" s="128">
        <f t="shared" ref="F53:S53" ca="1" si="11">SUM(F48:F52)</f>
        <v>0</v>
      </c>
      <c r="G53" s="128">
        <f t="shared" ca="1" si="11"/>
        <v>0</v>
      </c>
      <c r="H53" s="128">
        <f t="shared" ca="1" si="11"/>
        <v>0</v>
      </c>
      <c r="I53" s="128">
        <f t="shared" ca="1" si="11"/>
        <v>0</v>
      </c>
      <c r="J53" s="128">
        <f t="shared" ca="1" si="11"/>
        <v>0</v>
      </c>
      <c r="K53" s="128">
        <f t="shared" ca="1" si="11"/>
        <v>0</v>
      </c>
      <c r="L53" s="128">
        <f t="shared" ca="1" si="11"/>
        <v>0</v>
      </c>
      <c r="M53" s="128">
        <f t="shared" ca="1" si="11"/>
        <v>0</v>
      </c>
      <c r="N53" s="128">
        <f t="shared" ca="1" si="11"/>
        <v>0</v>
      </c>
      <c r="O53" s="128">
        <f t="shared" ca="1" si="11"/>
        <v>0</v>
      </c>
      <c r="P53" s="128">
        <f t="shared" ca="1" si="11"/>
        <v>0</v>
      </c>
      <c r="Q53" s="128">
        <f t="shared" ca="1" si="11"/>
        <v>0</v>
      </c>
      <c r="R53" s="128">
        <f t="shared" ca="1" si="11"/>
        <v>0</v>
      </c>
      <c r="S53" s="128">
        <f t="shared" ca="1" si="11"/>
        <v>0</v>
      </c>
    </row>
    <row r="54" spans="1:19" x14ac:dyDescent="0.25">
      <c r="A54" s="116" t="s">
        <v>234</v>
      </c>
      <c r="B54" s="557" t="s">
        <v>28</v>
      </c>
      <c r="C54" s="129">
        <f ca="1">SUMIFS('Overview employees'!D:D,'Overview employees'!B:B,'A. Personnel costs'!$B$54,'Overview employees'!A:A,'A. Personnel costs'!$A54)</f>
        <v>0</v>
      </c>
      <c r="D54" s="130">
        <f t="shared" ca="1" si="8"/>
        <v>0</v>
      </c>
      <c r="E54" s="131">
        <f ca="1">SUMIFS('Overview employees'!F:F,'Overview employees'!$B:$B,'A. Personnel costs'!$B$54,'Overview employees'!$A:$A,'A. Personnel costs'!$A54)</f>
        <v>0</v>
      </c>
      <c r="F54" s="131">
        <f ca="1">SUMIFS('Overview employees'!G:G,'Overview employees'!$B:$B,'A. Personnel costs'!$B$54,'Overview employees'!$A:$A,'A. Personnel costs'!$A54)</f>
        <v>0</v>
      </c>
      <c r="G54" s="131">
        <f ca="1">SUMIFS('Overview employees'!H:H,'Overview employees'!$B:$B,'A. Personnel costs'!$B$54,'Overview employees'!$A:$A,'A. Personnel costs'!$A54)</f>
        <v>0</v>
      </c>
      <c r="H54" s="131">
        <f ca="1">SUMIFS('Overview employees'!I:I,'Overview employees'!$B:$B,'A. Personnel costs'!$B$54,'Overview employees'!$A:$A,'A. Personnel costs'!$A54)</f>
        <v>0</v>
      </c>
      <c r="I54" s="131">
        <f ca="1">SUMIFS('Overview employees'!J:J,'Overview employees'!$B:$B,'A. Personnel costs'!$B$54,'Overview employees'!$A:$A,'A. Personnel costs'!$A54)</f>
        <v>0</v>
      </c>
      <c r="J54" s="131">
        <f ca="1">SUMIFS('Overview employees'!K:K,'Overview employees'!$B:$B,'A. Personnel costs'!$B$54,'Overview employees'!$A:$A,'A. Personnel costs'!$A54)</f>
        <v>0</v>
      </c>
      <c r="K54" s="131">
        <f ca="1">SUMIFS('Overview employees'!L:L,'Overview employees'!$B:$B,'A. Personnel costs'!$B$54,'Overview employees'!$A:$A,'A. Personnel costs'!$A54)</f>
        <v>0</v>
      </c>
      <c r="L54" s="131">
        <f ca="1">SUMIFS('Overview employees'!M:M,'Overview employees'!$B:$B,'A. Personnel costs'!$B$54,'Overview employees'!$A:$A,'A. Personnel costs'!$A54)</f>
        <v>0</v>
      </c>
      <c r="M54" s="131">
        <f ca="1">SUMIFS('Overview employees'!N:N,'Overview employees'!$B:$B,'A. Personnel costs'!$B$54,'Overview employees'!$A:$A,'A. Personnel costs'!$A54)</f>
        <v>0</v>
      </c>
      <c r="N54" s="131">
        <f ca="1">SUMIFS('Overview employees'!O:O,'Overview employees'!$B:$B,'A. Personnel costs'!$B$54,'Overview employees'!$A:$A,'A. Personnel costs'!$A54)</f>
        <v>0</v>
      </c>
      <c r="O54" s="131">
        <f ca="1">SUMIFS('Overview employees'!P:P,'Overview employees'!$B:$B,'A. Personnel costs'!$B$54,'Overview employees'!$A:$A,'A. Personnel costs'!$A54)</f>
        <v>0</v>
      </c>
      <c r="P54" s="131">
        <f ca="1">SUMIFS('Overview employees'!Q:Q,'Overview employees'!$B:$B,'A. Personnel costs'!$B$54,'Overview employees'!$A:$A,'A. Personnel costs'!$A54)</f>
        <v>0</v>
      </c>
      <c r="Q54" s="131">
        <f ca="1">SUMIFS('Overview employees'!R:R,'Overview employees'!$B:$B,'A. Personnel costs'!$B$54,'Overview employees'!$A:$A,'A. Personnel costs'!$A54)</f>
        <v>0</v>
      </c>
      <c r="R54" s="131">
        <f ca="1">SUMIFS('Overview employees'!S:S,'Overview employees'!$B:$B,'A. Personnel costs'!$B$54,'Overview employees'!$A:$A,'A. Personnel costs'!$A54)</f>
        <v>0</v>
      </c>
      <c r="S54" s="131">
        <f ca="1">SUMIFS('Overview employees'!T:T,'Overview employees'!$B:$B,'A. Personnel costs'!$B$54,'Overview employees'!$A:$A,'A. Personnel costs'!$A54)</f>
        <v>0</v>
      </c>
    </row>
    <row r="55" spans="1:19" x14ac:dyDescent="0.25">
      <c r="A55" s="121" t="s">
        <v>235</v>
      </c>
      <c r="B55" s="558"/>
      <c r="C55" s="122">
        <f ca="1">SUMIFS('Overview employees'!D:D,'Overview employees'!B:B,'A. Personnel costs'!$B$54,'Overview employees'!A:A,'A. Personnel costs'!$A55)</f>
        <v>0</v>
      </c>
      <c r="D55" s="118">
        <f t="shared" ca="1" si="8"/>
        <v>0</v>
      </c>
      <c r="E55" s="123">
        <f ca="1">SUMIFS('Overview employees'!F:F,'Overview employees'!$B:$B,'A. Personnel costs'!$B$54,'Overview employees'!$A:$A,'A. Personnel costs'!$A55)</f>
        <v>0</v>
      </c>
      <c r="F55" s="123">
        <f ca="1">SUMIFS('Overview employees'!G:G,'Overview employees'!$B:$B,'A. Personnel costs'!$B$54,'Overview employees'!$A:$A,'A. Personnel costs'!$A55)</f>
        <v>0</v>
      </c>
      <c r="G55" s="123">
        <f ca="1">SUMIFS('Overview employees'!H:H,'Overview employees'!$B:$B,'A. Personnel costs'!$B$54,'Overview employees'!$A:$A,'A. Personnel costs'!$A55)</f>
        <v>0</v>
      </c>
      <c r="H55" s="123">
        <f ca="1">SUMIFS('Overview employees'!I:I,'Overview employees'!$B:$B,'A. Personnel costs'!$B$54,'Overview employees'!$A:$A,'A. Personnel costs'!$A55)</f>
        <v>0</v>
      </c>
      <c r="I55" s="123">
        <f ca="1">SUMIFS('Overview employees'!J:J,'Overview employees'!$B:$B,'A. Personnel costs'!$B$54,'Overview employees'!$A:$A,'A. Personnel costs'!$A55)</f>
        <v>0</v>
      </c>
      <c r="J55" s="123">
        <f ca="1">SUMIFS('Overview employees'!K:K,'Overview employees'!$B:$B,'A. Personnel costs'!$B$54,'Overview employees'!$A:$A,'A. Personnel costs'!$A55)</f>
        <v>0</v>
      </c>
      <c r="K55" s="123">
        <f ca="1">SUMIFS('Overview employees'!L:L,'Overview employees'!$B:$B,'A. Personnel costs'!$B$54,'Overview employees'!$A:$A,'A. Personnel costs'!$A55)</f>
        <v>0</v>
      </c>
      <c r="L55" s="123">
        <f ca="1">SUMIFS('Overview employees'!M:M,'Overview employees'!$B:$B,'A. Personnel costs'!$B$54,'Overview employees'!$A:$A,'A. Personnel costs'!$A55)</f>
        <v>0</v>
      </c>
      <c r="M55" s="123">
        <f ca="1">SUMIFS('Overview employees'!N:N,'Overview employees'!$B:$B,'A. Personnel costs'!$B$54,'Overview employees'!$A:$A,'A. Personnel costs'!$A55)</f>
        <v>0</v>
      </c>
      <c r="N55" s="123">
        <f ca="1">SUMIFS('Overview employees'!O:O,'Overview employees'!$B:$B,'A. Personnel costs'!$B$54,'Overview employees'!$A:$A,'A. Personnel costs'!$A55)</f>
        <v>0</v>
      </c>
      <c r="O55" s="123">
        <f ca="1">SUMIFS('Overview employees'!P:P,'Overview employees'!$B:$B,'A. Personnel costs'!$B$54,'Overview employees'!$A:$A,'A. Personnel costs'!$A55)</f>
        <v>0</v>
      </c>
      <c r="P55" s="123">
        <f ca="1">SUMIFS('Overview employees'!Q:Q,'Overview employees'!$B:$B,'A. Personnel costs'!$B$54,'Overview employees'!$A:$A,'A. Personnel costs'!$A55)</f>
        <v>0</v>
      </c>
      <c r="Q55" s="123">
        <f ca="1">SUMIFS('Overview employees'!R:R,'Overview employees'!$B:$B,'A. Personnel costs'!$B$54,'Overview employees'!$A:$A,'A. Personnel costs'!$A55)</f>
        <v>0</v>
      </c>
      <c r="R55" s="123">
        <f ca="1">SUMIFS('Overview employees'!S:S,'Overview employees'!$B:$B,'A. Personnel costs'!$B$54,'Overview employees'!$A:$A,'A. Personnel costs'!$A55)</f>
        <v>0</v>
      </c>
      <c r="S55" s="123">
        <f ca="1">SUMIFS('Overview employees'!T:T,'Overview employees'!$B:$B,'A. Personnel costs'!$B$54,'Overview employees'!$A:$A,'A. Personnel costs'!$A55)</f>
        <v>0</v>
      </c>
    </row>
    <row r="56" spans="1:19" x14ac:dyDescent="0.25">
      <c r="A56" s="116" t="s">
        <v>236</v>
      </c>
      <c r="B56" s="558"/>
      <c r="C56" s="122">
        <f ca="1">SUMIFS('Overview employees'!D:D,'Overview employees'!B:B,'A. Personnel costs'!$B$54,'Overview employees'!A:A,'A. Personnel costs'!$A56)</f>
        <v>0</v>
      </c>
      <c r="D56" s="118">
        <f t="shared" ca="1" si="8"/>
        <v>0</v>
      </c>
      <c r="E56" s="123">
        <f ca="1">SUMIFS('Overview employees'!F:F,'Overview employees'!$B:$B,'A. Personnel costs'!$B$54,'Overview employees'!$A:$A,'A. Personnel costs'!$A56)</f>
        <v>0</v>
      </c>
      <c r="F56" s="123">
        <f ca="1">SUMIFS('Overview employees'!G:G,'Overview employees'!$B:$B,'A. Personnel costs'!$B$54,'Overview employees'!$A:$A,'A. Personnel costs'!$A56)</f>
        <v>0</v>
      </c>
      <c r="G56" s="123">
        <f ca="1">SUMIFS('Overview employees'!H:H,'Overview employees'!$B:$B,'A. Personnel costs'!$B$54,'Overview employees'!$A:$A,'A. Personnel costs'!$A56)</f>
        <v>0</v>
      </c>
      <c r="H56" s="123">
        <f ca="1">SUMIFS('Overview employees'!I:I,'Overview employees'!$B:$B,'A. Personnel costs'!$B$54,'Overview employees'!$A:$A,'A. Personnel costs'!$A56)</f>
        <v>0</v>
      </c>
      <c r="I56" s="123">
        <f ca="1">SUMIFS('Overview employees'!J:J,'Overview employees'!$B:$B,'A. Personnel costs'!$B$54,'Overview employees'!$A:$A,'A. Personnel costs'!$A56)</f>
        <v>0</v>
      </c>
      <c r="J56" s="123">
        <f ca="1">SUMIFS('Overview employees'!K:K,'Overview employees'!$B:$B,'A. Personnel costs'!$B$54,'Overview employees'!$A:$A,'A. Personnel costs'!$A56)</f>
        <v>0</v>
      </c>
      <c r="K56" s="123">
        <f ca="1">SUMIFS('Overview employees'!L:L,'Overview employees'!$B:$B,'A. Personnel costs'!$B$54,'Overview employees'!$A:$A,'A. Personnel costs'!$A56)</f>
        <v>0</v>
      </c>
      <c r="L56" s="123">
        <f ca="1">SUMIFS('Overview employees'!M:M,'Overview employees'!$B:$B,'A. Personnel costs'!$B$54,'Overview employees'!$A:$A,'A. Personnel costs'!$A56)</f>
        <v>0</v>
      </c>
      <c r="M56" s="123">
        <f ca="1">SUMIFS('Overview employees'!N:N,'Overview employees'!$B:$B,'A. Personnel costs'!$B$54,'Overview employees'!$A:$A,'A. Personnel costs'!$A56)</f>
        <v>0</v>
      </c>
      <c r="N56" s="123">
        <f ca="1">SUMIFS('Overview employees'!O:O,'Overview employees'!$B:$B,'A. Personnel costs'!$B$54,'Overview employees'!$A:$A,'A. Personnel costs'!$A56)</f>
        <v>0</v>
      </c>
      <c r="O56" s="123">
        <f ca="1">SUMIFS('Overview employees'!P:P,'Overview employees'!$B:$B,'A. Personnel costs'!$B$54,'Overview employees'!$A:$A,'A. Personnel costs'!$A56)</f>
        <v>0</v>
      </c>
      <c r="P56" s="123">
        <f ca="1">SUMIFS('Overview employees'!Q:Q,'Overview employees'!$B:$B,'A. Personnel costs'!$B$54,'Overview employees'!$A:$A,'A. Personnel costs'!$A56)</f>
        <v>0</v>
      </c>
      <c r="Q56" s="123">
        <f ca="1">SUMIFS('Overview employees'!R:R,'Overview employees'!$B:$B,'A. Personnel costs'!$B$54,'Overview employees'!$A:$A,'A. Personnel costs'!$A56)</f>
        <v>0</v>
      </c>
      <c r="R56" s="123">
        <f ca="1">SUMIFS('Overview employees'!S:S,'Overview employees'!$B:$B,'A. Personnel costs'!$B$54,'Overview employees'!$A:$A,'A. Personnel costs'!$A56)</f>
        <v>0</v>
      </c>
      <c r="S56" s="123">
        <f ca="1">SUMIFS('Overview employees'!T:T,'Overview employees'!$B:$B,'A. Personnel costs'!$B$54,'Overview employees'!$A:$A,'A. Personnel costs'!$A56)</f>
        <v>0</v>
      </c>
    </row>
    <row r="57" spans="1:19" x14ac:dyDescent="0.25">
      <c r="A57" s="116" t="s">
        <v>237</v>
      </c>
      <c r="B57" s="558"/>
      <c r="C57" s="122">
        <f ca="1">SUMIFS('Overview employees'!D:D,'Overview employees'!B:B,'A. Personnel costs'!$B$54,'Overview employees'!A:A,'A. Personnel costs'!$A57)</f>
        <v>0</v>
      </c>
      <c r="D57" s="118">
        <f t="shared" ca="1" si="8"/>
        <v>0</v>
      </c>
      <c r="E57" s="123">
        <f ca="1">SUMIFS('Overview employees'!F:F,'Overview employees'!$B:$B,'A. Personnel costs'!$B$54,'Overview employees'!$A:$A,'A. Personnel costs'!$A57)</f>
        <v>0</v>
      </c>
      <c r="F57" s="123">
        <f ca="1">SUMIFS('Overview employees'!G:G,'Overview employees'!$B:$B,'A. Personnel costs'!$B$54,'Overview employees'!$A:$A,'A. Personnel costs'!$A57)</f>
        <v>0</v>
      </c>
      <c r="G57" s="123">
        <f ca="1">SUMIFS('Overview employees'!H:H,'Overview employees'!$B:$B,'A. Personnel costs'!$B$54,'Overview employees'!$A:$A,'A. Personnel costs'!$A57)</f>
        <v>0</v>
      </c>
      <c r="H57" s="123">
        <f ca="1">SUMIFS('Overview employees'!I:I,'Overview employees'!$B:$B,'A. Personnel costs'!$B$54,'Overview employees'!$A:$A,'A. Personnel costs'!$A57)</f>
        <v>0</v>
      </c>
      <c r="I57" s="123">
        <f ca="1">SUMIFS('Overview employees'!J:J,'Overview employees'!$B:$B,'A. Personnel costs'!$B$54,'Overview employees'!$A:$A,'A. Personnel costs'!$A57)</f>
        <v>0</v>
      </c>
      <c r="J57" s="123">
        <f ca="1">SUMIFS('Overview employees'!K:K,'Overview employees'!$B:$B,'A. Personnel costs'!$B$54,'Overview employees'!$A:$A,'A. Personnel costs'!$A57)</f>
        <v>0</v>
      </c>
      <c r="K57" s="123">
        <f ca="1">SUMIFS('Overview employees'!L:L,'Overview employees'!$B:$B,'A. Personnel costs'!$B$54,'Overview employees'!$A:$A,'A. Personnel costs'!$A57)</f>
        <v>0</v>
      </c>
      <c r="L57" s="123">
        <f ca="1">SUMIFS('Overview employees'!M:M,'Overview employees'!$B:$B,'A. Personnel costs'!$B$54,'Overview employees'!$A:$A,'A. Personnel costs'!$A57)</f>
        <v>0</v>
      </c>
      <c r="M57" s="123">
        <f ca="1">SUMIFS('Overview employees'!N:N,'Overview employees'!$B:$B,'A. Personnel costs'!$B$54,'Overview employees'!$A:$A,'A. Personnel costs'!$A57)</f>
        <v>0</v>
      </c>
      <c r="N57" s="123">
        <f ca="1">SUMIFS('Overview employees'!O:O,'Overview employees'!$B:$B,'A. Personnel costs'!$B$54,'Overview employees'!$A:$A,'A. Personnel costs'!$A57)</f>
        <v>0</v>
      </c>
      <c r="O57" s="123">
        <f ca="1">SUMIFS('Overview employees'!P:P,'Overview employees'!$B:$B,'A. Personnel costs'!$B$54,'Overview employees'!$A:$A,'A. Personnel costs'!$A57)</f>
        <v>0</v>
      </c>
      <c r="P57" s="123">
        <f ca="1">SUMIFS('Overview employees'!Q:Q,'Overview employees'!$B:$B,'A. Personnel costs'!$B$54,'Overview employees'!$A:$A,'A. Personnel costs'!$A57)</f>
        <v>0</v>
      </c>
      <c r="Q57" s="123">
        <f ca="1">SUMIFS('Overview employees'!R:R,'Overview employees'!$B:$B,'A. Personnel costs'!$B$54,'Overview employees'!$A:$A,'A. Personnel costs'!$A57)</f>
        <v>0</v>
      </c>
      <c r="R57" s="123">
        <f ca="1">SUMIFS('Overview employees'!S:S,'Overview employees'!$B:$B,'A. Personnel costs'!$B$54,'Overview employees'!$A:$A,'A. Personnel costs'!$A57)</f>
        <v>0</v>
      </c>
      <c r="S57" s="123">
        <f ca="1">SUMIFS('Overview employees'!T:T,'Overview employees'!$B:$B,'A. Personnel costs'!$B$54,'Overview employees'!$A:$A,'A. Personnel costs'!$A57)</f>
        <v>0</v>
      </c>
    </row>
    <row r="58" spans="1:19" x14ac:dyDescent="0.25">
      <c r="A58" s="124" t="s">
        <v>238</v>
      </c>
      <c r="B58" s="558"/>
      <c r="C58" s="122">
        <f ca="1">SUMIFS('Overview employees'!D:D,'Overview employees'!B:B,'A. Personnel costs'!$B$54,'Overview employees'!A:A,'A. Personnel costs'!$A58)</f>
        <v>0</v>
      </c>
      <c r="D58" s="118">
        <f t="shared" ca="1" si="8"/>
        <v>0</v>
      </c>
      <c r="E58" s="123">
        <f ca="1">SUMIFS('Overview employees'!F:F,'Overview employees'!$B:$B,'A. Personnel costs'!$B$54,'Overview employees'!$A:$A,'A. Personnel costs'!$A58)</f>
        <v>0</v>
      </c>
      <c r="F58" s="123">
        <f ca="1">SUMIFS('Overview employees'!G:G,'Overview employees'!$B:$B,'A. Personnel costs'!$B$54,'Overview employees'!$A:$A,'A. Personnel costs'!$A58)</f>
        <v>0</v>
      </c>
      <c r="G58" s="123">
        <f ca="1">SUMIFS('Overview employees'!H:H,'Overview employees'!$B:$B,'A. Personnel costs'!$B$54,'Overview employees'!$A:$A,'A. Personnel costs'!$A58)</f>
        <v>0</v>
      </c>
      <c r="H58" s="123">
        <f ca="1">SUMIFS('Overview employees'!I:I,'Overview employees'!$B:$B,'A. Personnel costs'!$B$54,'Overview employees'!$A:$A,'A. Personnel costs'!$A58)</f>
        <v>0</v>
      </c>
      <c r="I58" s="123">
        <f ca="1">SUMIFS('Overview employees'!J:J,'Overview employees'!$B:$B,'A. Personnel costs'!$B$54,'Overview employees'!$A:$A,'A. Personnel costs'!$A58)</f>
        <v>0</v>
      </c>
      <c r="J58" s="123">
        <f ca="1">SUMIFS('Overview employees'!K:K,'Overview employees'!$B:$B,'A. Personnel costs'!$B$54,'Overview employees'!$A:$A,'A. Personnel costs'!$A58)</f>
        <v>0</v>
      </c>
      <c r="K58" s="123">
        <f ca="1">SUMIFS('Overview employees'!L:L,'Overview employees'!$B:$B,'A. Personnel costs'!$B$54,'Overview employees'!$A:$A,'A. Personnel costs'!$A58)</f>
        <v>0</v>
      </c>
      <c r="L58" s="123">
        <f ca="1">SUMIFS('Overview employees'!M:M,'Overview employees'!$B:$B,'A. Personnel costs'!$B$54,'Overview employees'!$A:$A,'A. Personnel costs'!$A58)</f>
        <v>0</v>
      </c>
      <c r="M58" s="123">
        <f ca="1">SUMIFS('Overview employees'!N:N,'Overview employees'!$B:$B,'A. Personnel costs'!$B$54,'Overview employees'!$A:$A,'A. Personnel costs'!$A58)</f>
        <v>0</v>
      </c>
      <c r="N58" s="123">
        <f ca="1">SUMIFS('Overview employees'!O:O,'Overview employees'!$B:$B,'A. Personnel costs'!$B$54,'Overview employees'!$A:$A,'A. Personnel costs'!$A58)</f>
        <v>0</v>
      </c>
      <c r="O58" s="123">
        <f ca="1">SUMIFS('Overview employees'!P:P,'Overview employees'!$B:$B,'A. Personnel costs'!$B$54,'Overview employees'!$A:$A,'A. Personnel costs'!$A58)</f>
        <v>0</v>
      </c>
      <c r="P58" s="123">
        <f ca="1">SUMIFS('Overview employees'!Q:Q,'Overview employees'!$B:$B,'A. Personnel costs'!$B$54,'Overview employees'!$A:$A,'A. Personnel costs'!$A58)</f>
        <v>0</v>
      </c>
      <c r="Q58" s="123">
        <f ca="1">SUMIFS('Overview employees'!R:R,'Overview employees'!$B:$B,'A. Personnel costs'!$B$54,'Overview employees'!$A:$A,'A. Personnel costs'!$A58)</f>
        <v>0</v>
      </c>
      <c r="R58" s="123">
        <f ca="1">SUMIFS('Overview employees'!S:S,'Overview employees'!$B:$B,'A. Personnel costs'!$B$54,'Overview employees'!$A:$A,'A. Personnel costs'!$A58)</f>
        <v>0</v>
      </c>
      <c r="S58" s="123">
        <f ca="1">SUMIFS('Overview employees'!T:T,'Overview employees'!$B:$B,'A. Personnel costs'!$B$54,'Overview employees'!$A:$A,'A. Personnel costs'!$A58)</f>
        <v>0</v>
      </c>
    </row>
    <row r="59" spans="1:19" s="93" customFormat="1" x14ac:dyDescent="0.25">
      <c r="A59" s="125" t="s">
        <v>37</v>
      </c>
      <c r="B59" s="559"/>
      <c r="C59" s="126">
        <f ca="1">SUM(C54:C58)</f>
        <v>0</v>
      </c>
      <c r="D59" s="127">
        <f t="shared" ca="1" si="8"/>
        <v>0</v>
      </c>
      <c r="E59" s="128">
        <f ca="1">SUM(E54:E58)</f>
        <v>0</v>
      </c>
      <c r="F59" s="128">
        <f t="shared" ref="F59:S59" ca="1" si="12">SUM(F54:F58)</f>
        <v>0</v>
      </c>
      <c r="G59" s="128">
        <f t="shared" ca="1" si="12"/>
        <v>0</v>
      </c>
      <c r="H59" s="128">
        <f t="shared" ca="1" si="12"/>
        <v>0</v>
      </c>
      <c r="I59" s="128">
        <f t="shared" ca="1" si="12"/>
        <v>0</v>
      </c>
      <c r="J59" s="128">
        <f t="shared" ca="1" si="12"/>
        <v>0</v>
      </c>
      <c r="K59" s="128">
        <f t="shared" ca="1" si="12"/>
        <v>0</v>
      </c>
      <c r="L59" s="128">
        <f t="shared" ca="1" si="12"/>
        <v>0</v>
      </c>
      <c r="M59" s="128">
        <f t="shared" ca="1" si="12"/>
        <v>0</v>
      </c>
      <c r="N59" s="128">
        <f t="shared" ca="1" si="12"/>
        <v>0</v>
      </c>
      <c r="O59" s="128">
        <f t="shared" ca="1" si="12"/>
        <v>0</v>
      </c>
      <c r="P59" s="128">
        <f t="shared" ca="1" si="12"/>
        <v>0</v>
      </c>
      <c r="Q59" s="128">
        <f t="shared" ca="1" si="12"/>
        <v>0</v>
      </c>
      <c r="R59" s="128">
        <f t="shared" ca="1" si="12"/>
        <v>0</v>
      </c>
      <c r="S59" s="128">
        <f t="shared" ca="1" si="12"/>
        <v>0</v>
      </c>
    </row>
  </sheetData>
  <mergeCells count="12">
    <mergeCell ref="B48:B53"/>
    <mergeCell ref="B54:B59"/>
    <mergeCell ref="B18:B23"/>
    <mergeCell ref="B24:B29"/>
    <mergeCell ref="B30:B35"/>
    <mergeCell ref="B36:B41"/>
    <mergeCell ref="B42:B47"/>
    <mergeCell ref="B2:C2"/>
    <mergeCell ref="B3:C3"/>
    <mergeCell ref="B4:C4"/>
    <mergeCell ref="B6:B11"/>
    <mergeCell ref="B12:B17"/>
  </mergeCells>
  <conditionalFormatting sqref="C6:S59">
    <cfRule type="cellIs" dxfId="2570" priority="3" operator="equal">
      <formula>0</formula>
    </cfRule>
  </conditionalFormatting>
  <conditionalFormatting sqref="D4:S5">
    <cfRule type="cellIs" dxfId="2569" priority="1" operator="lessThan">
      <formula>0</formula>
    </cfRule>
    <cfRule type="cellIs" dxfId="2568" priority="2" operator="greaterThan">
      <formula>0</formula>
    </cfRule>
  </conditionalFormatting>
  <pageMargins left="0.7" right="0.7" top="0.78740157500000008" bottom="0.787401575000000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7170-6D14-4850-A1FD-6293F713B900}">
  <dimension ref="A1:X500"/>
  <sheetViews>
    <sheetView showGridLines="0" workbookViewId="0">
      <selection activeCell="C21" sqref="C21:H25"/>
    </sheetView>
  </sheetViews>
  <sheetFormatPr baseColWidth="10" defaultColWidth="11.5546875" defaultRowHeight="15.75" outlineLevelRow="1" outlineLevelCol="2" x14ac:dyDescent="0.25"/>
  <cols>
    <col min="1" max="1" width="11.5546875" style="40"/>
    <col min="2" max="2" width="6.33203125" style="154" customWidth="1"/>
    <col min="3" max="4" width="16.44140625" style="40" customWidth="1"/>
    <col min="5" max="5" width="16.44140625" style="159" customWidth="1"/>
    <col min="6" max="8" width="16.44140625" style="144" customWidth="1"/>
    <col min="9" max="13" width="11.21875" style="144" customWidth="1" outlineLevel="2"/>
    <col min="14" max="23" width="11.21875" style="144" customWidth="1" outlineLevel="1"/>
    <col min="25" max="25" width="10.5546875" style="144" customWidth="1"/>
    <col min="26" max="16384" width="11.5546875" style="144"/>
  </cols>
  <sheetData>
    <row r="1" spans="1:24" ht="24" customHeight="1" x14ac:dyDescent="0.25">
      <c r="A1" s="36" t="s">
        <v>419</v>
      </c>
      <c r="B1" s="213"/>
      <c r="C1" s="37"/>
      <c r="D1" s="37"/>
      <c r="E1" s="37"/>
      <c r="F1" s="37"/>
      <c r="G1" s="37"/>
      <c r="H1" s="37"/>
      <c r="I1" s="37"/>
      <c r="J1" s="37"/>
      <c r="K1" s="37"/>
      <c r="L1" s="37"/>
      <c r="M1" s="37"/>
      <c r="N1" s="37"/>
      <c r="O1" s="37"/>
      <c r="P1" s="37"/>
      <c r="Q1" s="37"/>
      <c r="R1" s="37"/>
      <c r="S1" s="37"/>
      <c r="T1" s="37"/>
      <c r="U1" s="37"/>
      <c r="V1" s="37"/>
      <c r="W1" s="38"/>
      <c r="X1" s="144"/>
    </row>
    <row r="2" spans="1:24" s="147" customFormat="1" ht="15" x14ac:dyDescent="0.25">
      <c r="A2" s="146"/>
      <c r="B2" s="145"/>
      <c r="D2" s="146"/>
      <c r="E2" s="148"/>
      <c r="F2" s="149"/>
      <c r="G2" s="149"/>
      <c r="I2" s="149"/>
      <c r="J2" s="149"/>
      <c r="K2" s="149"/>
      <c r="L2" s="149"/>
      <c r="M2" s="149"/>
      <c r="N2" s="149"/>
      <c r="O2" s="149"/>
      <c r="P2" s="149"/>
      <c r="Q2" s="149"/>
      <c r="R2" s="149"/>
      <c r="S2" s="149"/>
      <c r="T2" s="149"/>
      <c r="U2" s="149"/>
      <c r="V2" s="149"/>
    </row>
    <row r="3" spans="1:24" ht="26.25" x14ac:dyDescent="0.25">
      <c r="C3" s="150" t="s">
        <v>420</v>
      </c>
      <c r="D3" s="146"/>
      <c r="E3" s="146"/>
      <c r="F3" s="417"/>
      <c r="G3" s="146"/>
      <c r="I3" s="40"/>
      <c r="J3" s="40"/>
      <c r="K3" s="40"/>
      <c r="L3" s="40"/>
      <c r="M3" s="40"/>
      <c r="N3" s="40"/>
      <c r="O3" s="40"/>
      <c r="P3" s="40"/>
      <c r="Q3" s="40"/>
      <c r="R3" s="40"/>
      <c r="S3" s="40"/>
      <c r="T3" s="40"/>
      <c r="U3" s="40"/>
      <c r="V3" s="40"/>
    </row>
    <row r="4" spans="1:24" x14ac:dyDescent="0.25">
      <c r="C4" s="431" t="s">
        <v>19</v>
      </c>
      <c r="D4" s="431" t="s">
        <v>531</v>
      </c>
      <c r="E4" s="431" t="s">
        <v>532</v>
      </c>
      <c r="F4" s="431" t="s">
        <v>533</v>
      </c>
      <c r="G4" s="209" t="s">
        <v>543</v>
      </c>
      <c r="H4" s="208" t="s">
        <v>392</v>
      </c>
      <c r="I4" s="209" t="s">
        <v>389</v>
      </c>
      <c r="J4" s="209" t="s">
        <v>39</v>
      </c>
      <c r="K4" s="209" t="s">
        <v>40</v>
      </c>
      <c r="L4" s="209" t="s">
        <v>41</v>
      </c>
      <c r="M4" s="209" t="s">
        <v>42</v>
      </c>
      <c r="N4" s="209" t="s">
        <v>43</v>
      </c>
      <c r="O4" s="209" t="s">
        <v>44</v>
      </c>
      <c r="P4" s="209" t="s">
        <v>45</v>
      </c>
      <c r="Q4" s="209" t="s">
        <v>46</v>
      </c>
      <c r="R4" s="209" t="s">
        <v>47</v>
      </c>
      <c r="S4" s="209" t="s">
        <v>48</v>
      </c>
      <c r="T4" s="209" t="s">
        <v>49</v>
      </c>
      <c r="U4" s="209" t="s">
        <v>50</v>
      </c>
      <c r="V4" s="209" t="s">
        <v>51</v>
      </c>
      <c r="W4" s="209" t="s">
        <v>52</v>
      </c>
    </row>
    <row r="5" spans="1:24" x14ac:dyDescent="0.25">
      <c r="C5" s="194" t="s">
        <v>24</v>
      </c>
      <c r="D5" s="428">
        <f>SUMIFS($F:$F,$B:$B,C5,$C:$C,"Yes")</f>
        <v>0</v>
      </c>
      <c r="E5" s="425"/>
      <c r="F5" s="434"/>
      <c r="G5" s="423"/>
      <c r="H5" s="195">
        <f>SUM(I5:W5)</f>
        <v>0</v>
      </c>
      <c r="I5" s="195">
        <f t="shared" ref="I5:W5" si="0">SUMIFS($F:$F,$B:$B,$C5,$C:$C,"Yes",$D:$D,I$4)</f>
        <v>0</v>
      </c>
      <c r="J5" s="195">
        <f t="shared" si="0"/>
        <v>0</v>
      </c>
      <c r="K5" s="195">
        <f t="shared" si="0"/>
        <v>0</v>
      </c>
      <c r="L5" s="195">
        <f t="shared" si="0"/>
        <v>0</v>
      </c>
      <c r="M5" s="195">
        <f t="shared" si="0"/>
        <v>0</v>
      </c>
      <c r="N5" s="195">
        <f t="shared" si="0"/>
        <v>0</v>
      </c>
      <c r="O5" s="195">
        <f t="shared" si="0"/>
        <v>0</v>
      </c>
      <c r="P5" s="195">
        <f t="shared" si="0"/>
        <v>0</v>
      </c>
      <c r="Q5" s="195">
        <f t="shared" si="0"/>
        <v>0</v>
      </c>
      <c r="R5" s="195">
        <f t="shared" si="0"/>
        <v>0</v>
      </c>
      <c r="S5" s="195">
        <f t="shared" si="0"/>
        <v>0</v>
      </c>
      <c r="T5" s="195">
        <f t="shared" si="0"/>
        <v>0</v>
      </c>
      <c r="U5" s="195">
        <f t="shared" si="0"/>
        <v>0</v>
      </c>
      <c r="V5" s="195">
        <f t="shared" si="0"/>
        <v>0</v>
      </c>
      <c r="W5" s="195">
        <f t="shared" si="0"/>
        <v>0</v>
      </c>
    </row>
    <row r="6" spans="1:24" x14ac:dyDescent="0.25">
      <c r="C6" s="152" t="s">
        <v>77</v>
      </c>
      <c r="D6" s="429">
        <f>IFERROR(IF(OR((E5+E6)=D5,E5=0),0,D5-E5-E6),"")</f>
        <v>0</v>
      </c>
      <c r="E6" s="425"/>
      <c r="F6" s="424" t="str">
        <f>IF((D5)=E5+E6,"no adjustment needed",IF(ISBLANK(E5),"no adjustment needed","adjustment needed"))</f>
        <v>no adjustment needed</v>
      </c>
      <c r="G6" s="423"/>
    </row>
    <row r="7" spans="1:24" ht="15.75" customHeight="1" x14ac:dyDescent="0.25">
      <c r="C7" s="418" t="s">
        <v>25</v>
      </c>
      <c r="D7" s="428">
        <f>SUMIFS($F:$F,$B:$B,C7,$C:$C,"Yes")</f>
        <v>0</v>
      </c>
      <c r="E7" s="425"/>
      <c r="F7" s="435"/>
      <c r="G7" s="423"/>
      <c r="H7" s="207">
        <f>SUM(I7:W7)</f>
        <v>0</v>
      </c>
      <c r="I7" s="207">
        <f t="shared" ref="I7:W7" si="1">SUMIFS($F:$F,$B:$B,$C7,$C:$C,"Yes",$D:$D,I$4)</f>
        <v>0</v>
      </c>
      <c r="J7" s="207">
        <f t="shared" si="1"/>
        <v>0</v>
      </c>
      <c r="K7" s="207">
        <f t="shared" si="1"/>
        <v>0</v>
      </c>
      <c r="L7" s="207">
        <f t="shared" si="1"/>
        <v>0</v>
      </c>
      <c r="M7" s="207">
        <f t="shared" si="1"/>
        <v>0</v>
      </c>
      <c r="N7" s="207">
        <f t="shared" si="1"/>
        <v>0</v>
      </c>
      <c r="O7" s="207">
        <f t="shared" si="1"/>
        <v>0</v>
      </c>
      <c r="P7" s="207">
        <f t="shared" si="1"/>
        <v>0</v>
      </c>
      <c r="Q7" s="207">
        <f t="shared" si="1"/>
        <v>0</v>
      </c>
      <c r="R7" s="207">
        <f t="shared" si="1"/>
        <v>0</v>
      </c>
      <c r="S7" s="207">
        <f t="shared" si="1"/>
        <v>0</v>
      </c>
      <c r="T7" s="207">
        <f t="shared" si="1"/>
        <v>0</v>
      </c>
      <c r="U7" s="207">
        <f t="shared" si="1"/>
        <v>0</v>
      </c>
      <c r="V7" s="207">
        <f t="shared" si="1"/>
        <v>0</v>
      </c>
      <c r="W7" s="207">
        <f t="shared" si="1"/>
        <v>0</v>
      </c>
    </row>
    <row r="8" spans="1:24" x14ac:dyDescent="0.25">
      <c r="C8" s="418" t="s">
        <v>113</v>
      </c>
      <c r="D8" s="429">
        <f>IFERROR(IF(OR((E7+E8)=D7,E7=0),0,D7-E7-E8),"")</f>
        <v>0</v>
      </c>
      <c r="E8" s="425"/>
      <c r="F8" s="424" t="str">
        <f>IF((D7)=E7+E8,"no adjustment needed",IF(ISBLANK(E7),"no adjustment needed","adjustment needed"))</f>
        <v>no adjustment needed</v>
      </c>
      <c r="G8" s="423"/>
    </row>
    <row r="9" spans="1:24" ht="15.75" customHeight="1" outlineLevel="1" x14ac:dyDescent="0.25">
      <c r="C9" s="420" t="s">
        <v>26</v>
      </c>
      <c r="D9" s="428">
        <f>SUMIFS($F:$F,$B:$B,C9,$C:$C,"Yes")</f>
        <v>0</v>
      </c>
      <c r="E9" s="425"/>
      <c r="F9" s="435"/>
      <c r="G9" s="423"/>
      <c r="H9" s="426">
        <f>SUM(I9:W9)</f>
        <v>0</v>
      </c>
      <c r="I9" s="426">
        <f t="shared" ref="I9:W9" si="2">SUMIFS($F:$F,$B:$B,$C9,$C:$C,"Yes",$D:$D,I$4)</f>
        <v>0</v>
      </c>
      <c r="J9" s="426">
        <f t="shared" si="2"/>
        <v>0</v>
      </c>
      <c r="K9" s="426">
        <f t="shared" si="2"/>
        <v>0</v>
      </c>
      <c r="L9" s="426">
        <f t="shared" si="2"/>
        <v>0</v>
      </c>
      <c r="M9" s="426">
        <f t="shared" si="2"/>
        <v>0</v>
      </c>
      <c r="N9" s="426">
        <f t="shared" si="2"/>
        <v>0</v>
      </c>
      <c r="O9" s="426">
        <f t="shared" si="2"/>
        <v>0</v>
      </c>
      <c r="P9" s="426">
        <f t="shared" si="2"/>
        <v>0</v>
      </c>
      <c r="Q9" s="426">
        <f t="shared" si="2"/>
        <v>0</v>
      </c>
      <c r="R9" s="426">
        <f t="shared" si="2"/>
        <v>0</v>
      </c>
      <c r="S9" s="426">
        <f t="shared" si="2"/>
        <v>0</v>
      </c>
      <c r="T9" s="426">
        <f t="shared" si="2"/>
        <v>0</v>
      </c>
      <c r="U9" s="426">
        <f t="shared" si="2"/>
        <v>0</v>
      </c>
      <c r="V9" s="426">
        <f t="shared" si="2"/>
        <v>0</v>
      </c>
      <c r="W9" s="426">
        <f t="shared" si="2"/>
        <v>0</v>
      </c>
    </row>
    <row r="10" spans="1:24" outlineLevel="1" x14ac:dyDescent="0.25">
      <c r="C10" s="420" t="s">
        <v>149</v>
      </c>
      <c r="D10" s="429">
        <f>IFERROR(IF(OR((E9+E10)=D9,E9=0),0,D9-E9-E10),"")</f>
        <v>0</v>
      </c>
      <c r="E10" s="425"/>
      <c r="F10" s="424" t="str">
        <f>IF((D9)=E9+E10,"no adjustment needed",IF(ISBLANK(E9),"no adjustment needed","adjustment needed"))</f>
        <v>no adjustment needed</v>
      </c>
      <c r="G10" s="423"/>
    </row>
    <row r="11" spans="1:24" outlineLevel="1" collapsed="1" x14ac:dyDescent="0.25">
      <c r="C11" s="421" t="s">
        <v>27</v>
      </c>
      <c r="D11" s="428">
        <f>SUMIFS($F:$F,$B:$B,C11,$C:$C,"Yes")</f>
        <v>0</v>
      </c>
      <c r="E11" s="425"/>
      <c r="F11" s="435"/>
      <c r="G11" s="423"/>
      <c r="H11" s="427">
        <f>SUM(I11:W11)</f>
        <v>0</v>
      </c>
      <c r="I11" s="427">
        <f t="shared" ref="I11:W11" si="3">SUMIFS($F:$F,$B:$B,$C11,$C:$C,"Yes",$D:$D,I$4)</f>
        <v>0</v>
      </c>
      <c r="J11" s="427">
        <f>SUMIFS($F:$F,$B:$B,$C11,$C:$C,"Yes",$D:$D,J$4)</f>
        <v>0</v>
      </c>
      <c r="K11" s="427">
        <f t="shared" si="3"/>
        <v>0</v>
      </c>
      <c r="L11" s="427">
        <f t="shared" si="3"/>
        <v>0</v>
      </c>
      <c r="M11" s="427">
        <f t="shared" si="3"/>
        <v>0</v>
      </c>
      <c r="N11" s="427">
        <f t="shared" si="3"/>
        <v>0</v>
      </c>
      <c r="O11" s="427">
        <f t="shared" si="3"/>
        <v>0</v>
      </c>
      <c r="P11" s="427">
        <f t="shared" si="3"/>
        <v>0</v>
      </c>
      <c r="Q11" s="427">
        <f t="shared" si="3"/>
        <v>0</v>
      </c>
      <c r="R11" s="427">
        <f t="shared" si="3"/>
        <v>0</v>
      </c>
      <c r="S11" s="427">
        <f t="shared" si="3"/>
        <v>0</v>
      </c>
      <c r="T11" s="427">
        <f t="shared" si="3"/>
        <v>0</v>
      </c>
      <c r="U11" s="427">
        <f t="shared" si="3"/>
        <v>0</v>
      </c>
      <c r="V11" s="427">
        <f t="shared" si="3"/>
        <v>0</v>
      </c>
      <c r="W11" s="427">
        <f t="shared" si="3"/>
        <v>0</v>
      </c>
    </row>
    <row r="12" spans="1:24" outlineLevel="1" x14ac:dyDescent="0.25">
      <c r="C12" s="421" t="s">
        <v>185</v>
      </c>
      <c r="D12" s="429">
        <f>IFERROR(IF(OR((E11+E12)=D11,E11=0),0,D11-E11-E12),"")</f>
        <v>0</v>
      </c>
      <c r="E12" s="425"/>
      <c r="F12" s="424" t="str">
        <f>IF((D11)=E11+E12,"no adjustment needed",IF(ISBLANK(E11),"no adjustment needed","adjustment needed"))</f>
        <v>no adjustment needed</v>
      </c>
      <c r="G12" s="423"/>
    </row>
    <row r="13" spans="1:24" outlineLevel="1" collapsed="1" x14ac:dyDescent="0.25">
      <c r="C13" s="422" t="s">
        <v>28</v>
      </c>
      <c r="D13" s="428">
        <f>SUMIFS($F:$F,$B:$B,C13,$C:$C,"Yes")</f>
        <v>0</v>
      </c>
      <c r="E13" s="425"/>
      <c r="F13" s="435"/>
      <c r="G13" s="423"/>
      <c r="H13" s="153">
        <f>SUM(I13:W13)</f>
        <v>0</v>
      </c>
      <c r="I13" s="153">
        <f t="shared" ref="I13:W13" si="4">SUMIFS($F:$F,$B:$B,$C13,$C:$C,"Yes",$D:$D,I$4)</f>
        <v>0</v>
      </c>
      <c r="J13" s="153">
        <f t="shared" si="4"/>
        <v>0</v>
      </c>
      <c r="K13" s="153">
        <f t="shared" si="4"/>
        <v>0</v>
      </c>
      <c r="L13" s="153">
        <f t="shared" si="4"/>
        <v>0</v>
      </c>
      <c r="M13" s="153">
        <f t="shared" si="4"/>
        <v>0</v>
      </c>
      <c r="N13" s="153">
        <f t="shared" si="4"/>
        <v>0</v>
      </c>
      <c r="O13" s="153">
        <f t="shared" si="4"/>
        <v>0</v>
      </c>
      <c r="P13" s="153">
        <f t="shared" si="4"/>
        <v>0</v>
      </c>
      <c r="Q13" s="153">
        <f t="shared" si="4"/>
        <v>0</v>
      </c>
      <c r="R13" s="153">
        <f t="shared" si="4"/>
        <v>0</v>
      </c>
      <c r="S13" s="153">
        <f t="shared" si="4"/>
        <v>0</v>
      </c>
      <c r="T13" s="153">
        <f t="shared" si="4"/>
        <v>0</v>
      </c>
      <c r="U13" s="153">
        <f t="shared" si="4"/>
        <v>0</v>
      </c>
      <c r="V13" s="153">
        <f t="shared" si="4"/>
        <v>0</v>
      </c>
      <c r="W13" s="153">
        <f t="shared" si="4"/>
        <v>0</v>
      </c>
    </row>
    <row r="14" spans="1:24" x14ac:dyDescent="0.25">
      <c r="C14" s="419" t="s">
        <v>37</v>
      </c>
      <c r="D14" s="211">
        <f>SUM(D5:D13)</f>
        <v>0</v>
      </c>
      <c r="E14" s="211">
        <f>SUM(E5:E13)</f>
        <v>0</v>
      </c>
      <c r="H14" s="210">
        <f>SUM(I14:W14)</f>
        <v>0</v>
      </c>
      <c r="I14" s="210">
        <f t="shared" ref="I14:W14" si="5">SUM(I5:I13)</f>
        <v>0</v>
      </c>
      <c r="J14" s="211">
        <f t="shared" si="5"/>
        <v>0</v>
      </c>
      <c r="K14" s="211">
        <f t="shared" si="5"/>
        <v>0</v>
      </c>
      <c r="L14" s="211">
        <f t="shared" si="5"/>
        <v>0</v>
      </c>
      <c r="M14" s="211">
        <f t="shared" si="5"/>
        <v>0</v>
      </c>
      <c r="N14" s="211">
        <f t="shared" si="5"/>
        <v>0</v>
      </c>
      <c r="O14" s="211">
        <f t="shared" si="5"/>
        <v>0</v>
      </c>
      <c r="P14" s="211">
        <f t="shared" si="5"/>
        <v>0</v>
      </c>
      <c r="Q14" s="211">
        <f t="shared" si="5"/>
        <v>0</v>
      </c>
      <c r="R14" s="211">
        <f t="shared" si="5"/>
        <v>0</v>
      </c>
      <c r="S14" s="211">
        <f t="shared" si="5"/>
        <v>0</v>
      </c>
      <c r="T14" s="211">
        <f t="shared" si="5"/>
        <v>0</v>
      </c>
      <c r="U14" s="211">
        <f t="shared" si="5"/>
        <v>0</v>
      </c>
      <c r="V14" s="211">
        <f t="shared" si="5"/>
        <v>0</v>
      </c>
      <c r="W14" s="211">
        <f t="shared" si="5"/>
        <v>0</v>
      </c>
    </row>
    <row r="15" spans="1:24" x14ac:dyDescent="0.25">
      <c r="E15" s="144"/>
      <c r="I15" s="155"/>
      <c r="J15" s="155"/>
    </row>
    <row r="16" spans="1:24" ht="26.25" x14ac:dyDescent="0.25">
      <c r="C16" s="150" t="s">
        <v>421</v>
      </c>
      <c r="I16" s="155"/>
      <c r="J16" s="155"/>
    </row>
    <row r="17" spans="1:22" x14ac:dyDescent="0.25">
      <c r="C17" s="199" t="s">
        <v>417</v>
      </c>
      <c r="D17" s="200"/>
      <c r="E17" s="200"/>
      <c r="F17" s="151">
        <f>SUMIFS($F:$F,$C:$C,"No")</f>
        <v>0</v>
      </c>
    </row>
    <row r="18" spans="1:22" x14ac:dyDescent="0.25">
      <c r="C18" s="164" t="s">
        <v>418</v>
      </c>
      <c r="D18" s="200" t="s">
        <v>540</v>
      </c>
      <c r="E18" s="200"/>
      <c r="F18" s="157">
        <f>D14+F17</f>
        <v>0</v>
      </c>
    </row>
    <row r="19" spans="1:22" ht="26.25" x14ac:dyDescent="0.25">
      <c r="A19" s="158" t="s">
        <v>393</v>
      </c>
      <c r="E19" s="144"/>
    </row>
    <row r="20" spans="1:22" s="161" customFormat="1" ht="30" x14ac:dyDescent="0.25">
      <c r="A20" s="160" t="s">
        <v>386</v>
      </c>
      <c r="B20" s="160" t="s">
        <v>19</v>
      </c>
      <c r="C20" s="160" t="s">
        <v>534</v>
      </c>
      <c r="D20" s="160" t="s">
        <v>541</v>
      </c>
      <c r="E20" s="201" t="s">
        <v>390</v>
      </c>
      <c r="F20" s="201" t="s">
        <v>391</v>
      </c>
      <c r="G20" s="201" t="s">
        <v>399</v>
      </c>
      <c r="H20" s="201" t="s">
        <v>542</v>
      </c>
      <c r="J20" s="144"/>
      <c r="K20" s="144"/>
      <c r="L20" s="144"/>
      <c r="M20" s="144"/>
      <c r="N20" s="144"/>
      <c r="O20" s="144"/>
      <c r="P20" s="144"/>
      <c r="Q20" s="144"/>
      <c r="R20" s="144"/>
      <c r="S20" s="144"/>
      <c r="T20" s="144"/>
      <c r="U20" s="144"/>
      <c r="V20" s="144"/>
    </row>
    <row r="21" spans="1:22" x14ac:dyDescent="0.25">
      <c r="A21" s="162"/>
      <c r="B21" s="430" t="str">
        <f>IF(G21="","",INDEX('Basic project data'!$A$12:$A$16,MATCH(G21,'Basic project data'!$D$12:$D$16,1)))</f>
        <v/>
      </c>
      <c r="C21" s="162"/>
      <c r="D21" s="162"/>
      <c r="E21" s="446"/>
      <c r="F21" s="447"/>
      <c r="G21" s="446"/>
      <c r="H21" s="446"/>
    </row>
    <row r="22" spans="1:22" x14ac:dyDescent="0.25">
      <c r="A22" s="162"/>
      <c r="B22" s="430" t="str">
        <f>IF(G22="","",INDEX('Basic project data'!$A$12:$A$16,MATCH(G22,'Basic project data'!$D$12:$D$16,1)))</f>
        <v/>
      </c>
      <c r="C22" s="162"/>
      <c r="D22" s="162"/>
      <c r="E22" s="446"/>
      <c r="F22" s="447"/>
      <c r="G22" s="446"/>
      <c r="H22" s="446"/>
    </row>
    <row r="23" spans="1:22" x14ac:dyDescent="0.25">
      <c r="A23" s="162"/>
      <c r="B23" s="430" t="str">
        <f>IF(G23="","",INDEX('Basic project data'!$A$12:$A$16,MATCH(G23,'Basic project data'!$D$12:$D$16,1)))</f>
        <v/>
      </c>
      <c r="C23" s="162"/>
      <c r="D23" s="162"/>
      <c r="E23" s="446"/>
      <c r="F23" s="447"/>
      <c r="G23" s="446"/>
      <c r="H23" s="446"/>
    </row>
    <row r="24" spans="1:22" x14ac:dyDescent="0.25">
      <c r="A24" s="162"/>
      <c r="B24" s="430" t="str">
        <f>IF(G24="","",INDEX('Basic project data'!$A$12:$A$16,MATCH(G24,'Basic project data'!$D$12:$D$16,1)))</f>
        <v/>
      </c>
      <c r="C24" s="162"/>
      <c r="D24" s="162"/>
      <c r="E24" s="446"/>
      <c r="F24" s="447"/>
      <c r="G24" s="446"/>
      <c r="H24" s="446"/>
    </row>
    <row r="25" spans="1:22" x14ac:dyDescent="0.25">
      <c r="A25" s="162"/>
      <c r="B25" s="430" t="str">
        <f>IF(G25="","",INDEX('Basic project data'!$A$12:$A$16,MATCH(G25,'Basic project data'!$D$12:$D$16,1)))</f>
        <v/>
      </c>
      <c r="C25" s="162"/>
      <c r="D25" s="162"/>
      <c r="E25" s="446"/>
      <c r="F25" s="447"/>
      <c r="G25" s="446"/>
      <c r="H25" s="446"/>
    </row>
    <row r="26" spans="1:22" x14ac:dyDescent="0.25">
      <c r="A26" s="162"/>
      <c r="B26" s="430" t="str">
        <f>IF(G26="","",INDEX('Basic project data'!$A$12:$A$16,MATCH(G26,'Basic project data'!$D$12:$D$16,1)))</f>
        <v/>
      </c>
      <c r="C26" s="162"/>
      <c r="D26" s="162"/>
      <c r="E26" s="446"/>
      <c r="F26" s="447"/>
      <c r="G26" s="446"/>
      <c r="H26" s="446"/>
    </row>
    <row r="27" spans="1:22" x14ac:dyDescent="0.25">
      <c r="A27" s="162"/>
      <c r="B27" s="430" t="str">
        <f>IF(G27="","",INDEX('Basic project data'!$A$12:$A$16,MATCH(G27,'Basic project data'!$D$12:$D$16,1)))</f>
        <v/>
      </c>
      <c r="C27" s="162"/>
      <c r="D27" s="162"/>
      <c r="E27" s="446"/>
      <c r="F27" s="447"/>
      <c r="G27" s="446"/>
      <c r="H27" s="446"/>
    </row>
    <row r="28" spans="1:22" x14ac:dyDescent="0.25">
      <c r="A28" s="162"/>
      <c r="B28" s="430" t="str">
        <f>IF(G28="","",INDEX('Basic project data'!$A$12:$A$16,MATCH(G28,'Basic project data'!$D$12:$D$16,1)))</f>
        <v/>
      </c>
      <c r="C28" s="162"/>
      <c r="D28" s="162"/>
      <c r="E28" s="446"/>
      <c r="F28" s="447"/>
      <c r="G28" s="446"/>
      <c r="H28" s="446"/>
    </row>
    <row r="29" spans="1:22" x14ac:dyDescent="0.25">
      <c r="A29" s="162"/>
      <c r="B29" s="430" t="str">
        <f>IF(G29="","",INDEX('Basic project data'!$A$12:$A$16,MATCH(G29,'Basic project data'!$D$12:$D$16,1)))</f>
        <v/>
      </c>
      <c r="C29" s="162"/>
      <c r="D29" s="162"/>
      <c r="E29" s="446"/>
      <c r="F29" s="447"/>
      <c r="G29" s="446"/>
      <c r="H29" s="446"/>
    </row>
    <row r="30" spans="1:22" x14ac:dyDescent="0.25">
      <c r="A30" s="162"/>
      <c r="B30" s="430" t="str">
        <f>IF(G30="","",INDEX('Basic project data'!$A$12:$A$16,MATCH(G30,'Basic project data'!$D$12:$D$16,1)))</f>
        <v/>
      </c>
      <c r="C30" s="162"/>
      <c r="D30" s="162"/>
      <c r="E30" s="446"/>
      <c r="F30" s="447"/>
      <c r="G30" s="446"/>
      <c r="H30" s="446"/>
    </row>
    <row r="31" spans="1:22" x14ac:dyDescent="0.25">
      <c r="A31" s="162"/>
      <c r="B31" s="430" t="str">
        <f>IF(G31="","",INDEX('Basic project data'!$A$12:$A$16,MATCH(G31,'Basic project data'!$D$12:$D$16,1)))</f>
        <v/>
      </c>
      <c r="C31" s="162"/>
      <c r="D31" s="162"/>
      <c r="E31" s="446"/>
      <c r="F31" s="447"/>
      <c r="G31" s="446"/>
      <c r="H31" s="446"/>
    </row>
    <row r="32" spans="1:22" x14ac:dyDescent="0.25">
      <c r="A32" s="162"/>
      <c r="B32" s="430" t="str">
        <f>IF(G32="","",INDEX('Basic project data'!$A$12:$A$16,MATCH(G32,'Basic project data'!$D$12:$D$16,1)))</f>
        <v/>
      </c>
      <c r="C32" s="162"/>
      <c r="D32" s="162"/>
      <c r="E32" s="446"/>
      <c r="F32" s="447"/>
      <c r="G32" s="446"/>
      <c r="H32" s="446"/>
    </row>
    <row r="33" spans="1:8" x14ac:dyDescent="0.25">
      <c r="A33" s="162"/>
      <c r="B33" s="430" t="str">
        <f>IF(G33="","",INDEX('Basic project data'!$A$12:$A$16,MATCH(G33,'Basic project data'!$D$12:$D$16,1)))</f>
        <v/>
      </c>
      <c r="C33" s="162"/>
      <c r="D33" s="162"/>
      <c r="E33" s="446"/>
      <c r="F33" s="447"/>
      <c r="G33" s="446"/>
      <c r="H33" s="446"/>
    </row>
    <row r="34" spans="1:8" x14ac:dyDescent="0.25">
      <c r="A34" s="162"/>
      <c r="B34" s="430" t="str">
        <f>IF(G34="","",INDEX('Basic project data'!$A$12:$A$16,MATCH(G34,'Basic project data'!$D$12:$D$16,1)))</f>
        <v/>
      </c>
      <c r="C34" s="162"/>
      <c r="D34" s="162"/>
      <c r="E34" s="446"/>
      <c r="F34" s="447"/>
      <c r="G34" s="446"/>
      <c r="H34" s="446"/>
    </row>
    <row r="35" spans="1:8" x14ac:dyDescent="0.25">
      <c r="A35" s="162"/>
      <c r="B35" s="430" t="str">
        <f>IF(G35="","",INDEX('Basic project data'!$A$12:$A$16,MATCH(G35,'Basic project data'!$D$12:$D$16,1)))</f>
        <v/>
      </c>
      <c r="C35" s="162"/>
      <c r="D35" s="162"/>
      <c r="E35" s="446"/>
      <c r="F35" s="447"/>
      <c r="G35" s="446"/>
      <c r="H35" s="446"/>
    </row>
    <row r="36" spans="1:8" x14ac:dyDescent="0.25">
      <c r="A36" s="162"/>
      <c r="B36" s="430" t="str">
        <f>IF(G36="","",INDEX('Basic project data'!$A$12:$A$16,MATCH(G36,'Basic project data'!$D$12:$D$16,1)))</f>
        <v/>
      </c>
      <c r="C36" s="162"/>
      <c r="D36" s="162"/>
      <c r="E36" s="446"/>
      <c r="F36" s="447"/>
      <c r="G36" s="446"/>
      <c r="H36" s="446"/>
    </row>
    <row r="37" spans="1:8" x14ac:dyDescent="0.25">
      <c r="A37" s="162"/>
      <c r="B37" s="430" t="str">
        <f>IF(G37="","",INDEX('Basic project data'!$A$12:$A$16,MATCH(G37,'Basic project data'!$D$12:$D$16,1)))</f>
        <v/>
      </c>
      <c r="C37" s="162"/>
      <c r="D37" s="162"/>
      <c r="E37" s="446"/>
      <c r="F37" s="447"/>
      <c r="G37" s="446"/>
      <c r="H37" s="446"/>
    </row>
    <row r="38" spans="1:8" x14ac:dyDescent="0.25">
      <c r="A38" s="162"/>
      <c r="B38" s="430" t="str">
        <f>IF(G38="","",INDEX('Basic project data'!$A$12:$A$16,MATCH(G38,'Basic project data'!$D$12:$D$16,1)))</f>
        <v/>
      </c>
      <c r="C38" s="162"/>
      <c r="D38" s="162"/>
      <c r="E38" s="446"/>
      <c r="F38" s="447"/>
      <c r="G38" s="446"/>
      <c r="H38" s="446"/>
    </row>
    <row r="39" spans="1:8" x14ac:dyDescent="0.25">
      <c r="A39" s="162"/>
      <c r="B39" s="430" t="str">
        <f>IF(G39="","",INDEX('Basic project data'!$A$12:$A$16,MATCH(G39,'Basic project data'!$D$12:$D$16,1)))</f>
        <v/>
      </c>
      <c r="C39" s="162"/>
      <c r="D39" s="162"/>
      <c r="E39" s="446"/>
      <c r="F39" s="447"/>
      <c r="G39" s="446"/>
      <c r="H39" s="446"/>
    </row>
    <row r="40" spans="1:8" x14ac:dyDescent="0.25">
      <c r="A40" s="162"/>
      <c r="B40" s="430" t="str">
        <f>IF(G40="","",INDEX('Basic project data'!$A$12:$A$16,MATCH(G40,'Basic project data'!$D$12:$D$16,1)))</f>
        <v/>
      </c>
      <c r="C40" s="162"/>
      <c r="D40" s="162"/>
      <c r="E40" s="446"/>
      <c r="F40" s="447"/>
      <c r="G40" s="446"/>
      <c r="H40" s="446"/>
    </row>
    <row r="41" spans="1:8" x14ac:dyDescent="0.25">
      <c r="A41" s="162"/>
      <c r="B41" s="430" t="str">
        <f>IF(G41="","",INDEX('Basic project data'!$A$12:$A$16,MATCH(G41,'Basic project data'!$D$12:$D$16,1)))</f>
        <v/>
      </c>
      <c r="C41" s="162"/>
      <c r="D41" s="162"/>
      <c r="E41" s="446"/>
      <c r="F41" s="447"/>
      <c r="G41" s="446"/>
      <c r="H41" s="446"/>
    </row>
    <row r="42" spans="1:8" x14ac:dyDescent="0.25">
      <c r="A42" s="162"/>
      <c r="B42" s="430" t="str">
        <f>IF(G42="","",INDEX('Basic project data'!$A$12:$A$16,MATCH(G42,'Basic project data'!$D$12:$D$16,1)))</f>
        <v/>
      </c>
      <c r="C42" s="162"/>
      <c r="D42" s="162"/>
      <c r="E42" s="446"/>
      <c r="F42" s="447"/>
      <c r="G42" s="446"/>
      <c r="H42" s="446"/>
    </row>
    <row r="43" spans="1:8" x14ac:dyDescent="0.25">
      <c r="A43" s="162"/>
      <c r="B43" s="430" t="str">
        <f>IF(G43="","",INDEX('Basic project data'!$A$12:$A$16,MATCH(G43,'Basic project data'!$D$12:$D$16,1)))</f>
        <v/>
      </c>
      <c r="C43" s="162"/>
      <c r="D43" s="162"/>
      <c r="E43" s="446"/>
      <c r="F43" s="447"/>
      <c r="G43" s="446"/>
      <c r="H43" s="446"/>
    </row>
    <row r="44" spans="1:8" x14ac:dyDescent="0.25">
      <c r="A44" s="162"/>
      <c r="B44" s="430" t="str">
        <f>IF(G44="","",INDEX('Basic project data'!$A$12:$A$16,MATCH(G44,'Basic project data'!$D$12:$D$16,1)))</f>
        <v/>
      </c>
      <c r="C44" s="162"/>
      <c r="D44" s="162"/>
      <c r="E44" s="446"/>
      <c r="F44" s="447"/>
      <c r="G44" s="446"/>
      <c r="H44" s="446"/>
    </row>
    <row r="45" spans="1:8" x14ac:dyDescent="0.25">
      <c r="A45" s="162"/>
      <c r="B45" s="430" t="str">
        <f>IF(G45="","",INDEX('Basic project data'!$A$12:$A$16,MATCH(G45,'Basic project data'!$D$12:$D$16,1)))</f>
        <v/>
      </c>
      <c r="C45" s="162"/>
      <c r="D45" s="162"/>
      <c r="E45" s="446"/>
      <c r="F45" s="447"/>
      <c r="G45" s="446"/>
      <c r="H45" s="446"/>
    </row>
    <row r="46" spans="1:8" x14ac:dyDescent="0.25">
      <c r="A46" s="162"/>
      <c r="B46" s="430" t="str">
        <f>IF(G46="","",INDEX('Basic project data'!$A$12:$A$16,MATCH(G46,'Basic project data'!$D$12:$D$16,1)))</f>
        <v/>
      </c>
      <c r="C46" s="162"/>
      <c r="D46" s="162"/>
      <c r="E46" s="446"/>
      <c r="F46" s="447"/>
      <c r="G46" s="446"/>
      <c r="H46" s="446"/>
    </row>
    <row r="47" spans="1:8" x14ac:dyDescent="0.25">
      <c r="A47" s="162"/>
      <c r="B47" s="430" t="str">
        <f>IF(G47="","",INDEX('Basic project data'!$A$12:$A$16,MATCH(G47,'Basic project data'!$D$12:$D$16,1)))</f>
        <v/>
      </c>
      <c r="C47" s="162"/>
      <c r="D47" s="162"/>
      <c r="E47" s="446"/>
      <c r="F47" s="447"/>
      <c r="G47" s="446"/>
      <c r="H47" s="446"/>
    </row>
    <row r="48" spans="1:8" x14ac:dyDescent="0.25">
      <c r="A48" s="162"/>
      <c r="B48" s="430" t="str">
        <f>IF(G48="","",INDEX('Basic project data'!$A$12:$A$16,MATCH(G48,'Basic project data'!$D$12:$D$16,1)))</f>
        <v/>
      </c>
      <c r="C48" s="162"/>
      <c r="D48" s="162"/>
      <c r="E48" s="446"/>
      <c r="F48" s="447"/>
      <c r="G48" s="446"/>
      <c r="H48" s="446"/>
    </row>
    <row r="49" spans="1:8" x14ac:dyDescent="0.25">
      <c r="A49" s="162"/>
      <c r="B49" s="430" t="str">
        <f>IF(G49="","",INDEX('Basic project data'!$A$12:$A$16,MATCH(G49,'Basic project data'!$D$12:$D$16,1)))</f>
        <v/>
      </c>
      <c r="C49" s="162"/>
      <c r="D49" s="162"/>
      <c r="E49" s="446"/>
      <c r="F49" s="447"/>
      <c r="G49" s="446"/>
      <c r="H49" s="446"/>
    </row>
    <row r="50" spans="1:8" x14ac:dyDescent="0.25">
      <c r="A50" s="162"/>
      <c r="B50" s="430" t="str">
        <f>IF(G50="","",INDEX('Basic project data'!$A$12:$A$16,MATCH(G50,'Basic project data'!$D$12:$D$16,1)))</f>
        <v/>
      </c>
      <c r="C50" s="162"/>
      <c r="D50" s="162"/>
      <c r="E50" s="446"/>
      <c r="F50" s="447"/>
      <c r="G50" s="446"/>
      <c r="H50" s="446"/>
    </row>
    <row r="51" spans="1:8" x14ac:dyDescent="0.25">
      <c r="A51" s="162"/>
      <c r="B51" s="430" t="str">
        <f>IF(G51="","",INDEX('Basic project data'!$A$12:$A$16,MATCH(G51,'Basic project data'!$D$12:$D$16,1)))</f>
        <v/>
      </c>
      <c r="C51" s="162"/>
      <c r="D51" s="162"/>
      <c r="E51" s="446"/>
      <c r="F51" s="447"/>
      <c r="G51" s="446"/>
      <c r="H51" s="446"/>
    </row>
    <row r="52" spans="1:8" x14ac:dyDescent="0.25">
      <c r="A52" s="162"/>
      <c r="B52" s="430" t="str">
        <f>IF(G52="","",INDEX('Basic project data'!$A$12:$A$16,MATCH(G52,'Basic project data'!$D$12:$D$16,1)))</f>
        <v/>
      </c>
      <c r="C52" s="162"/>
      <c r="D52" s="162"/>
      <c r="E52" s="446"/>
      <c r="F52" s="447"/>
      <c r="G52" s="446"/>
      <c r="H52" s="446"/>
    </row>
    <row r="53" spans="1:8" x14ac:dyDescent="0.25">
      <c r="A53" s="162"/>
      <c r="B53" s="430" t="str">
        <f>IF(G53="","",INDEX('Basic project data'!$A$12:$A$16,MATCH(G53,'Basic project data'!$D$12:$D$16,1)))</f>
        <v/>
      </c>
      <c r="C53" s="162"/>
      <c r="D53" s="162"/>
      <c r="E53" s="446"/>
      <c r="F53" s="447"/>
      <c r="G53" s="446"/>
      <c r="H53" s="446"/>
    </row>
    <row r="54" spans="1:8" x14ac:dyDescent="0.25">
      <c r="A54" s="162"/>
      <c r="B54" s="430" t="str">
        <f>IF(G54="","",INDEX('Basic project data'!$A$12:$A$16,MATCH(G54,'Basic project data'!$D$12:$D$16,1)))</f>
        <v/>
      </c>
      <c r="C54" s="162"/>
      <c r="D54" s="162"/>
      <c r="E54" s="446"/>
      <c r="F54" s="447"/>
      <c r="G54" s="446"/>
      <c r="H54" s="446"/>
    </row>
    <row r="55" spans="1:8" x14ac:dyDescent="0.25">
      <c r="A55" s="162"/>
      <c r="B55" s="430" t="str">
        <f>IF(G55="","",INDEX('Basic project data'!$A$12:$A$16,MATCH(G55,'Basic project data'!$D$12:$D$16,1)))</f>
        <v/>
      </c>
      <c r="C55" s="162"/>
      <c r="D55" s="162"/>
      <c r="E55" s="446"/>
      <c r="F55" s="447"/>
      <c r="G55" s="446"/>
      <c r="H55" s="446"/>
    </row>
    <row r="56" spans="1:8" x14ac:dyDescent="0.25">
      <c r="A56" s="162"/>
      <c r="B56" s="430" t="str">
        <f>IF(G56="","",INDEX('Basic project data'!$A$12:$A$16,MATCH(G56,'Basic project data'!$D$12:$D$16,1)))</f>
        <v/>
      </c>
      <c r="C56" s="162"/>
      <c r="D56" s="162"/>
      <c r="E56" s="446"/>
      <c r="F56" s="447"/>
      <c r="G56" s="446"/>
      <c r="H56" s="446"/>
    </row>
    <row r="57" spans="1:8" x14ac:dyDescent="0.25">
      <c r="A57" s="162"/>
      <c r="B57" s="430" t="str">
        <f>IF(G57="","",INDEX('Basic project data'!$A$12:$A$16,MATCH(G57,'Basic project data'!$D$12:$D$16,1)))</f>
        <v/>
      </c>
      <c r="C57" s="162"/>
      <c r="D57" s="162"/>
      <c r="E57" s="446"/>
      <c r="F57" s="447"/>
      <c r="G57" s="446"/>
      <c r="H57" s="446"/>
    </row>
    <row r="58" spans="1:8" x14ac:dyDescent="0.25">
      <c r="A58" s="162"/>
      <c r="B58" s="430" t="str">
        <f>IF(G58="","",INDEX('Basic project data'!$A$12:$A$16,MATCH(G58,'Basic project data'!$D$12:$D$16,1)))</f>
        <v/>
      </c>
      <c r="C58" s="162"/>
      <c r="D58" s="162"/>
      <c r="E58" s="446"/>
      <c r="F58" s="447"/>
      <c r="G58" s="446"/>
      <c r="H58" s="446"/>
    </row>
    <row r="59" spans="1:8" x14ac:dyDescent="0.25">
      <c r="A59" s="162"/>
      <c r="B59" s="430" t="str">
        <f>IF(G59="","",INDEX('Basic project data'!$A$12:$A$16,MATCH(G59,'Basic project data'!$D$12:$D$16,1)))</f>
        <v/>
      </c>
      <c r="C59" s="162"/>
      <c r="D59" s="162"/>
      <c r="E59" s="446"/>
      <c r="F59" s="447"/>
      <c r="G59" s="446"/>
      <c r="H59" s="446"/>
    </row>
    <row r="60" spans="1:8" x14ac:dyDescent="0.25">
      <c r="A60" s="162"/>
      <c r="B60" s="430" t="str">
        <f>IF(G60="","",INDEX('Basic project data'!$A$12:$A$16,MATCH(G60,'Basic project data'!$D$12:$D$16,1)))</f>
        <v/>
      </c>
      <c r="C60" s="162"/>
      <c r="D60" s="162"/>
      <c r="E60" s="446"/>
      <c r="F60" s="447"/>
      <c r="G60" s="446"/>
      <c r="H60" s="446"/>
    </row>
    <row r="61" spans="1:8" x14ac:dyDescent="0.25">
      <c r="A61" s="162"/>
      <c r="B61" s="430" t="str">
        <f>IF(G61="","",INDEX('Basic project data'!$A$12:$A$16,MATCH(G61,'Basic project data'!$D$12:$D$16,1)))</f>
        <v/>
      </c>
      <c r="C61" s="162"/>
      <c r="D61" s="162"/>
      <c r="E61" s="446"/>
      <c r="F61" s="447"/>
      <c r="G61" s="446"/>
      <c r="H61" s="446"/>
    </row>
    <row r="62" spans="1:8" x14ac:dyDescent="0.25">
      <c r="A62" s="162"/>
      <c r="B62" s="430" t="str">
        <f>IF(G62="","",INDEX('Basic project data'!$A$12:$A$16,MATCH(G62,'Basic project data'!$D$12:$D$16,1)))</f>
        <v/>
      </c>
      <c r="C62" s="162"/>
      <c r="D62" s="162"/>
      <c r="E62" s="446"/>
      <c r="F62" s="447"/>
      <c r="G62" s="446"/>
      <c r="H62" s="446"/>
    </row>
    <row r="63" spans="1:8" x14ac:dyDescent="0.25">
      <c r="A63" s="162"/>
      <c r="B63" s="430" t="str">
        <f>IF(G63="","",INDEX('Basic project data'!$A$12:$A$16,MATCH(G63,'Basic project data'!$D$12:$D$16,1)))</f>
        <v/>
      </c>
      <c r="C63" s="162"/>
      <c r="D63" s="162"/>
      <c r="E63" s="446"/>
      <c r="F63" s="447"/>
      <c r="G63" s="446"/>
      <c r="H63" s="446"/>
    </row>
    <row r="64" spans="1:8" x14ac:dyDescent="0.25">
      <c r="A64" s="162"/>
      <c r="B64" s="430" t="str">
        <f>IF(G64="","",INDEX('Basic project data'!$A$12:$A$16,MATCH(G64,'Basic project data'!$D$12:$D$16,1)))</f>
        <v/>
      </c>
      <c r="C64" s="162"/>
      <c r="D64" s="162"/>
      <c r="E64" s="446"/>
      <c r="F64" s="447"/>
      <c r="G64" s="446"/>
      <c r="H64" s="446"/>
    </row>
    <row r="65" spans="1:8" x14ac:dyDescent="0.25">
      <c r="A65" s="162"/>
      <c r="B65" s="430" t="str">
        <f>IF(G65="","",INDEX('Basic project data'!$A$12:$A$16,MATCH(G65,'Basic project data'!$D$12:$D$16,1)))</f>
        <v/>
      </c>
      <c r="C65" s="162"/>
      <c r="D65" s="162"/>
      <c r="E65" s="446"/>
      <c r="F65" s="447"/>
      <c r="G65" s="446"/>
      <c r="H65" s="446"/>
    </row>
    <row r="66" spans="1:8" x14ac:dyDescent="0.25">
      <c r="A66" s="162"/>
      <c r="B66" s="430" t="str">
        <f>IF(G66="","",INDEX('Basic project data'!$A$12:$A$16,MATCH(G66,'Basic project data'!$D$12:$D$16,1)))</f>
        <v/>
      </c>
      <c r="C66" s="162"/>
      <c r="D66" s="162"/>
      <c r="E66" s="446"/>
      <c r="F66" s="447"/>
      <c r="G66" s="446"/>
      <c r="H66" s="446"/>
    </row>
    <row r="67" spans="1:8" x14ac:dyDescent="0.25">
      <c r="A67" s="162"/>
      <c r="B67" s="430" t="str">
        <f>IF(G67="","",INDEX('Basic project data'!$A$12:$A$16,MATCH(G67,'Basic project data'!$D$12:$D$16,1)))</f>
        <v/>
      </c>
      <c r="C67" s="162"/>
      <c r="D67" s="162"/>
      <c r="E67" s="446"/>
      <c r="F67" s="447"/>
      <c r="G67" s="446"/>
      <c r="H67" s="446"/>
    </row>
    <row r="68" spans="1:8" x14ac:dyDescent="0.25">
      <c r="A68" s="162"/>
      <c r="B68" s="430" t="str">
        <f>IF(G68="","",INDEX('Basic project data'!$A$12:$A$16,MATCH(G68,'Basic project data'!$D$12:$D$16,1)))</f>
        <v/>
      </c>
      <c r="C68" s="162"/>
      <c r="D68" s="162"/>
      <c r="E68" s="446"/>
      <c r="F68" s="447"/>
      <c r="G68" s="446"/>
      <c r="H68" s="446"/>
    </row>
    <row r="69" spans="1:8" x14ac:dyDescent="0.25">
      <c r="A69" s="162"/>
      <c r="B69" s="430" t="str">
        <f>IF(G69="","",INDEX('Basic project data'!$A$12:$A$16,MATCH(G69,'Basic project data'!$D$12:$D$16,1)))</f>
        <v/>
      </c>
      <c r="C69" s="162"/>
      <c r="D69" s="162"/>
      <c r="E69" s="446"/>
      <c r="F69" s="447"/>
      <c r="G69" s="446"/>
      <c r="H69" s="446"/>
    </row>
    <row r="70" spans="1:8" x14ac:dyDescent="0.25">
      <c r="A70" s="162"/>
      <c r="B70" s="430" t="str">
        <f>IF(G70="","",INDEX('Basic project data'!$A$12:$A$16,MATCH(G70,'Basic project data'!$D$12:$D$16,1)))</f>
        <v/>
      </c>
      <c r="C70" s="162"/>
      <c r="D70" s="162"/>
      <c r="E70" s="446"/>
      <c r="F70" s="447"/>
      <c r="G70" s="446"/>
      <c r="H70" s="446"/>
    </row>
    <row r="71" spans="1:8" x14ac:dyDescent="0.25">
      <c r="A71" s="162"/>
      <c r="B71" s="430" t="str">
        <f>IF(G71="","",INDEX('Basic project data'!$A$12:$A$16,MATCH(G71,'Basic project data'!$D$12:$D$16,1)))</f>
        <v/>
      </c>
      <c r="C71" s="162"/>
      <c r="D71" s="162"/>
      <c r="E71" s="446"/>
      <c r="F71" s="447"/>
      <c r="G71" s="446"/>
      <c r="H71" s="446"/>
    </row>
    <row r="72" spans="1:8" x14ac:dyDescent="0.25">
      <c r="A72" s="162"/>
      <c r="B72" s="430" t="str">
        <f>IF(G72="","",INDEX('Basic project data'!$A$12:$A$16,MATCH(G72,'Basic project data'!$D$12:$D$16,1)))</f>
        <v/>
      </c>
      <c r="C72" s="162"/>
      <c r="D72" s="162"/>
      <c r="E72" s="446"/>
      <c r="F72" s="447"/>
      <c r="G72" s="446"/>
      <c r="H72" s="446"/>
    </row>
    <row r="73" spans="1:8" x14ac:dyDescent="0.25">
      <c r="A73" s="162"/>
      <c r="B73" s="430" t="str">
        <f>IF(G73="","",INDEX('Basic project data'!$A$12:$A$16,MATCH(G73,'Basic project data'!$D$12:$D$16,1)))</f>
        <v/>
      </c>
      <c r="C73" s="162"/>
      <c r="D73" s="162"/>
      <c r="E73" s="446"/>
      <c r="F73" s="447"/>
      <c r="G73" s="446"/>
      <c r="H73" s="446"/>
    </row>
    <row r="74" spans="1:8" x14ac:dyDescent="0.25">
      <c r="A74" s="162"/>
      <c r="B74" s="430" t="str">
        <f>IF(G74="","",INDEX('Basic project data'!$A$12:$A$16,MATCH(G74,'Basic project data'!$D$12:$D$16,1)))</f>
        <v/>
      </c>
      <c r="C74" s="162"/>
      <c r="D74" s="162"/>
      <c r="E74" s="446"/>
      <c r="F74" s="447"/>
      <c r="G74" s="446"/>
      <c r="H74" s="446"/>
    </row>
    <row r="75" spans="1:8" x14ac:dyDescent="0.25">
      <c r="A75" s="162"/>
      <c r="B75" s="430" t="str">
        <f>IF(G75="","",INDEX('Basic project data'!$A$12:$A$16,MATCH(G75,'Basic project data'!$D$12:$D$16,1)))</f>
        <v/>
      </c>
      <c r="C75" s="162"/>
      <c r="D75" s="162"/>
      <c r="E75" s="446"/>
      <c r="F75" s="447"/>
      <c r="G75" s="446"/>
      <c r="H75" s="446"/>
    </row>
    <row r="76" spans="1:8" x14ac:dyDescent="0.25">
      <c r="A76" s="162"/>
      <c r="B76" s="430" t="str">
        <f>IF(G76="","",INDEX('Basic project data'!$A$12:$A$16,MATCH(G76,'Basic project data'!$D$12:$D$16,1)))</f>
        <v/>
      </c>
      <c r="C76" s="162"/>
      <c r="D76" s="162"/>
      <c r="E76" s="446"/>
      <c r="F76" s="447"/>
      <c r="G76" s="446"/>
      <c r="H76" s="446"/>
    </row>
    <row r="77" spans="1:8" x14ac:dyDescent="0.25">
      <c r="A77" s="162"/>
      <c r="B77" s="430" t="str">
        <f>IF(G77="","",INDEX('Basic project data'!$A$12:$A$16,MATCH(G77,'Basic project data'!$D$12:$D$16,1)))</f>
        <v/>
      </c>
      <c r="C77" s="162"/>
      <c r="D77" s="162"/>
      <c r="E77" s="446"/>
      <c r="F77" s="447"/>
      <c r="G77" s="446"/>
      <c r="H77" s="446"/>
    </row>
    <row r="78" spans="1:8" x14ac:dyDescent="0.25">
      <c r="A78" s="162"/>
      <c r="B78" s="430" t="str">
        <f>IF(G78="","",INDEX('Basic project data'!$A$12:$A$16,MATCH(G78,'Basic project data'!$D$12:$D$16,1)))</f>
        <v/>
      </c>
      <c r="C78" s="162"/>
      <c r="D78" s="162"/>
      <c r="E78" s="446"/>
      <c r="F78" s="447"/>
      <c r="G78" s="446"/>
      <c r="H78" s="446"/>
    </row>
    <row r="79" spans="1:8" x14ac:dyDescent="0.25">
      <c r="A79" s="162"/>
      <c r="B79" s="430" t="str">
        <f>IF(G79="","",INDEX('Basic project data'!$A$12:$A$16,MATCH(G79,'Basic project data'!$D$12:$D$16,1)))</f>
        <v/>
      </c>
      <c r="C79" s="162"/>
      <c r="D79" s="162"/>
      <c r="E79" s="446"/>
      <c r="F79" s="447"/>
      <c r="G79" s="446"/>
      <c r="H79" s="446"/>
    </row>
    <row r="80" spans="1:8" x14ac:dyDescent="0.25">
      <c r="A80" s="162"/>
      <c r="B80" s="430" t="str">
        <f>IF(G80="","",INDEX('Basic project data'!$A$12:$A$16,MATCH(G80,'Basic project data'!$D$12:$D$16,1)))</f>
        <v/>
      </c>
      <c r="C80" s="162"/>
      <c r="D80" s="162"/>
      <c r="E80" s="446"/>
      <c r="F80" s="447"/>
      <c r="G80" s="446"/>
      <c r="H80" s="446"/>
    </row>
    <row r="81" spans="1:8" x14ac:dyDescent="0.25">
      <c r="A81" s="162"/>
      <c r="B81" s="430" t="str">
        <f>IF(G81="","",INDEX('Basic project data'!$A$12:$A$16,MATCH(G81,'Basic project data'!$D$12:$D$16,1)))</f>
        <v/>
      </c>
      <c r="C81" s="162"/>
      <c r="D81" s="162"/>
      <c r="E81" s="446"/>
      <c r="F81" s="447"/>
      <c r="G81" s="446"/>
      <c r="H81" s="446"/>
    </row>
    <row r="82" spans="1:8" x14ac:dyDescent="0.25">
      <c r="A82" s="162"/>
      <c r="B82" s="430" t="str">
        <f>IF(G82="","",INDEX('Basic project data'!$A$12:$A$16,MATCH(G82,'Basic project data'!$D$12:$D$16,1)))</f>
        <v/>
      </c>
      <c r="C82" s="162"/>
      <c r="D82" s="162"/>
      <c r="E82" s="448"/>
      <c r="F82" s="447"/>
      <c r="G82" s="449"/>
      <c r="H82" s="446"/>
    </row>
    <row r="83" spans="1:8" x14ac:dyDescent="0.25">
      <c r="A83" s="162"/>
      <c r="B83" s="430" t="str">
        <f>IF(G83="","",INDEX('Basic project data'!$A$12:$A$16,MATCH(G83,'Basic project data'!$D$12:$D$16,1)))</f>
        <v/>
      </c>
      <c r="C83" s="162"/>
      <c r="D83" s="162"/>
      <c r="E83" s="448"/>
      <c r="F83" s="447"/>
      <c r="G83" s="449"/>
      <c r="H83" s="446"/>
    </row>
    <row r="84" spans="1:8" x14ac:dyDescent="0.25">
      <c r="A84" s="162"/>
      <c r="B84" s="430" t="str">
        <f>IF(G84="","",INDEX('Basic project data'!$A$12:$A$16,MATCH(G84,'Basic project data'!$D$12:$D$16,1)))</f>
        <v/>
      </c>
      <c r="C84" s="162"/>
      <c r="D84" s="162"/>
      <c r="E84" s="448"/>
      <c r="F84" s="447"/>
      <c r="G84" s="449"/>
      <c r="H84" s="446"/>
    </row>
    <row r="85" spans="1:8" x14ac:dyDescent="0.25">
      <c r="A85" s="162"/>
      <c r="B85" s="430" t="str">
        <f>IF(G85="","",INDEX('Basic project data'!$A$12:$A$16,MATCH(G85,'Basic project data'!$D$12:$D$16,1)))</f>
        <v/>
      </c>
      <c r="C85" s="162"/>
      <c r="D85" s="162"/>
      <c r="E85" s="448"/>
      <c r="F85" s="447"/>
      <c r="G85" s="449"/>
      <c r="H85" s="446"/>
    </row>
    <row r="86" spans="1:8" x14ac:dyDescent="0.25">
      <c r="A86" s="162"/>
      <c r="B86" s="430" t="str">
        <f>IF(G86="","",INDEX('Basic project data'!$A$12:$A$16,MATCH(G86,'Basic project data'!$D$12:$D$16,1)))</f>
        <v/>
      </c>
      <c r="C86" s="162"/>
      <c r="D86" s="162"/>
      <c r="E86" s="448"/>
      <c r="F86" s="447"/>
      <c r="G86" s="449"/>
      <c r="H86" s="446"/>
    </row>
    <row r="87" spans="1:8" x14ac:dyDescent="0.25">
      <c r="A87" s="162"/>
      <c r="B87" s="430" t="str">
        <f>IF(G87="","",INDEX('Basic project data'!$A$12:$A$16,MATCH(G87,'Basic project data'!$D$12:$D$16,1)))</f>
        <v/>
      </c>
      <c r="C87" s="162"/>
      <c r="D87" s="162"/>
      <c r="E87" s="448"/>
      <c r="F87" s="447"/>
      <c r="G87" s="449"/>
      <c r="H87" s="446"/>
    </row>
    <row r="88" spans="1:8" x14ac:dyDescent="0.25">
      <c r="A88" s="162"/>
      <c r="B88" s="430" t="str">
        <f>IF(G88="","",INDEX('Basic project data'!$A$12:$A$16,MATCH(G88,'Basic project data'!$D$12:$D$16,1)))</f>
        <v/>
      </c>
      <c r="C88" s="162"/>
      <c r="D88" s="162"/>
      <c r="E88" s="448"/>
      <c r="F88" s="447"/>
      <c r="G88" s="449"/>
      <c r="H88" s="446"/>
    </row>
    <row r="89" spans="1:8" x14ac:dyDescent="0.25">
      <c r="A89" s="162"/>
      <c r="B89" s="430" t="str">
        <f>IF(G89="","",INDEX('Basic project data'!$A$12:$A$16,MATCH(G89,'Basic project data'!$D$12:$D$16,1)))</f>
        <v/>
      </c>
      <c r="C89" s="162"/>
      <c r="D89" s="162"/>
      <c r="E89" s="448"/>
      <c r="F89" s="447"/>
      <c r="G89" s="449"/>
      <c r="H89" s="446"/>
    </row>
    <row r="90" spans="1:8" x14ac:dyDescent="0.25">
      <c r="A90" s="162"/>
      <c r="B90" s="430" t="str">
        <f>IF(G90="","",INDEX('Basic project data'!$A$12:$A$16,MATCH(G90,'Basic project data'!$D$12:$D$16,1)))</f>
        <v/>
      </c>
      <c r="C90" s="162"/>
      <c r="D90" s="162"/>
      <c r="E90" s="448"/>
      <c r="F90" s="447"/>
      <c r="G90" s="449"/>
      <c r="H90" s="446"/>
    </row>
    <row r="91" spans="1:8" x14ac:dyDescent="0.25">
      <c r="A91" s="162"/>
      <c r="B91" s="430" t="str">
        <f>IF(G91="","",INDEX('Basic project data'!$A$12:$A$16,MATCH(G91,'Basic project data'!$D$12:$D$16,1)))</f>
        <v/>
      </c>
      <c r="C91" s="162"/>
      <c r="D91" s="162"/>
      <c r="E91" s="448"/>
      <c r="F91" s="447"/>
      <c r="G91" s="449"/>
      <c r="H91" s="446"/>
    </row>
    <row r="92" spans="1:8" x14ac:dyDescent="0.25">
      <c r="A92" s="162"/>
      <c r="B92" s="430" t="str">
        <f>IF(G92="","",INDEX('Basic project data'!$A$12:$A$16,MATCH(G92,'Basic project data'!$D$12:$D$16,1)))</f>
        <v/>
      </c>
      <c r="C92" s="162"/>
      <c r="D92" s="162"/>
      <c r="E92" s="448"/>
      <c r="F92" s="447"/>
      <c r="G92" s="449"/>
      <c r="H92" s="446"/>
    </row>
    <row r="93" spans="1:8" x14ac:dyDescent="0.25">
      <c r="A93" s="162"/>
      <c r="B93" s="430" t="str">
        <f>IF(G93="","",INDEX('Basic project data'!$A$12:$A$16,MATCH(G93,'Basic project data'!$D$12:$D$16,1)))</f>
        <v/>
      </c>
      <c r="C93" s="162"/>
      <c r="D93" s="162"/>
      <c r="E93" s="448"/>
      <c r="F93" s="447"/>
      <c r="G93" s="449"/>
      <c r="H93" s="446"/>
    </row>
    <row r="94" spans="1:8" x14ac:dyDescent="0.25">
      <c r="A94" s="162"/>
      <c r="B94" s="430" t="str">
        <f>IF(G94="","",INDEX('Basic project data'!$A$12:$A$16,MATCH(G94,'Basic project data'!$D$12:$D$16,1)))</f>
        <v/>
      </c>
      <c r="C94" s="162"/>
      <c r="D94" s="162"/>
      <c r="E94" s="448"/>
      <c r="F94" s="447"/>
      <c r="G94" s="449"/>
      <c r="H94" s="446"/>
    </row>
    <row r="95" spans="1:8" x14ac:dyDescent="0.25">
      <c r="A95" s="162"/>
      <c r="B95" s="430" t="str">
        <f>IF(G95="","",INDEX('Basic project data'!$A$12:$A$16,MATCH(G95,'Basic project data'!$D$12:$D$16,1)))</f>
        <v/>
      </c>
      <c r="C95" s="162"/>
      <c r="D95" s="162"/>
      <c r="E95" s="448"/>
      <c r="F95" s="447"/>
      <c r="G95" s="449"/>
      <c r="H95" s="446"/>
    </row>
    <row r="96" spans="1:8" x14ac:dyDescent="0.25">
      <c r="A96" s="162"/>
      <c r="B96" s="430" t="str">
        <f>IF(G96="","",INDEX('Basic project data'!$A$12:$A$16,MATCH(G96,'Basic project data'!$D$12:$D$16,1)))</f>
        <v/>
      </c>
      <c r="C96" s="162"/>
      <c r="D96" s="162"/>
      <c r="E96" s="448"/>
      <c r="F96" s="447"/>
      <c r="G96" s="449"/>
      <c r="H96" s="446"/>
    </row>
    <row r="97" spans="1:8" x14ac:dyDescent="0.25">
      <c r="A97" s="162"/>
      <c r="B97" s="430" t="str">
        <f>IF(G97="","",INDEX('Basic project data'!$A$12:$A$16,MATCH(G97,'Basic project data'!$D$12:$D$16,1)))</f>
        <v/>
      </c>
      <c r="C97" s="162"/>
      <c r="D97" s="162"/>
      <c r="E97" s="448"/>
      <c r="F97" s="447"/>
      <c r="G97" s="449"/>
      <c r="H97" s="446"/>
    </row>
    <row r="98" spans="1:8" x14ac:dyDescent="0.25">
      <c r="A98" s="162"/>
      <c r="B98" s="430" t="str">
        <f>IF(G98="","",INDEX('Basic project data'!$A$12:$A$16,MATCH(G98,'Basic project data'!$D$12:$D$16,1)))</f>
        <v/>
      </c>
      <c r="C98" s="162"/>
      <c r="D98" s="162"/>
      <c r="E98" s="448"/>
      <c r="F98" s="447"/>
      <c r="G98" s="449"/>
      <c r="H98" s="446"/>
    </row>
    <row r="99" spans="1:8" x14ac:dyDescent="0.25">
      <c r="A99" s="162"/>
      <c r="B99" s="430" t="str">
        <f>IF(G99="","",INDEX('Basic project data'!$A$12:$A$16,MATCH(G99,'Basic project data'!$D$12:$D$16,1)))</f>
        <v/>
      </c>
      <c r="C99" s="162"/>
      <c r="D99" s="162"/>
      <c r="E99" s="448"/>
      <c r="F99" s="447"/>
      <c r="G99" s="449"/>
      <c r="H99" s="446"/>
    </row>
    <row r="100" spans="1:8" x14ac:dyDescent="0.25">
      <c r="A100" s="162"/>
      <c r="B100" s="430" t="str">
        <f>IF(G100="","",INDEX('Basic project data'!$A$12:$A$16,MATCH(G100,'Basic project data'!$D$12:$D$16,1)))</f>
        <v/>
      </c>
      <c r="C100" s="162"/>
      <c r="D100" s="162"/>
      <c r="E100" s="448"/>
      <c r="F100" s="447"/>
      <c r="G100" s="449"/>
      <c r="H100" s="446"/>
    </row>
    <row r="101" spans="1:8" x14ac:dyDescent="0.25">
      <c r="A101" s="162"/>
      <c r="B101" s="430" t="str">
        <f>IF(G101="","",INDEX('Basic project data'!$A$12:$A$16,MATCH(G101,'Basic project data'!$D$12:$D$16,1)))</f>
        <v/>
      </c>
      <c r="C101" s="162"/>
      <c r="D101" s="162"/>
      <c r="E101" s="448"/>
      <c r="F101" s="447"/>
      <c r="G101" s="449"/>
      <c r="H101" s="446"/>
    </row>
    <row r="102" spans="1:8" x14ac:dyDescent="0.25">
      <c r="A102" s="162"/>
      <c r="B102" s="430" t="str">
        <f>IF(G102="","",INDEX('Basic project data'!$A$12:$A$16,MATCH(G102,'Basic project data'!$D$12:$D$16,1)))</f>
        <v/>
      </c>
      <c r="C102" s="162"/>
      <c r="D102" s="162"/>
      <c r="E102" s="448"/>
      <c r="F102" s="447"/>
      <c r="G102" s="449"/>
      <c r="H102" s="446"/>
    </row>
    <row r="103" spans="1:8" x14ac:dyDescent="0.25">
      <c r="A103" s="162"/>
      <c r="B103" s="430" t="str">
        <f>IF(G103="","",INDEX('Basic project data'!$A$12:$A$16,MATCH(G103,'Basic project data'!$D$12:$D$16,1)))</f>
        <v/>
      </c>
      <c r="C103" s="162"/>
      <c r="D103" s="162"/>
      <c r="E103" s="448"/>
      <c r="F103" s="447"/>
      <c r="G103" s="449"/>
      <c r="H103" s="446"/>
    </row>
    <row r="104" spans="1:8" x14ac:dyDescent="0.25">
      <c r="A104" s="162"/>
      <c r="B104" s="430" t="str">
        <f>IF(G104="","",INDEX('Basic project data'!$A$12:$A$16,MATCH(G104,'Basic project data'!$D$12:$D$16,1)))</f>
        <v/>
      </c>
      <c r="C104" s="162"/>
      <c r="D104" s="162"/>
      <c r="E104" s="448"/>
      <c r="F104" s="447"/>
      <c r="G104" s="449"/>
      <c r="H104" s="446"/>
    </row>
    <row r="105" spans="1:8" x14ac:dyDescent="0.25">
      <c r="A105" s="162"/>
      <c r="B105" s="430" t="str">
        <f>IF(G105="","",INDEX('Basic project data'!$A$12:$A$16,MATCH(G105,'Basic project data'!$D$12:$D$16,1)))</f>
        <v/>
      </c>
      <c r="C105" s="162"/>
      <c r="D105" s="162"/>
      <c r="E105" s="448"/>
      <c r="F105" s="447"/>
      <c r="G105" s="449"/>
      <c r="H105" s="446"/>
    </row>
    <row r="106" spans="1:8" x14ac:dyDescent="0.25">
      <c r="A106" s="162"/>
      <c r="B106" s="430" t="str">
        <f>IF(G106="","",INDEX('Basic project data'!$A$12:$A$16,MATCH(G106,'Basic project data'!$D$12:$D$16,1)))</f>
        <v/>
      </c>
      <c r="C106" s="162"/>
      <c r="D106" s="162"/>
      <c r="E106" s="448"/>
      <c r="F106" s="447"/>
      <c r="G106" s="449"/>
      <c r="H106" s="446"/>
    </row>
    <row r="107" spans="1:8" x14ac:dyDescent="0.25">
      <c r="A107" s="162"/>
      <c r="B107" s="430" t="str">
        <f>IF(G107="","",INDEX('Basic project data'!$A$12:$A$16,MATCH(G107,'Basic project data'!$D$12:$D$16,1)))</f>
        <v/>
      </c>
      <c r="C107" s="162"/>
      <c r="D107" s="162"/>
      <c r="E107" s="448"/>
      <c r="F107" s="447"/>
      <c r="G107" s="449"/>
      <c r="H107" s="446"/>
    </row>
    <row r="108" spans="1:8" x14ac:dyDescent="0.25">
      <c r="A108" s="162"/>
      <c r="B108" s="430" t="str">
        <f>IF(G108="","",INDEX('Basic project data'!$A$12:$A$16,MATCH(G108,'Basic project data'!$D$12:$D$16,1)))</f>
        <v/>
      </c>
      <c r="C108" s="162"/>
      <c r="D108" s="162"/>
      <c r="E108" s="448"/>
      <c r="F108" s="447"/>
      <c r="G108" s="449"/>
      <c r="H108" s="446"/>
    </row>
    <row r="109" spans="1:8" x14ac:dyDescent="0.25">
      <c r="A109" s="162"/>
      <c r="B109" s="430" t="str">
        <f>IF(G109="","",INDEX('Basic project data'!$A$12:$A$16,MATCH(G109,'Basic project data'!$D$12:$D$16,1)))</f>
        <v/>
      </c>
      <c r="C109" s="162"/>
      <c r="D109" s="162"/>
      <c r="E109" s="448"/>
      <c r="F109" s="447"/>
      <c r="G109" s="449"/>
      <c r="H109" s="446"/>
    </row>
    <row r="110" spans="1:8" x14ac:dyDescent="0.25">
      <c r="A110" s="162"/>
      <c r="B110" s="430" t="str">
        <f>IF(G110="","",INDEX('Basic project data'!$A$12:$A$16,MATCH(G110,'Basic project data'!$D$12:$D$16,1)))</f>
        <v/>
      </c>
      <c r="C110" s="162"/>
      <c r="D110" s="162"/>
      <c r="E110" s="448"/>
      <c r="F110" s="447"/>
      <c r="G110" s="449"/>
      <c r="H110" s="446"/>
    </row>
    <row r="111" spans="1:8" x14ac:dyDescent="0.25">
      <c r="A111" s="162"/>
      <c r="B111" s="430" t="str">
        <f>IF(G111="","",INDEX('Basic project data'!$A$12:$A$16,MATCH(G111,'Basic project data'!$D$12:$D$16,1)))</f>
        <v/>
      </c>
      <c r="C111" s="162"/>
      <c r="D111" s="162"/>
      <c r="E111" s="448"/>
      <c r="F111" s="447"/>
      <c r="G111" s="449"/>
      <c r="H111" s="446"/>
    </row>
    <row r="112" spans="1:8" x14ac:dyDescent="0.25">
      <c r="A112" s="162"/>
      <c r="B112" s="430" t="str">
        <f>IF(G112="","",INDEX('Basic project data'!$A$12:$A$16,MATCH(G112,'Basic project data'!$D$12:$D$16,1)))</f>
        <v/>
      </c>
      <c r="C112" s="162"/>
      <c r="D112" s="162"/>
      <c r="E112" s="448"/>
      <c r="F112" s="447"/>
      <c r="G112" s="449"/>
      <c r="H112" s="446"/>
    </row>
    <row r="113" spans="1:8" x14ac:dyDescent="0.25">
      <c r="A113" s="162"/>
      <c r="B113" s="430" t="str">
        <f>IF(G113="","",INDEX('Basic project data'!$A$12:$A$16,MATCH(G113,'Basic project data'!$D$12:$D$16,1)))</f>
        <v/>
      </c>
      <c r="C113" s="162"/>
      <c r="D113" s="162"/>
      <c r="E113" s="448"/>
      <c r="F113" s="447"/>
      <c r="G113" s="449"/>
      <c r="H113" s="446"/>
    </row>
    <row r="114" spans="1:8" x14ac:dyDescent="0.25">
      <c r="A114" s="162"/>
      <c r="B114" s="430" t="str">
        <f>IF(G114="","",INDEX('Basic project data'!$A$12:$A$16,MATCH(G114,'Basic project data'!$D$12:$D$16,1)))</f>
        <v/>
      </c>
      <c r="C114" s="162"/>
      <c r="D114" s="162"/>
      <c r="E114" s="448"/>
      <c r="F114" s="447"/>
      <c r="G114" s="449"/>
      <c r="H114" s="446"/>
    </row>
    <row r="115" spans="1:8" x14ac:dyDescent="0.25">
      <c r="A115" s="162"/>
      <c r="B115" s="430" t="str">
        <f>IF(G115="","",INDEX('Basic project data'!$A$12:$A$16,MATCH(G115,'Basic project data'!$D$12:$D$16,1)))</f>
        <v/>
      </c>
      <c r="C115" s="162"/>
      <c r="D115" s="162"/>
      <c r="E115" s="448"/>
      <c r="F115" s="447"/>
      <c r="G115" s="449"/>
      <c r="H115" s="446"/>
    </row>
    <row r="116" spans="1:8" x14ac:dyDescent="0.25">
      <c r="A116" s="162"/>
      <c r="B116" s="430" t="str">
        <f>IF(G116="","",INDEX('Basic project data'!$A$12:$A$16,MATCH(G116,'Basic project data'!$D$12:$D$16,1)))</f>
        <v/>
      </c>
      <c r="C116" s="162"/>
      <c r="D116" s="162"/>
      <c r="E116" s="448"/>
      <c r="F116" s="447"/>
      <c r="G116" s="449"/>
      <c r="H116" s="446"/>
    </row>
    <row r="117" spans="1:8" x14ac:dyDescent="0.25">
      <c r="A117" s="162"/>
      <c r="B117" s="430" t="str">
        <f>IF(G117="","",INDEX('Basic project data'!$A$12:$A$16,MATCH(G117,'Basic project data'!$D$12:$D$16,1)))</f>
        <v/>
      </c>
      <c r="C117" s="162"/>
      <c r="D117" s="162"/>
      <c r="E117" s="448"/>
      <c r="F117" s="447"/>
      <c r="G117" s="449"/>
      <c r="H117" s="446"/>
    </row>
    <row r="118" spans="1:8" x14ac:dyDescent="0.25">
      <c r="A118" s="162"/>
      <c r="B118" s="430" t="str">
        <f>IF(G118="","",INDEX('Basic project data'!$A$12:$A$16,MATCH(G118,'Basic project data'!$D$12:$D$16,1)))</f>
        <v/>
      </c>
      <c r="C118" s="162"/>
      <c r="D118" s="162"/>
      <c r="E118" s="448"/>
      <c r="F118" s="447"/>
      <c r="G118" s="449"/>
      <c r="H118" s="446"/>
    </row>
    <row r="119" spans="1:8" x14ac:dyDescent="0.25">
      <c r="A119" s="162"/>
      <c r="B119" s="430" t="str">
        <f>IF(G119="","",INDEX('Basic project data'!$A$12:$A$16,MATCH(G119,'Basic project data'!$D$12:$D$16,1)))</f>
        <v/>
      </c>
      <c r="C119" s="162"/>
      <c r="D119" s="162"/>
      <c r="E119" s="448"/>
      <c r="F119" s="447"/>
      <c r="G119" s="449"/>
      <c r="H119" s="446"/>
    </row>
    <row r="120" spans="1:8" x14ac:dyDescent="0.25">
      <c r="A120" s="162"/>
      <c r="B120" s="430" t="str">
        <f>IF(G120="","",INDEX('Basic project data'!$A$12:$A$16,MATCH(G120,'Basic project data'!$D$12:$D$16,1)))</f>
        <v/>
      </c>
      <c r="C120" s="162"/>
      <c r="D120" s="162"/>
      <c r="E120" s="448"/>
      <c r="F120" s="447"/>
      <c r="G120" s="449"/>
      <c r="H120" s="446"/>
    </row>
    <row r="121" spans="1:8" x14ac:dyDescent="0.25">
      <c r="A121" s="162"/>
      <c r="B121" s="430" t="str">
        <f>IF(G121="","",INDEX('Basic project data'!$A$12:$A$16,MATCH(G121,'Basic project data'!$D$12:$D$16,1)))</f>
        <v/>
      </c>
      <c r="C121" s="162"/>
      <c r="D121" s="162"/>
      <c r="E121" s="448"/>
      <c r="F121" s="447"/>
      <c r="G121" s="449"/>
      <c r="H121" s="446"/>
    </row>
    <row r="122" spans="1:8" x14ac:dyDescent="0.25">
      <c r="A122" s="162"/>
      <c r="B122" s="430" t="str">
        <f>IF(G122="","",INDEX('Basic project data'!$A$12:$A$16,MATCH(G122,'Basic project data'!$D$12:$D$16,1)))</f>
        <v/>
      </c>
      <c r="C122" s="162"/>
      <c r="D122" s="162"/>
      <c r="E122" s="448"/>
      <c r="F122" s="447"/>
      <c r="G122" s="449"/>
      <c r="H122" s="446"/>
    </row>
    <row r="123" spans="1:8" x14ac:dyDescent="0.25">
      <c r="A123" s="162"/>
      <c r="B123" s="430" t="str">
        <f>IF(G123="","",INDEX('Basic project data'!$A$12:$A$16,MATCH(G123,'Basic project data'!$D$12:$D$16,1)))</f>
        <v/>
      </c>
      <c r="C123" s="162"/>
      <c r="D123" s="162"/>
      <c r="E123" s="448"/>
      <c r="F123" s="447"/>
      <c r="G123" s="449"/>
      <c r="H123" s="446"/>
    </row>
    <row r="124" spans="1:8" x14ac:dyDescent="0.25">
      <c r="A124" s="162"/>
      <c r="B124" s="430" t="str">
        <f>IF(G124="","",INDEX('Basic project data'!$A$12:$A$16,MATCH(G124,'Basic project data'!$D$12:$D$16,1)))</f>
        <v/>
      </c>
      <c r="C124" s="162"/>
      <c r="D124" s="162"/>
      <c r="E124" s="448"/>
      <c r="F124" s="447"/>
      <c r="G124" s="449"/>
      <c r="H124" s="446"/>
    </row>
    <row r="125" spans="1:8" x14ac:dyDescent="0.25">
      <c r="A125" s="162"/>
      <c r="B125" s="430" t="str">
        <f>IF(G125="","",INDEX('Basic project data'!$A$12:$A$16,MATCH(G125,'Basic project data'!$D$12:$D$16,1)))</f>
        <v/>
      </c>
      <c r="C125" s="162"/>
      <c r="D125" s="162"/>
      <c r="E125" s="448"/>
      <c r="F125" s="447"/>
      <c r="G125" s="449"/>
      <c r="H125" s="446"/>
    </row>
    <row r="126" spans="1:8" x14ac:dyDescent="0.25">
      <c r="A126" s="162"/>
      <c r="B126" s="430" t="str">
        <f>IF(G126="","",INDEX('Basic project data'!$A$12:$A$16,MATCH(G126,'Basic project data'!$D$12:$D$16,1)))</f>
        <v/>
      </c>
      <c r="C126" s="162"/>
      <c r="D126" s="162"/>
      <c r="E126" s="448"/>
      <c r="F126" s="447"/>
      <c r="G126" s="449"/>
      <c r="H126" s="446"/>
    </row>
    <row r="127" spans="1:8" x14ac:dyDescent="0.25">
      <c r="A127" s="162"/>
      <c r="B127" s="430" t="str">
        <f>IF(G127="","",INDEX('Basic project data'!$A$12:$A$16,MATCH(G127,'Basic project data'!$D$12:$D$16,1)))</f>
        <v/>
      </c>
      <c r="C127" s="162"/>
      <c r="D127" s="162"/>
      <c r="E127" s="448"/>
      <c r="F127" s="447"/>
      <c r="G127" s="449"/>
      <c r="H127" s="446"/>
    </row>
    <row r="128" spans="1:8" x14ac:dyDescent="0.25">
      <c r="A128" s="162"/>
      <c r="B128" s="430" t="str">
        <f>IF(G128="","",INDEX('Basic project data'!$A$12:$A$16,MATCH(G128,'Basic project data'!$D$12:$D$16,1)))</f>
        <v/>
      </c>
      <c r="C128" s="162"/>
      <c r="D128" s="162"/>
      <c r="E128" s="448"/>
      <c r="F128" s="447"/>
      <c r="G128" s="449"/>
      <c r="H128" s="446"/>
    </row>
    <row r="129" spans="1:8" x14ac:dyDescent="0.25">
      <c r="A129" s="162"/>
      <c r="B129" s="430" t="str">
        <f>IF(G129="","",INDEX('Basic project data'!$A$12:$A$16,MATCH(G129,'Basic project data'!$D$12:$D$16,1)))</f>
        <v/>
      </c>
      <c r="C129" s="162"/>
      <c r="D129" s="162"/>
      <c r="E129" s="448"/>
      <c r="F129" s="447"/>
      <c r="G129" s="449"/>
      <c r="H129" s="446"/>
    </row>
    <row r="130" spans="1:8" x14ac:dyDescent="0.25">
      <c r="A130" s="162"/>
      <c r="B130" s="430" t="str">
        <f>IF(G130="","",INDEX('Basic project data'!$A$12:$A$16,MATCH(G130,'Basic project data'!$D$12:$D$16,1)))</f>
        <v/>
      </c>
      <c r="C130" s="162"/>
      <c r="D130" s="162"/>
      <c r="E130" s="448"/>
      <c r="F130" s="447"/>
      <c r="G130" s="449"/>
      <c r="H130" s="446"/>
    </row>
    <row r="131" spans="1:8" x14ac:dyDescent="0.25">
      <c r="A131" s="162"/>
      <c r="B131" s="430" t="str">
        <f>IF(G131="","",INDEX('Basic project data'!$A$12:$A$16,MATCH(G131,'Basic project data'!$D$12:$D$16,1)))</f>
        <v/>
      </c>
      <c r="C131" s="162"/>
      <c r="D131" s="162"/>
      <c r="E131" s="448"/>
      <c r="F131" s="447"/>
      <c r="G131" s="449"/>
      <c r="H131" s="446"/>
    </row>
    <row r="132" spans="1:8" x14ac:dyDescent="0.25">
      <c r="A132" s="162"/>
      <c r="B132" s="430" t="str">
        <f>IF(G132="","",INDEX('Basic project data'!$A$12:$A$16,MATCH(G132,'Basic project data'!$D$12:$D$16,1)))</f>
        <v/>
      </c>
      <c r="C132" s="162"/>
      <c r="D132" s="162"/>
      <c r="E132" s="448"/>
      <c r="F132" s="447"/>
      <c r="G132" s="449"/>
      <c r="H132" s="446"/>
    </row>
    <row r="133" spans="1:8" x14ac:dyDescent="0.25">
      <c r="A133" s="162"/>
      <c r="B133" s="430" t="str">
        <f>IF(G133="","",INDEX('Basic project data'!$A$12:$A$16,MATCH(G133,'Basic project data'!$D$12:$D$16,1)))</f>
        <v/>
      </c>
      <c r="C133" s="162"/>
      <c r="D133" s="162"/>
      <c r="E133" s="448"/>
      <c r="F133" s="447"/>
      <c r="G133" s="449"/>
      <c r="H133" s="446"/>
    </row>
    <row r="134" spans="1:8" x14ac:dyDescent="0.25">
      <c r="A134" s="162"/>
      <c r="B134" s="430" t="str">
        <f>IF(G134="","",INDEX('Basic project data'!$A$12:$A$16,MATCH(G134,'Basic project data'!$D$12:$D$16,1)))</f>
        <v/>
      </c>
      <c r="C134" s="162"/>
      <c r="D134" s="162"/>
      <c r="E134" s="448"/>
      <c r="F134" s="447"/>
      <c r="G134" s="449"/>
      <c r="H134" s="446"/>
    </row>
    <row r="135" spans="1:8" x14ac:dyDescent="0.25">
      <c r="A135" s="162"/>
      <c r="B135" s="430" t="str">
        <f>IF(G135="","",INDEX('Basic project data'!$A$12:$A$16,MATCH(G135,'Basic project data'!$D$12:$D$16,1)))</f>
        <v/>
      </c>
      <c r="C135" s="162"/>
      <c r="D135" s="162"/>
      <c r="E135" s="448"/>
      <c r="F135" s="447"/>
      <c r="G135" s="449"/>
      <c r="H135" s="446"/>
    </row>
    <row r="136" spans="1:8" x14ac:dyDescent="0.25">
      <c r="A136" s="162"/>
      <c r="B136" s="430" t="str">
        <f>IF(G136="","",INDEX('Basic project data'!$A$12:$A$16,MATCH(G136,'Basic project data'!$D$12:$D$16,1)))</f>
        <v/>
      </c>
      <c r="C136" s="162"/>
      <c r="D136" s="162"/>
      <c r="E136" s="448"/>
      <c r="F136" s="447"/>
      <c r="G136" s="449"/>
      <c r="H136" s="446"/>
    </row>
    <row r="137" spans="1:8" x14ac:dyDescent="0.25">
      <c r="A137" s="162"/>
      <c r="B137" s="430" t="str">
        <f>IF(G137="","",INDEX('Basic project data'!$A$12:$A$16,MATCH(G137,'Basic project data'!$D$12:$D$16,1)))</f>
        <v/>
      </c>
      <c r="C137" s="162"/>
      <c r="D137" s="162"/>
      <c r="E137" s="448"/>
      <c r="F137" s="447"/>
      <c r="G137" s="449"/>
      <c r="H137" s="446"/>
    </row>
    <row r="138" spans="1:8" x14ac:dyDescent="0.25">
      <c r="A138" s="162"/>
      <c r="B138" s="430" t="str">
        <f>IF(G138="","",INDEX('Basic project data'!$A$12:$A$16,MATCH(G138,'Basic project data'!$D$12:$D$16,1)))</f>
        <v/>
      </c>
      <c r="C138" s="162"/>
      <c r="D138" s="162"/>
      <c r="E138" s="448"/>
      <c r="F138" s="447"/>
      <c r="G138" s="449"/>
      <c r="H138" s="446"/>
    </row>
    <row r="139" spans="1:8" x14ac:dyDescent="0.25">
      <c r="A139" s="162"/>
      <c r="B139" s="430" t="str">
        <f>IF(G139="","",INDEX('Basic project data'!$A$12:$A$16,MATCH(G139,'Basic project data'!$D$12:$D$16,1)))</f>
        <v/>
      </c>
      <c r="C139" s="162"/>
      <c r="D139" s="162"/>
      <c r="E139" s="448"/>
      <c r="F139" s="447"/>
      <c r="G139" s="449"/>
      <c r="H139" s="446"/>
    </row>
    <row r="140" spans="1:8" x14ac:dyDescent="0.25">
      <c r="A140" s="162"/>
      <c r="B140" s="430" t="str">
        <f>IF(G140="","",INDEX('Basic project data'!$A$12:$A$16,MATCH(G140,'Basic project data'!$D$12:$D$16,1)))</f>
        <v/>
      </c>
      <c r="C140" s="162"/>
      <c r="D140" s="162"/>
      <c r="E140" s="448"/>
      <c r="F140" s="447"/>
      <c r="G140" s="449"/>
      <c r="H140" s="446"/>
    </row>
    <row r="141" spans="1:8" x14ac:dyDescent="0.25">
      <c r="A141" s="162"/>
      <c r="B141" s="430" t="str">
        <f>IF(G141="","",INDEX('Basic project data'!$A$12:$A$16,MATCH(G141,'Basic project data'!$D$12:$D$16,1)))</f>
        <v/>
      </c>
      <c r="C141" s="162"/>
      <c r="D141" s="162"/>
      <c r="E141" s="448"/>
      <c r="F141" s="447"/>
      <c r="G141" s="449"/>
      <c r="H141" s="446"/>
    </row>
    <row r="142" spans="1:8" x14ac:dyDescent="0.25">
      <c r="A142" s="162"/>
      <c r="B142" s="430" t="str">
        <f>IF(G142="","",INDEX('Basic project data'!$A$12:$A$16,MATCH(G142,'Basic project data'!$D$12:$D$16,1)))</f>
        <v/>
      </c>
      <c r="C142" s="162"/>
      <c r="D142" s="162"/>
      <c r="E142" s="448"/>
      <c r="F142" s="447"/>
      <c r="G142" s="449"/>
      <c r="H142" s="446"/>
    </row>
    <row r="143" spans="1:8" x14ac:dyDescent="0.25">
      <c r="A143" s="162"/>
      <c r="B143" s="430" t="str">
        <f>IF(G143="","",INDEX('Basic project data'!$A$12:$A$16,MATCH(G143,'Basic project data'!$D$12:$D$16,1)))</f>
        <v/>
      </c>
      <c r="C143" s="162"/>
      <c r="D143" s="162"/>
      <c r="E143" s="448"/>
      <c r="F143" s="447"/>
      <c r="G143" s="449"/>
      <c r="H143" s="446"/>
    </row>
    <row r="144" spans="1:8" x14ac:dyDescent="0.25">
      <c r="A144" s="162"/>
      <c r="B144" s="430" t="str">
        <f>IF(G144="","",INDEX('Basic project data'!$A$12:$A$16,MATCH(G144,'Basic project data'!$D$12:$D$16,1)))</f>
        <v/>
      </c>
      <c r="C144" s="162"/>
      <c r="D144" s="162"/>
      <c r="E144" s="448"/>
      <c r="F144" s="447"/>
      <c r="G144" s="449"/>
      <c r="H144" s="446"/>
    </row>
    <row r="145" spans="1:8" x14ac:dyDescent="0.25">
      <c r="A145" s="162"/>
      <c r="B145" s="430" t="str">
        <f>IF(G145="","",INDEX('Basic project data'!$A$12:$A$16,MATCH(G145,'Basic project data'!$D$12:$D$16,1)))</f>
        <v/>
      </c>
      <c r="C145" s="162"/>
      <c r="D145" s="162"/>
      <c r="E145" s="448"/>
      <c r="F145" s="447"/>
      <c r="G145" s="449"/>
      <c r="H145" s="446"/>
    </row>
    <row r="146" spans="1:8" x14ac:dyDescent="0.25">
      <c r="A146" s="162"/>
      <c r="B146" s="430" t="str">
        <f>IF(G146="","",INDEX('Basic project data'!$A$12:$A$16,MATCH(G146,'Basic project data'!$D$12:$D$16,1)))</f>
        <v/>
      </c>
      <c r="C146" s="162"/>
      <c r="D146" s="162"/>
      <c r="E146" s="448"/>
      <c r="F146" s="447"/>
      <c r="G146" s="449"/>
      <c r="H146" s="446"/>
    </row>
    <row r="147" spans="1:8" x14ac:dyDescent="0.25">
      <c r="A147" s="162"/>
      <c r="B147" s="430" t="str">
        <f>IF(G147="","",INDEX('Basic project data'!$A$12:$A$16,MATCH(G147,'Basic project data'!$D$12:$D$16,1)))</f>
        <v/>
      </c>
      <c r="C147" s="162"/>
      <c r="D147" s="162"/>
      <c r="E147" s="448"/>
      <c r="F147" s="447"/>
      <c r="G147" s="449"/>
      <c r="H147" s="446"/>
    </row>
    <row r="148" spans="1:8" x14ac:dyDescent="0.25">
      <c r="A148" s="162"/>
      <c r="B148" s="430" t="str">
        <f>IF(G148="","",INDEX('Basic project data'!$A$12:$A$16,MATCH(G148,'Basic project data'!$D$12:$D$16,1)))</f>
        <v/>
      </c>
      <c r="C148" s="162"/>
      <c r="D148" s="162"/>
      <c r="E148" s="448"/>
      <c r="F148" s="447"/>
      <c r="G148" s="449"/>
      <c r="H148" s="446"/>
    </row>
    <row r="149" spans="1:8" x14ac:dyDescent="0.25">
      <c r="A149" s="162"/>
      <c r="B149" s="430" t="str">
        <f>IF(G149="","",INDEX('Basic project data'!$A$12:$A$16,MATCH(G149,'Basic project data'!$D$12:$D$16,1)))</f>
        <v/>
      </c>
      <c r="C149" s="162"/>
      <c r="D149" s="162"/>
      <c r="E149" s="448"/>
      <c r="F149" s="447"/>
      <c r="G149" s="449"/>
      <c r="H149" s="446"/>
    </row>
    <row r="150" spans="1:8" x14ac:dyDescent="0.25">
      <c r="A150" s="162"/>
      <c r="B150" s="430" t="str">
        <f>IF(G150="","",INDEX('Basic project data'!$A$12:$A$16,MATCH(G150,'Basic project data'!$D$12:$D$16,1)))</f>
        <v/>
      </c>
      <c r="C150" s="162"/>
      <c r="D150" s="162"/>
      <c r="E150" s="448"/>
      <c r="F150" s="447"/>
      <c r="G150" s="449"/>
      <c r="H150" s="446"/>
    </row>
    <row r="151" spans="1:8" x14ac:dyDescent="0.25">
      <c r="A151" s="162"/>
      <c r="B151" s="430" t="str">
        <f>IF(G151="","",INDEX('Basic project data'!$A$12:$A$16,MATCH(G151,'Basic project data'!$D$12:$D$16,1)))</f>
        <v/>
      </c>
      <c r="C151" s="162"/>
      <c r="D151" s="162"/>
      <c r="E151" s="448"/>
      <c r="F151" s="447"/>
      <c r="G151" s="449"/>
      <c r="H151" s="446"/>
    </row>
    <row r="152" spans="1:8" x14ac:dyDescent="0.25">
      <c r="A152" s="162"/>
      <c r="B152" s="430" t="str">
        <f>IF(G152="","",INDEX('Basic project data'!$A$12:$A$16,MATCH(G152,'Basic project data'!$D$12:$D$16,1)))</f>
        <v/>
      </c>
      <c r="C152" s="162"/>
      <c r="D152" s="162"/>
      <c r="E152" s="448"/>
      <c r="F152" s="447"/>
      <c r="G152" s="449"/>
      <c r="H152" s="446"/>
    </row>
    <row r="153" spans="1:8" x14ac:dyDescent="0.25">
      <c r="A153" s="162"/>
      <c r="B153" s="430" t="str">
        <f>IF(G153="","",INDEX('Basic project data'!$A$12:$A$16,MATCH(G153,'Basic project data'!$D$12:$D$16,1)))</f>
        <v/>
      </c>
      <c r="C153" s="162"/>
      <c r="D153" s="162"/>
      <c r="E153" s="448"/>
      <c r="F153" s="447"/>
      <c r="G153" s="449"/>
      <c r="H153" s="446"/>
    </row>
    <row r="154" spans="1:8" x14ac:dyDescent="0.25">
      <c r="A154" s="162"/>
      <c r="B154" s="430" t="str">
        <f>IF(G154="","",INDEX('Basic project data'!$A$12:$A$16,MATCH(G154,'Basic project data'!$D$12:$D$16,1)))</f>
        <v/>
      </c>
      <c r="C154" s="162"/>
      <c r="D154" s="162"/>
      <c r="E154" s="448"/>
      <c r="F154" s="447"/>
      <c r="G154" s="449"/>
      <c r="H154" s="446"/>
    </row>
    <row r="155" spans="1:8" x14ac:dyDescent="0.25">
      <c r="A155" s="162"/>
      <c r="B155" s="430" t="str">
        <f>IF(G155="","",INDEX('Basic project data'!$A$12:$A$16,MATCH(G155,'Basic project data'!$D$12:$D$16,1)))</f>
        <v/>
      </c>
      <c r="C155" s="162"/>
      <c r="D155" s="162"/>
      <c r="E155" s="448"/>
      <c r="F155" s="447"/>
      <c r="G155" s="449"/>
      <c r="H155" s="446"/>
    </row>
    <row r="156" spans="1:8" x14ac:dyDescent="0.25">
      <c r="A156" s="162"/>
      <c r="B156" s="430" t="str">
        <f>IF(G156="","",INDEX('Basic project data'!$A$12:$A$16,MATCH(G156,'Basic project data'!$D$12:$D$16,1)))</f>
        <v/>
      </c>
      <c r="C156" s="162"/>
      <c r="D156" s="162"/>
      <c r="E156" s="448"/>
      <c r="F156" s="447"/>
      <c r="G156" s="449"/>
      <c r="H156" s="446"/>
    </row>
    <row r="157" spans="1:8" x14ac:dyDescent="0.25">
      <c r="A157" s="162"/>
      <c r="B157" s="430" t="str">
        <f>IF(G157="","",INDEX('Basic project data'!$A$12:$A$16,MATCH(G157,'Basic project data'!$D$12:$D$16,1)))</f>
        <v/>
      </c>
      <c r="C157" s="162"/>
      <c r="D157" s="162"/>
      <c r="E157" s="448"/>
      <c r="F157" s="447"/>
      <c r="G157" s="449"/>
      <c r="H157" s="446"/>
    </row>
    <row r="158" spans="1:8" x14ac:dyDescent="0.25">
      <c r="A158" s="162"/>
      <c r="B158" s="430" t="str">
        <f>IF(G158="","",INDEX('Basic project data'!$A$12:$A$16,MATCH(G158,'Basic project data'!$D$12:$D$16,1)))</f>
        <v/>
      </c>
      <c r="C158" s="162"/>
      <c r="D158" s="162"/>
      <c r="E158" s="448"/>
      <c r="F158" s="447"/>
      <c r="G158" s="449"/>
      <c r="H158" s="446"/>
    </row>
    <row r="159" spans="1:8" x14ac:dyDescent="0.25">
      <c r="A159" s="162"/>
      <c r="B159" s="430" t="str">
        <f>IF(G159="","",INDEX('Basic project data'!$A$12:$A$16,MATCH(G159,'Basic project data'!$D$12:$D$16,1)))</f>
        <v/>
      </c>
      <c r="C159" s="162"/>
      <c r="D159" s="162"/>
      <c r="E159" s="448"/>
      <c r="F159" s="447"/>
      <c r="G159" s="449"/>
      <c r="H159" s="446"/>
    </row>
    <row r="160" spans="1:8" x14ac:dyDescent="0.25">
      <c r="A160" s="162"/>
      <c r="B160" s="430" t="str">
        <f>IF(G160="","",INDEX('Basic project data'!$A$12:$A$16,MATCH(G160,'Basic project data'!$D$12:$D$16,1)))</f>
        <v/>
      </c>
      <c r="C160" s="162"/>
      <c r="D160" s="162"/>
      <c r="E160" s="448"/>
      <c r="F160" s="447"/>
      <c r="G160" s="449"/>
      <c r="H160" s="446"/>
    </row>
    <row r="161" spans="1:8" x14ac:dyDescent="0.25">
      <c r="A161" s="162"/>
      <c r="B161" s="430" t="str">
        <f>IF(G161="","",INDEX('Basic project data'!$A$12:$A$16,MATCH(G161,'Basic project data'!$D$12:$D$16,1)))</f>
        <v/>
      </c>
      <c r="C161" s="162"/>
      <c r="D161" s="162"/>
      <c r="E161" s="448"/>
      <c r="F161" s="447"/>
      <c r="G161" s="449"/>
      <c r="H161" s="446"/>
    </row>
    <row r="162" spans="1:8" x14ac:dyDescent="0.25">
      <c r="A162" s="162"/>
      <c r="B162" s="430" t="str">
        <f>IF(G162="","",INDEX('Basic project data'!$A$12:$A$16,MATCH(G162,'Basic project data'!$D$12:$D$16,1)))</f>
        <v/>
      </c>
      <c r="C162" s="162"/>
      <c r="D162" s="162"/>
      <c r="E162" s="448"/>
      <c r="F162" s="447"/>
      <c r="G162" s="449"/>
      <c r="H162" s="446"/>
    </row>
    <row r="163" spans="1:8" x14ac:dyDescent="0.25">
      <c r="A163" s="162"/>
      <c r="B163" s="430" t="str">
        <f>IF(G163="","",INDEX('Basic project data'!$A$12:$A$16,MATCH(G163,'Basic project data'!$D$12:$D$16,1)))</f>
        <v/>
      </c>
      <c r="C163" s="162"/>
      <c r="D163" s="162"/>
      <c r="E163" s="450"/>
      <c r="F163" s="447"/>
      <c r="G163" s="451"/>
      <c r="H163" s="446"/>
    </row>
    <row r="164" spans="1:8" x14ac:dyDescent="0.25">
      <c r="A164" s="162"/>
      <c r="B164" s="430" t="str">
        <f>IF(G164="","",INDEX('Basic project data'!$A$12:$A$16,MATCH(G164,'Basic project data'!$D$12:$D$16,1)))</f>
        <v/>
      </c>
      <c r="C164" s="162"/>
      <c r="D164" s="162"/>
      <c r="E164" s="450"/>
      <c r="F164" s="447"/>
      <c r="G164" s="451"/>
      <c r="H164" s="446"/>
    </row>
    <row r="165" spans="1:8" x14ac:dyDescent="0.25">
      <c r="A165" s="162"/>
      <c r="B165" s="430" t="str">
        <f>IF(G165="","",INDEX('Basic project data'!$A$12:$A$16,MATCH(G165,'Basic project data'!$D$12:$D$16,1)))</f>
        <v/>
      </c>
      <c r="C165" s="162"/>
      <c r="D165" s="162"/>
      <c r="E165" s="450"/>
      <c r="F165" s="447"/>
      <c r="G165" s="451"/>
      <c r="H165" s="446"/>
    </row>
    <row r="166" spans="1:8" x14ac:dyDescent="0.25">
      <c r="A166" s="162"/>
      <c r="B166" s="430" t="str">
        <f>IF(G166="","",INDEX('Basic project data'!$A$12:$A$16,MATCH(G166,'Basic project data'!$D$12:$D$16,1)))</f>
        <v/>
      </c>
      <c r="C166" s="162"/>
      <c r="D166" s="162"/>
      <c r="E166" s="450"/>
      <c r="F166" s="447"/>
      <c r="G166" s="451"/>
      <c r="H166" s="446"/>
    </row>
    <row r="167" spans="1:8" x14ac:dyDescent="0.25">
      <c r="A167" s="162"/>
      <c r="B167" s="430" t="str">
        <f>IF(G167="","",INDEX('Basic project data'!$A$12:$A$16,MATCH(G167,'Basic project data'!$D$12:$D$16,1)))</f>
        <v/>
      </c>
      <c r="C167" s="162"/>
      <c r="D167" s="162"/>
      <c r="E167" s="450"/>
      <c r="F167" s="447"/>
      <c r="G167" s="451"/>
      <c r="H167" s="446"/>
    </row>
    <row r="168" spans="1:8" x14ac:dyDescent="0.25">
      <c r="A168" s="162"/>
      <c r="B168" s="430" t="str">
        <f>IF(G168="","",INDEX('Basic project data'!$A$12:$A$16,MATCH(G168,'Basic project data'!$D$12:$D$16,1)))</f>
        <v/>
      </c>
      <c r="C168" s="162"/>
      <c r="D168" s="162"/>
      <c r="E168" s="450"/>
      <c r="F168" s="447"/>
      <c r="G168" s="451"/>
      <c r="H168" s="446"/>
    </row>
    <row r="169" spans="1:8" x14ac:dyDescent="0.25">
      <c r="A169" s="162"/>
      <c r="B169" s="430" t="str">
        <f>IF(G169="","",INDEX('Basic project data'!$A$12:$A$16,MATCH(G169,'Basic project data'!$D$12:$D$16,1)))</f>
        <v/>
      </c>
      <c r="C169" s="162"/>
      <c r="D169" s="162"/>
      <c r="E169" s="450"/>
      <c r="F169" s="447"/>
      <c r="G169" s="451"/>
      <c r="H169" s="446"/>
    </row>
    <row r="170" spans="1:8" x14ac:dyDescent="0.25">
      <c r="A170" s="162"/>
      <c r="B170" s="430" t="str">
        <f>IF(G170="","",INDEX('Basic project data'!$A$12:$A$16,MATCH(G170,'Basic project data'!$D$12:$D$16,1)))</f>
        <v/>
      </c>
      <c r="C170" s="162"/>
      <c r="D170" s="162"/>
      <c r="E170" s="450"/>
      <c r="F170" s="447"/>
      <c r="G170" s="451"/>
      <c r="H170" s="446"/>
    </row>
    <row r="171" spans="1:8" x14ac:dyDescent="0.25">
      <c r="A171" s="162"/>
      <c r="B171" s="430" t="str">
        <f>IF(G171="","",INDEX('Basic project data'!$A$12:$A$16,MATCH(G171,'Basic project data'!$D$12:$D$16,1)))</f>
        <v/>
      </c>
      <c r="C171" s="162"/>
      <c r="D171" s="162"/>
      <c r="E171" s="450"/>
      <c r="F171" s="447"/>
      <c r="G171" s="451"/>
      <c r="H171" s="446"/>
    </row>
    <row r="172" spans="1:8" x14ac:dyDescent="0.25">
      <c r="A172" s="162"/>
      <c r="B172" s="430" t="str">
        <f>IF(G172="","",INDEX('Basic project data'!$A$12:$A$16,MATCH(G172,'Basic project data'!$D$12:$D$16,1)))</f>
        <v/>
      </c>
      <c r="C172" s="162"/>
      <c r="D172" s="162"/>
      <c r="E172" s="450"/>
      <c r="F172" s="447"/>
      <c r="G172" s="451"/>
      <c r="H172" s="446"/>
    </row>
    <row r="173" spans="1:8" x14ac:dyDescent="0.25">
      <c r="A173" s="162"/>
      <c r="B173" s="430" t="str">
        <f>IF(G173="","",INDEX('Basic project data'!$A$12:$A$16,MATCH(G173,'Basic project data'!$D$12:$D$16,1)))</f>
        <v/>
      </c>
      <c r="C173" s="162"/>
      <c r="D173" s="162"/>
      <c r="E173" s="450"/>
      <c r="F173" s="447"/>
      <c r="G173" s="451"/>
      <c r="H173" s="446"/>
    </row>
    <row r="174" spans="1:8" x14ac:dyDescent="0.25">
      <c r="A174" s="162"/>
      <c r="B174" s="430" t="str">
        <f>IF(G174="","",INDEX('Basic project data'!$A$12:$A$16,MATCH(G174,'Basic project data'!$D$12:$D$16,1)))</f>
        <v/>
      </c>
      <c r="C174" s="162"/>
      <c r="D174" s="162"/>
      <c r="E174" s="450"/>
      <c r="F174" s="447"/>
      <c r="G174" s="451"/>
      <c r="H174" s="446"/>
    </row>
    <row r="175" spans="1:8" x14ac:dyDescent="0.25">
      <c r="A175" s="162"/>
      <c r="B175" s="430" t="str">
        <f>IF(G175="","",INDEX('Basic project data'!$A$12:$A$16,MATCH(G175,'Basic project data'!$D$12:$D$16,1)))</f>
        <v/>
      </c>
      <c r="C175" s="162"/>
      <c r="D175" s="162"/>
      <c r="E175" s="450"/>
      <c r="F175" s="447"/>
      <c r="G175" s="451"/>
      <c r="H175" s="446"/>
    </row>
    <row r="176" spans="1:8" x14ac:dyDescent="0.25">
      <c r="A176" s="162"/>
      <c r="B176" s="430" t="str">
        <f>IF(G176="","",INDEX('Basic project data'!$A$12:$A$16,MATCH(G176,'Basic project data'!$D$12:$D$16,1)))</f>
        <v/>
      </c>
      <c r="C176" s="162"/>
      <c r="D176" s="162"/>
      <c r="E176" s="450"/>
      <c r="F176" s="447"/>
      <c r="G176" s="451"/>
      <c r="H176" s="446"/>
    </row>
    <row r="177" spans="1:8" x14ac:dyDescent="0.25">
      <c r="A177" s="162"/>
      <c r="B177" s="430" t="str">
        <f>IF(G177="","",INDEX('Basic project data'!$A$12:$A$16,MATCH(G177,'Basic project data'!$D$12:$D$16,1)))</f>
        <v/>
      </c>
      <c r="C177" s="162"/>
      <c r="D177" s="162"/>
      <c r="E177" s="450"/>
      <c r="F177" s="447"/>
      <c r="G177" s="451"/>
      <c r="H177" s="446"/>
    </row>
    <row r="178" spans="1:8" x14ac:dyDescent="0.25">
      <c r="A178" s="162"/>
      <c r="B178" s="430" t="str">
        <f>IF(G178="","",INDEX('Basic project data'!$A$12:$A$16,MATCH(G178,'Basic project data'!$D$12:$D$16,1)))</f>
        <v/>
      </c>
      <c r="C178" s="162"/>
      <c r="D178" s="162"/>
      <c r="E178" s="450"/>
      <c r="F178" s="447"/>
      <c r="G178" s="451"/>
      <c r="H178" s="446"/>
    </row>
    <row r="179" spans="1:8" x14ac:dyDescent="0.25">
      <c r="A179" s="162"/>
      <c r="B179" s="430" t="str">
        <f>IF(G179="","",INDEX('Basic project data'!$A$12:$A$16,MATCH(G179,'Basic project data'!$D$12:$D$16,1)))</f>
        <v/>
      </c>
      <c r="C179" s="162"/>
      <c r="D179" s="162"/>
      <c r="E179" s="450"/>
      <c r="F179" s="447"/>
      <c r="G179" s="451"/>
      <c r="H179" s="446"/>
    </row>
    <row r="180" spans="1:8" x14ac:dyDescent="0.25">
      <c r="A180" s="162"/>
      <c r="B180" s="430" t="str">
        <f>IF(G180="","",INDEX('Basic project data'!$A$12:$A$16,MATCH(G180,'Basic project data'!$D$12:$D$16,1)))</f>
        <v/>
      </c>
      <c r="C180" s="162"/>
      <c r="D180" s="162"/>
      <c r="E180" s="450"/>
      <c r="F180" s="447"/>
      <c r="G180" s="451"/>
      <c r="H180" s="446"/>
    </row>
    <row r="181" spans="1:8" x14ac:dyDescent="0.25">
      <c r="A181" s="162"/>
      <c r="B181" s="430" t="str">
        <f>IF(G181="","",INDEX('Basic project data'!$A$12:$A$16,MATCH(G181,'Basic project data'!$D$12:$D$16,1)))</f>
        <v/>
      </c>
      <c r="C181" s="162"/>
      <c r="D181" s="162"/>
      <c r="E181" s="450"/>
      <c r="F181" s="447"/>
      <c r="G181" s="451"/>
      <c r="H181" s="446"/>
    </row>
    <row r="182" spans="1:8" x14ac:dyDescent="0.25">
      <c r="A182" s="162"/>
      <c r="B182" s="430" t="str">
        <f>IF(G182="","",INDEX('Basic project data'!$A$12:$A$16,MATCH(G182,'Basic project data'!$D$12:$D$16,1)))</f>
        <v/>
      </c>
      <c r="C182" s="162"/>
      <c r="D182" s="162"/>
      <c r="E182" s="450"/>
      <c r="F182" s="447"/>
      <c r="G182" s="451"/>
      <c r="H182" s="446"/>
    </row>
    <row r="183" spans="1:8" x14ac:dyDescent="0.25">
      <c r="A183" s="162"/>
      <c r="B183" s="430" t="str">
        <f>IF(G183="","",INDEX('Basic project data'!$A$12:$A$16,MATCH(G183,'Basic project data'!$D$12:$D$16,1)))</f>
        <v/>
      </c>
      <c r="C183" s="162"/>
      <c r="D183" s="162"/>
      <c r="E183" s="450"/>
      <c r="F183" s="447"/>
      <c r="G183" s="451"/>
      <c r="H183" s="446"/>
    </row>
    <row r="184" spans="1:8" x14ac:dyDescent="0.25">
      <c r="A184" s="162"/>
      <c r="B184" s="430" t="str">
        <f>IF(G184="","",INDEX('Basic project data'!$A$12:$A$16,MATCH(G184,'Basic project data'!$D$12:$D$16,1)))</f>
        <v/>
      </c>
      <c r="C184" s="162"/>
      <c r="D184" s="162"/>
      <c r="E184" s="450"/>
      <c r="F184" s="447"/>
      <c r="G184" s="451"/>
      <c r="H184" s="446"/>
    </row>
    <row r="185" spans="1:8" x14ac:dyDescent="0.25">
      <c r="A185" s="162"/>
      <c r="B185" s="430" t="str">
        <f>IF(G185="","",INDEX('Basic project data'!$A$12:$A$16,MATCH(G185,'Basic project data'!$D$12:$D$16,1)))</f>
        <v/>
      </c>
      <c r="C185" s="162"/>
      <c r="D185" s="162"/>
      <c r="E185" s="450"/>
      <c r="F185" s="447"/>
      <c r="G185" s="451"/>
      <c r="H185" s="446"/>
    </row>
    <row r="186" spans="1:8" x14ac:dyDescent="0.25">
      <c r="A186" s="162"/>
      <c r="B186" s="430" t="str">
        <f>IF(G186="","",INDEX('Basic project data'!$A$12:$A$16,MATCH(G186,'Basic project data'!$D$12:$D$16,1)))</f>
        <v/>
      </c>
      <c r="C186" s="162"/>
      <c r="D186" s="162"/>
      <c r="E186" s="450"/>
      <c r="F186" s="447"/>
      <c r="G186" s="451"/>
      <c r="H186" s="446"/>
    </row>
    <row r="187" spans="1:8" x14ac:dyDescent="0.25">
      <c r="A187" s="162"/>
      <c r="B187" s="430" t="str">
        <f>IF(G187="","",INDEX('Basic project data'!$A$12:$A$16,MATCH(G187,'Basic project data'!$D$12:$D$16,1)))</f>
        <v/>
      </c>
      <c r="C187" s="162"/>
      <c r="D187" s="162"/>
      <c r="E187" s="450"/>
      <c r="F187" s="447"/>
      <c r="G187" s="451"/>
      <c r="H187" s="446"/>
    </row>
    <row r="188" spans="1:8" x14ac:dyDescent="0.25">
      <c r="A188" s="162"/>
      <c r="B188" s="430" t="str">
        <f>IF(G188="","",INDEX('Basic project data'!$A$12:$A$16,MATCH(G188,'Basic project data'!$D$12:$D$16,1)))</f>
        <v/>
      </c>
      <c r="C188" s="162"/>
      <c r="D188" s="162"/>
      <c r="E188" s="450"/>
      <c r="F188" s="447"/>
      <c r="G188" s="451"/>
      <c r="H188" s="446"/>
    </row>
    <row r="189" spans="1:8" x14ac:dyDescent="0.25">
      <c r="A189" s="162"/>
      <c r="B189" s="430" t="str">
        <f>IF(G189="","",INDEX('Basic project data'!$A$12:$A$16,MATCH(G189,'Basic project data'!$D$12:$D$16,1)))</f>
        <v/>
      </c>
      <c r="C189" s="162"/>
      <c r="D189" s="162"/>
      <c r="E189" s="450"/>
      <c r="F189" s="447"/>
      <c r="G189" s="451"/>
      <c r="H189" s="446"/>
    </row>
    <row r="190" spans="1:8" x14ac:dyDescent="0.25">
      <c r="A190" s="162"/>
      <c r="B190" s="430" t="str">
        <f>IF(G190="","",INDEX('Basic project data'!$A$12:$A$16,MATCH(G190,'Basic project data'!$D$12:$D$16,1)))</f>
        <v/>
      </c>
      <c r="C190" s="162"/>
      <c r="D190" s="162"/>
      <c r="E190" s="450"/>
      <c r="F190" s="447"/>
      <c r="G190" s="451"/>
      <c r="H190" s="446"/>
    </row>
    <row r="191" spans="1:8" x14ac:dyDescent="0.25">
      <c r="A191" s="162"/>
      <c r="B191" s="430" t="str">
        <f>IF(G191="","",INDEX('Basic project data'!$A$12:$A$16,MATCH(G191,'Basic project data'!$D$12:$D$16,1)))</f>
        <v/>
      </c>
      <c r="C191" s="162"/>
      <c r="D191" s="162"/>
      <c r="E191" s="450"/>
      <c r="F191" s="447"/>
      <c r="G191" s="451"/>
      <c r="H191" s="446"/>
    </row>
    <row r="192" spans="1:8" x14ac:dyDescent="0.25">
      <c r="A192" s="162"/>
      <c r="B192" s="430" t="str">
        <f>IF(G192="","",INDEX('Basic project data'!$A$12:$A$16,MATCH(G192,'Basic project data'!$D$12:$D$16,1)))</f>
        <v/>
      </c>
      <c r="C192" s="162"/>
      <c r="D192" s="162"/>
      <c r="E192" s="450"/>
      <c r="F192" s="447"/>
      <c r="G192" s="451"/>
      <c r="H192" s="446"/>
    </row>
    <row r="193" spans="1:8" x14ac:dyDescent="0.25">
      <c r="A193" s="162"/>
      <c r="B193" s="430" t="str">
        <f>IF(G193="","",INDEX('Basic project data'!$A$12:$A$16,MATCH(G193,'Basic project data'!$D$12:$D$16,1)))</f>
        <v/>
      </c>
      <c r="C193" s="162"/>
      <c r="D193" s="162"/>
      <c r="E193" s="450"/>
      <c r="F193" s="447"/>
      <c r="G193" s="451"/>
      <c r="H193" s="446"/>
    </row>
    <row r="194" spans="1:8" x14ac:dyDescent="0.25">
      <c r="A194" s="162"/>
      <c r="B194" s="430" t="str">
        <f>IF(G194="","",INDEX('Basic project data'!$A$12:$A$16,MATCH(G194,'Basic project data'!$D$12:$D$16,1)))</f>
        <v/>
      </c>
      <c r="C194" s="162"/>
      <c r="D194" s="162"/>
      <c r="E194" s="450"/>
      <c r="F194" s="447"/>
      <c r="G194" s="451"/>
      <c r="H194" s="446"/>
    </row>
    <row r="195" spans="1:8" x14ac:dyDescent="0.25">
      <c r="A195" s="162"/>
      <c r="B195" s="430" t="str">
        <f>IF(G195="","",INDEX('Basic project data'!$A$12:$A$16,MATCH(G195,'Basic project data'!$D$12:$D$16,1)))</f>
        <v/>
      </c>
      <c r="C195" s="162"/>
      <c r="D195" s="162"/>
      <c r="E195" s="450"/>
      <c r="F195" s="447"/>
      <c r="G195" s="451"/>
      <c r="H195" s="446"/>
    </row>
    <row r="196" spans="1:8" x14ac:dyDescent="0.25">
      <c r="A196" s="162"/>
      <c r="B196" s="430" t="str">
        <f>IF(G196="","",INDEX('Basic project data'!$A$12:$A$16,MATCH(G196,'Basic project data'!$D$12:$D$16,1)))</f>
        <v/>
      </c>
      <c r="C196" s="162"/>
      <c r="D196" s="162"/>
      <c r="E196" s="450"/>
      <c r="F196" s="447"/>
      <c r="G196" s="451"/>
      <c r="H196" s="446"/>
    </row>
    <row r="197" spans="1:8" x14ac:dyDescent="0.25">
      <c r="A197" s="162"/>
      <c r="B197" s="430" t="str">
        <f>IF(G197="","",INDEX('Basic project data'!$A$12:$A$16,MATCH(G197,'Basic project data'!$D$12:$D$16,1)))</f>
        <v/>
      </c>
      <c r="C197" s="162"/>
      <c r="D197" s="162"/>
      <c r="E197" s="450"/>
      <c r="F197" s="447"/>
      <c r="G197" s="451"/>
      <c r="H197" s="446"/>
    </row>
    <row r="198" spans="1:8" x14ac:dyDescent="0.25">
      <c r="A198" s="162"/>
      <c r="B198" s="430" t="str">
        <f>IF(G198="","",INDEX('Basic project data'!$A$12:$A$16,MATCH(G198,'Basic project data'!$D$12:$D$16,1)))</f>
        <v/>
      </c>
      <c r="C198" s="162"/>
      <c r="D198" s="162"/>
      <c r="E198" s="450"/>
      <c r="F198" s="447"/>
      <c r="G198" s="451"/>
      <c r="H198" s="446"/>
    </row>
    <row r="199" spans="1:8" x14ac:dyDescent="0.25">
      <c r="A199" s="162"/>
      <c r="B199" s="430" t="str">
        <f>IF(G199="","",INDEX('Basic project data'!$A$12:$A$16,MATCH(G199,'Basic project data'!$D$12:$D$16,1)))</f>
        <v/>
      </c>
      <c r="C199" s="162"/>
      <c r="D199" s="162"/>
      <c r="E199" s="450"/>
      <c r="F199" s="447"/>
      <c r="G199" s="451"/>
      <c r="H199" s="446"/>
    </row>
    <row r="200" spans="1:8" x14ac:dyDescent="0.25">
      <c r="A200" s="162"/>
      <c r="B200" s="430" t="str">
        <f>IF(G200="","",INDEX('Basic project data'!$A$12:$A$16,MATCH(G200,'Basic project data'!$D$12:$D$16,1)))</f>
        <v/>
      </c>
      <c r="C200" s="162"/>
      <c r="D200" s="162"/>
      <c r="E200" s="450"/>
      <c r="F200" s="447"/>
      <c r="G200" s="451"/>
      <c r="H200" s="446"/>
    </row>
    <row r="201" spans="1:8" x14ac:dyDescent="0.25">
      <c r="A201" s="162"/>
      <c r="B201" s="430" t="str">
        <f>IF(G201="","",INDEX('Basic project data'!$A$12:$A$16,MATCH(G201,'Basic project data'!$D$12:$D$16,1)))</f>
        <v/>
      </c>
      <c r="C201" s="162"/>
      <c r="D201" s="162"/>
      <c r="E201" s="450"/>
      <c r="F201" s="447"/>
      <c r="G201" s="451"/>
      <c r="H201" s="446"/>
    </row>
    <row r="202" spans="1:8" x14ac:dyDescent="0.25">
      <c r="A202" s="162"/>
      <c r="B202" s="430" t="str">
        <f>IF(G202="","",INDEX('Basic project data'!$A$12:$A$16,MATCH(G202,'Basic project data'!$D$12:$D$16,1)))</f>
        <v/>
      </c>
      <c r="C202" s="162"/>
      <c r="D202" s="162"/>
      <c r="E202" s="450"/>
      <c r="F202" s="447"/>
      <c r="G202" s="451"/>
      <c r="H202" s="446"/>
    </row>
    <row r="203" spans="1:8" x14ac:dyDescent="0.25">
      <c r="A203" s="162"/>
      <c r="B203" s="430" t="str">
        <f>IF(G203="","",INDEX('Basic project data'!$A$12:$A$16,MATCH(G203,'Basic project data'!$D$12:$D$16,1)))</f>
        <v/>
      </c>
      <c r="C203" s="162"/>
      <c r="D203" s="162"/>
      <c r="E203" s="450"/>
      <c r="F203" s="447"/>
      <c r="G203" s="451"/>
      <c r="H203" s="446"/>
    </row>
    <row r="204" spans="1:8" x14ac:dyDescent="0.25">
      <c r="A204" s="162"/>
      <c r="B204" s="430" t="str">
        <f>IF(G204="","",INDEX('Basic project data'!$A$12:$A$16,MATCH(G204,'Basic project data'!$D$12:$D$16,1)))</f>
        <v/>
      </c>
      <c r="C204" s="162"/>
      <c r="D204" s="162"/>
      <c r="E204" s="450"/>
      <c r="F204" s="447"/>
      <c r="G204" s="451"/>
      <c r="H204" s="446"/>
    </row>
    <row r="205" spans="1:8" x14ac:dyDescent="0.25">
      <c r="A205" s="162"/>
      <c r="B205" s="430" t="str">
        <f>IF(G205="","",INDEX('Basic project data'!$A$12:$A$16,MATCH(G205,'Basic project data'!$D$12:$D$16,1)))</f>
        <v/>
      </c>
      <c r="C205" s="162"/>
      <c r="D205" s="162"/>
      <c r="E205" s="450"/>
      <c r="F205" s="447"/>
      <c r="G205" s="451"/>
      <c r="H205" s="446"/>
    </row>
    <row r="206" spans="1:8" x14ac:dyDescent="0.25">
      <c r="A206" s="162"/>
      <c r="B206" s="430" t="str">
        <f>IF(G206="","",INDEX('Basic project data'!$A$12:$A$16,MATCH(G206,'Basic project data'!$D$12:$D$16,1)))</f>
        <v/>
      </c>
      <c r="C206" s="162"/>
      <c r="D206" s="162"/>
      <c r="E206" s="450"/>
      <c r="F206" s="447"/>
      <c r="G206" s="451"/>
      <c r="H206" s="446"/>
    </row>
    <row r="207" spans="1:8" x14ac:dyDescent="0.25">
      <c r="A207" s="162"/>
      <c r="B207" s="430" t="str">
        <f>IF(G207="","",INDEX('Basic project data'!$A$12:$A$16,MATCH(G207,'Basic project data'!$D$12:$D$16,1)))</f>
        <v/>
      </c>
      <c r="C207" s="162"/>
      <c r="D207" s="162"/>
      <c r="E207" s="450"/>
      <c r="F207" s="447"/>
      <c r="G207" s="451"/>
      <c r="H207" s="446"/>
    </row>
    <row r="208" spans="1:8" x14ac:dyDescent="0.25">
      <c r="A208" s="162"/>
      <c r="B208" s="430" t="str">
        <f>IF(G208="","",INDEX('Basic project data'!$A$12:$A$16,MATCH(G208,'Basic project data'!$D$12:$D$16,1)))</f>
        <v/>
      </c>
      <c r="C208" s="162"/>
      <c r="D208" s="162"/>
      <c r="E208" s="450"/>
      <c r="F208" s="447"/>
      <c r="G208" s="451"/>
      <c r="H208" s="446"/>
    </row>
    <row r="209" spans="1:8" x14ac:dyDescent="0.25">
      <c r="A209" s="162"/>
      <c r="B209" s="430" t="str">
        <f>IF(G209="","",INDEX('Basic project data'!$A$12:$A$16,MATCH(G209,'Basic project data'!$D$12:$D$16,1)))</f>
        <v/>
      </c>
      <c r="C209" s="162"/>
      <c r="D209" s="162"/>
      <c r="E209" s="450"/>
      <c r="F209" s="447"/>
      <c r="G209" s="451"/>
      <c r="H209" s="446"/>
    </row>
    <row r="210" spans="1:8" x14ac:dyDescent="0.25">
      <c r="A210" s="162"/>
      <c r="B210" s="430" t="str">
        <f>IF(G210="","",INDEX('Basic project data'!$A$12:$A$16,MATCH(G210,'Basic project data'!$D$12:$D$16,1)))</f>
        <v/>
      </c>
      <c r="C210" s="162"/>
      <c r="D210" s="162"/>
      <c r="E210" s="450"/>
      <c r="F210" s="447"/>
      <c r="G210" s="451"/>
      <c r="H210" s="446"/>
    </row>
    <row r="211" spans="1:8" x14ac:dyDescent="0.25">
      <c r="A211" s="162"/>
      <c r="B211" s="430" t="str">
        <f>IF(G211="","",INDEX('Basic project data'!$A$12:$A$16,MATCH(G211,'Basic project data'!$D$12:$D$16,1)))</f>
        <v/>
      </c>
      <c r="C211" s="162"/>
      <c r="D211" s="162"/>
      <c r="E211" s="450"/>
      <c r="F211" s="447"/>
      <c r="G211" s="451"/>
      <c r="H211" s="446"/>
    </row>
    <row r="212" spans="1:8" x14ac:dyDescent="0.25">
      <c r="A212" s="162"/>
      <c r="B212" s="430" t="str">
        <f>IF(G212="","",INDEX('Basic project data'!$A$12:$A$16,MATCH(G212,'Basic project data'!$D$12:$D$16,1)))</f>
        <v/>
      </c>
      <c r="C212" s="162"/>
      <c r="D212" s="162"/>
      <c r="E212" s="450"/>
      <c r="F212" s="447"/>
      <c r="G212" s="451"/>
      <c r="H212" s="446"/>
    </row>
    <row r="213" spans="1:8" x14ac:dyDescent="0.25">
      <c r="A213" s="162"/>
      <c r="B213" s="430" t="str">
        <f>IF(G213="","",INDEX('Basic project data'!$A$12:$A$16,MATCH(G213,'Basic project data'!$D$12:$D$16,1)))</f>
        <v/>
      </c>
      <c r="C213" s="162"/>
      <c r="D213" s="162"/>
      <c r="E213" s="450"/>
      <c r="F213" s="447"/>
      <c r="G213" s="451"/>
      <c r="H213" s="446"/>
    </row>
    <row r="214" spans="1:8" x14ac:dyDescent="0.25">
      <c r="A214" s="162"/>
      <c r="B214" s="430" t="str">
        <f>IF(G214="","",INDEX('Basic project data'!$A$12:$A$16,MATCH(G214,'Basic project data'!$D$12:$D$16,1)))</f>
        <v/>
      </c>
      <c r="C214" s="162"/>
      <c r="D214" s="162"/>
      <c r="E214" s="450"/>
      <c r="F214" s="447"/>
      <c r="G214" s="451"/>
      <c r="H214" s="446"/>
    </row>
    <row r="215" spans="1:8" x14ac:dyDescent="0.25">
      <c r="A215" s="162"/>
      <c r="B215" s="430" t="str">
        <f>IF(G215="","",INDEX('Basic project data'!$A$12:$A$16,MATCH(G215,'Basic project data'!$D$12:$D$16,1)))</f>
        <v/>
      </c>
      <c r="C215" s="162"/>
      <c r="D215" s="162"/>
      <c r="E215" s="450"/>
      <c r="F215" s="447"/>
      <c r="G215" s="451"/>
      <c r="H215" s="446"/>
    </row>
    <row r="216" spans="1:8" x14ac:dyDescent="0.25">
      <c r="A216" s="162"/>
      <c r="B216" s="430" t="str">
        <f>IF(G216="","",INDEX('Basic project data'!$A$12:$A$16,MATCH(G216,'Basic project data'!$D$12:$D$16,1)))</f>
        <v/>
      </c>
      <c r="C216" s="162"/>
      <c r="D216" s="162"/>
      <c r="E216" s="450"/>
      <c r="F216" s="447"/>
      <c r="G216" s="451"/>
      <c r="H216" s="446"/>
    </row>
    <row r="217" spans="1:8" x14ac:dyDescent="0.25">
      <c r="A217" s="162"/>
      <c r="B217" s="430" t="str">
        <f>IF(G217="","",INDEX('Basic project data'!$A$12:$A$16,MATCH(G217,'Basic project data'!$D$12:$D$16,1)))</f>
        <v/>
      </c>
      <c r="C217" s="162"/>
      <c r="D217" s="162"/>
      <c r="E217" s="450"/>
      <c r="F217" s="447"/>
      <c r="G217" s="451"/>
      <c r="H217" s="446"/>
    </row>
    <row r="218" spans="1:8" x14ac:dyDescent="0.25">
      <c r="A218" s="162"/>
      <c r="B218" s="430" t="str">
        <f>IF(G218="","",INDEX('Basic project data'!$A$12:$A$16,MATCH(G218,'Basic project data'!$D$12:$D$16,1)))</f>
        <v/>
      </c>
      <c r="C218" s="162"/>
      <c r="D218" s="162"/>
      <c r="E218" s="450"/>
      <c r="F218" s="447"/>
      <c r="G218" s="451"/>
      <c r="H218" s="446"/>
    </row>
    <row r="219" spans="1:8" x14ac:dyDescent="0.25">
      <c r="A219" s="162"/>
      <c r="B219" s="430" t="str">
        <f>IF(G219="","",INDEX('Basic project data'!$A$12:$A$16,MATCH(G219,'Basic project data'!$D$12:$D$16,1)))</f>
        <v/>
      </c>
      <c r="C219" s="162"/>
      <c r="D219" s="162"/>
      <c r="E219" s="450"/>
      <c r="F219" s="447"/>
      <c r="G219" s="451"/>
      <c r="H219" s="446"/>
    </row>
    <row r="220" spans="1:8" x14ac:dyDescent="0.25">
      <c r="A220" s="162"/>
      <c r="B220" s="430" t="str">
        <f>IF(G220="","",INDEX('Basic project data'!$A$12:$A$16,MATCH(G220,'Basic project data'!$D$12:$D$16,1)))</f>
        <v/>
      </c>
      <c r="C220" s="162"/>
      <c r="D220" s="162"/>
      <c r="E220" s="450"/>
      <c r="F220" s="447"/>
      <c r="G220" s="451"/>
      <c r="H220" s="446"/>
    </row>
    <row r="221" spans="1:8" x14ac:dyDescent="0.25">
      <c r="A221" s="162"/>
      <c r="B221" s="430" t="str">
        <f>IF(G221="","",INDEX('Basic project data'!$A$12:$A$16,MATCH(G221,'Basic project data'!$D$12:$D$16,1)))</f>
        <v/>
      </c>
      <c r="C221" s="162"/>
      <c r="D221" s="162"/>
      <c r="E221" s="450"/>
      <c r="F221" s="447"/>
      <c r="G221" s="451"/>
      <c r="H221" s="446"/>
    </row>
    <row r="222" spans="1:8" x14ac:dyDescent="0.25">
      <c r="A222" s="162"/>
      <c r="B222" s="430" t="str">
        <f>IF(G222="","",INDEX('Basic project data'!$A$12:$A$16,MATCH(G222,'Basic project data'!$D$12:$D$16,1)))</f>
        <v/>
      </c>
      <c r="C222" s="162"/>
      <c r="D222" s="162"/>
      <c r="E222" s="450"/>
      <c r="F222" s="447"/>
      <c r="G222" s="451"/>
      <c r="H222" s="446"/>
    </row>
    <row r="223" spans="1:8" x14ac:dyDescent="0.25">
      <c r="A223" s="162"/>
      <c r="B223" s="430" t="str">
        <f>IF(G223="","",INDEX('Basic project data'!$A$12:$A$16,MATCH(G223,'Basic project data'!$D$12:$D$16,1)))</f>
        <v/>
      </c>
      <c r="C223" s="162"/>
      <c r="D223" s="162"/>
      <c r="E223" s="450"/>
      <c r="F223" s="447"/>
      <c r="G223" s="451"/>
      <c r="H223" s="446"/>
    </row>
    <row r="224" spans="1:8" x14ac:dyDescent="0.25">
      <c r="A224" s="162"/>
      <c r="B224" s="430" t="str">
        <f>IF(G224="","",INDEX('Basic project data'!$A$12:$A$16,MATCH(G224,'Basic project data'!$D$12:$D$16,1)))</f>
        <v/>
      </c>
      <c r="C224" s="162"/>
      <c r="D224" s="162"/>
      <c r="E224" s="450"/>
      <c r="F224" s="447"/>
      <c r="G224" s="451"/>
      <c r="H224" s="446"/>
    </row>
    <row r="225" spans="1:8" x14ac:dyDescent="0.25">
      <c r="A225" s="162"/>
      <c r="B225" s="430" t="str">
        <f>IF(G225="","",INDEX('Basic project data'!$A$12:$A$16,MATCH(G225,'Basic project data'!$D$12:$D$16,1)))</f>
        <v/>
      </c>
      <c r="C225" s="162"/>
      <c r="D225" s="162"/>
      <c r="E225" s="450"/>
      <c r="F225" s="447"/>
      <c r="G225" s="451"/>
      <c r="H225" s="446"/>
    </row>
    <row r="226" spans="1:8" x14ac:dyDescent="0.25">
      <c r="A226" s="162"/>
      <c r="B226" s="430" t="str">
        <f>IF(G226="","",INDEX('Basic project data'!$A$12:$A$16,MATCH(G226,'Basic project data'!$D$12:$D$16,1)))</f>
        <v/>
      </c>
      <c r="C226" s="162"/>
      <c r="D226" s="162"/>
      <c r="E226" s="450"/>
      <c r="F226" s="447"/>
      <c r="G226" s="451"/>
      <c r="H226" s="446"/>
    </row>
    <row r="227" spans="1:8" x14ac:dyDescent="0.25">
      <c r="A227" s="162"/>
      <c r="B227" s="430" t="str">
        <f>IF(G227="","",INDEX('Basic project data'!$A$12:$A$16,MATCH(G227,'Basic project data'!$D$12:$D$16,1)))</f>
        <v/>
      </c>
      <c r="C227" s="162"/>
      <c r="D227" s="162"/>
      <c r="E227" s="450"/>
      <c r="F227" s="447"/>
      <c r="G227" s="451"/>
      <c r="H227" s="446"/>
    </row>
    <row r="228" spans="1:8" x14ac:dyDescent="0.25">
      <c r="A228" s="162"/>
      <c r="B228" s="430" t="str">
        <f>IF(G228="","",INDEX('Basic project data'!$A$12:$A$16,MATCH(G228,'Basic project data'!$D$12:$D$16,1)))</f>
        <v/>
      </c>
      <c r="C228" s="162"/>
      <c r="D228" s="162"/>
      <c r="E228" s="450"/>
      <c r="F228" s="447"/>
      <c r="G228" s="451"/>
      <c r="H228" s="446"/>
    </row>
    <row r="229" spans="1:8" x14ac:dyDescent="0.25">
      <c r="A229" s="162"/>
      <c r="B229" s="430" t="str">
        <f>IF(G229="","",INDEX('Basic project data'!$A$12:$A$16,MATCH(G229,'Basic project data'!$D$12:$D$16,1)))</f>
        <v/>
      </c>
      <c r="C229" s="162"/>
      <c r="D229" s="162"/>
      <c r="E229" s="450"/>
      <c r="F229" s="447"/>
      <c r="G229" s="451"/>
      <c r="H229" s="446"/>
    </row>
    <row r="230" spans="1:8" x14ac:dyDescent="0.25">
      <c r="A230" s="162"/>
      <c r="B230" s="430" t="str">
        <f>IF(G230="","",INDEX('Basic project data'!$A$12:$A$16,MATCH(G230,'Basic project data'!$D$12:$D$16,1)))</f>
        <v/>
      </c>
      <c r="C230" s="162"/>
      <c r="D230" s="162"/>
      <c r="E230" s="450"/>
      <c r="F230" s="447"/>
      <c r="G230" s="451"/>
      <c r="H230" s="446"/>
    </row>
    <row r="231" spans="1:8" x14ac:dyDescent="0.25">
      <c r="A231" s="162"/>
      <c r="B231" s="430" t="str">
        <f>IF(G231="","",INDEX('Basic project data'!$A$12:$A$16,MATCH(G231,'Basic project data'!$D$12:$D$16,1)))</f>
        <v/>
      </c>
      <c r="C231" s="162"/>
      <c r="D231" s="162"/>
      <c r="E231" s="450"/>
      <c r="F231" s="447"/>
      <c r="G231" s="451"/>
      <c r="H231" s="446"/>
    </row>
    <row r="232" spans="1:8" x14ac:dyDescent="0.25">
      <c r="A232" s="162"/>
      <c r="B232" s="430" t="str">
        <f>IF(G232="","",INDEX('Basic project data'!$A$12:$A$16,MATCH(G232,'Basic project data'!$D$12:$D$16,1)))</f>
        <v/>
      </c>
      <c r="C232" s="162"/>
      <c r="D232" s="162"/>
      <c r="E232" s="450"/>
      <c r="F232" s="447"/>
      <c r="G232" s="451"/>
      <c r="H232" s="446"/>
    </row>
    <row r="233" spans="1:8" x14ac:dyDescent="0.25">
      <c r="A233" s="162"/>
      <c r="B233" s="430" t="str">
        <f>IF(G233="","",INDEX('Basic project data'!$A$12:$A$16,MATCH(G233,'Basic project data'!$D$12:$D$16,1)))</f>
        <v/>
      </c>
      <c r="C233" s="162"/>
      <c r="D233" s="162"/>
      <c r="E233" s="450"/>
      <c r="F233" s="447"/>
      <c r="G233" s="451"/>
      <c r="H233" s="446"/>
    </row>
    <row r="234" spans="1:8" x14ac:dyDescent="0.25">
      <c r="A234" s="162"/>
      <c r="B234" s="430" t="str">
        <f>IF(G234="","",INDEX('Basic project data'!$A$12:$A$16,MATCH(G234,'Basic project data'!$D$12:$D$16,1)))</f>
        <v/>
      </c>
      <c r="C234" s="162"/>
      <c r="D234" s="162"/>
      <c r="E234" s="450"/>
      <c r="F234" s="447"/>
      <c r="G234" s="451"/>
      <c r="H234" s="446"/>
    </row>
    <row r="235" spans="1:8" x14ac:dyDescent="0.25">
      <c r="A235" s="162"/>
      <c r="B235" s="430" t="str">
        <f>IF(G235="","",INDEX('Basic project data'!$A$12:$A$16,MATCH(G235,'Basic project data'!$D$12:$D$16,1)))</f>
        <v/>
      </c>
      <c r="C235" s="162"/>
      <c r="D235" s="162"/>
      <c r="E235" s="450"/>
      <c r="F235" s="447"/>
      <c r="G235" s="451"/>
      <c r="H235" s="446"/>
    </row>
    <row r="236" spans="1:8" x14ac:dyDescent="0.25">
      <c r="A236" s="162"/>
      <c r="B236" s="430" t="str">
        <f>IF(G236="","",INDEX('Basic project data'!$A$12:$A$16,MATCH(G236,'Basic project data'!$D$12:$D$16,1)))</f>
        <v/>
      </c>
      <c r="C236" s="162"/>
      <c r="D236" s="162"/>
      <c r="E236" s="450"/>
      <c r="F236" s="447"/>
      <c r="G236" s="451"/>
      <c r="H236" s="446"/>
    </row>
    <row r="237" spans="1:8" x14ac:dyDescent="0.25">
      <c r="A237" s="162"/>
      <c r="B237" s="430" t="str">
        <f>IF(G237="","",INDEX('Basic project data'!$A$12:$A$16,MATCH(G237,'Basic project data'!$D$12:$D$16,1)))</f>
        <v/>
      </c>
      <c r="C237" s="162"/>
      <c r="D237" s="162"/>
      <c r="E237" s="450"/>
      <c r="F237" s="447"/>
      <c r="G237" s="451"/>
      <c r="H237" s="446"/>
    </row>
    <row r="238" spans="1:8" x14ac:dyDescent="0.25">
      <c r="A238" s="162"/>
      <c r="B238" s="430" t="str">
        <f>IF(G238="","",INDEX('Basic project data'!$A$12:$A$16,MATCH(G238,'Basic project data'!$D$12:$D$16,1)))</f>
        <v/>
      </c>
      <c r="C238" s="162"/>
      <c r="D238" s="162"/>
      <c r="E238" s="450"/>
      <c r="F238" s="447"/>
      <c r="G238" s="451"/>
      <c r="H238" s="446"/>
    </row>
    <row r="239" spans="1:8" x14ac:dyDescent="0.25">
      <c r="A239" s="162"/>
      <c r="B239" s="430" t="str">
        <f>IF(G239="","",INDEX('Basic project data'!$A$12:$A$16,MATCH(G239,'Basic project data'!$D$12:$D$16,1)))</f>
        <v/>
      </c>
      <c r="C239" s="162"/>
      <c r="D239" s="162"/>
      <c r="E239" s="450"/>
      <c r="F239" s="447"/>
      <c r="G239" s="451"/>
      <c r="H239" s="446"/>
    </row>
    <row r="240" spans="1:8" x14ac:dyDescent="0.25">
      <c r="A240" s="162"/>
      <c r="B240" s="430" t="str">
        <f>IF(G240="","",INDEX('Basic project data'!$A$12:$A$16,MATCH(G240,'Basic project data'!$D$12:$D$16,1)))</f>
        <v/>
      </c>
      <c r="C240" s="162"/>
      <c r="D240" s="162"/>
      <c r="E240" s="450"/>
      <c r="F240" s="447"/>
      <c r="G240" s="451"/>
      <c r="H240" s="446"/>
    </row>
    <row r="241" spans="1:8" x14ac:dyDescent="0.25">
      <c r="A241" s="162"/>
      <c r="B241" s="430" t="str">
        <f>IF(G241="","",INDEX('Basic project data'!$A$12:$A$16,MATCH(G241,'Basic project data'!$D$12:$D$16,1)))</f>
        <v/>
      </c>
      <c r="C241" s="162"/>
      <c r="D241" s="162"/>
      <c r="E241" s="450"/>
      <c r="F241" s="447"/>
      <c r="G241" s="451"/>
      <c r="H241" s="446"/>
    </row>
    <row r="242" spans="1:8" x14ac:dyDescent="0.25">
      <c r="A242" s="162"/>
      <c r="B242" s="430" t="str">
        <f>IF(G242="","",INDEX('Basic project data'!$A$12:$A$16,MATCH(G242,'Basic project data'!$D$12:$D$16,1)))</f>
        <v/>
      </c>
      <c r="C242" s="162"/>
      <c r="D242" s="162"/>
      <c r="E242" s="450"/>
      <c r="F242" s="447"/>
      <c r="G242" s="451"/>
      <c r="H242" s="446"/>
    </row>
    <row r="243" spans="1:8" x14ac:dyDescent="0.25">
      <c r="A243" s="162"/>
      <c r="B243" s="430" t="str">
        <f>IF(G243="","",INDEX('Basic project data'!$A$12:$A$16,MATCH(G243,'Basic project data'!$D$12:$D$16,1)))</f>
        <v/>
      </c>
      <c r="C243" s="162"/>
      <c r="D243" s="162"/>
      <c r="E243" s="450"/>
      <c r="F243" s="447"/>
      <c r="G243" s="451"/>
      <c r="H243" s="446"/>
    </row>
    <row r="244" spans="1:8" x14ac:dyDescent="0.25">
      <c r="A244" s="162"/>
      <c r="B244" s="430" t="str">
        <f>IF(G244="","",INDEX('Basic project data'!$A$12:$A$16,MATCH(G244,'Basic project data'!$D$12:$D$16,1)))</f>
        <v/>
      </c>
      <c r="C244" s="162"/>
      <c r="D244" s="162"/>
      <c r="E244" s="450"/>
      <c r="F244" s="447"/>
      <c r="G244" s="451"/>
      <c r="H244" s="446"/>
    </row>
    <row r="245" spans="1:8" x14ac:dyDescent="0.25">
      <c r="A245" s="162"/>
      <c r="B245" s="430" t="str">
        <f>IF(G245="","",INDEX('Basic project data'!$A$12:$A$16,MATCH(G245,'Basic project data'!$D$12:$D$16,1)))</f>
        <v/>
      </c>
      <c r="C245" s="162"/>
      <c r="D245" s="162"/>
      <c r="E245" s="450"/>
      <c r="F245" s="447"/>
      <c r="G245" s="451"/>
      <c r="H245" s="446"/>
    </row>
    <row r="246" spans="1:8" x14ac:dyDescent="0.25">
      <c r="A246" s="162"/>
      <c r="B246" s="430" t="str">
        <f>IF(G246="","",INDEX('Basic project data'!$A$12:$A$16,MATCH(G246,'Basic project data'!$D$12:$D$16,1)))</f>
        <v/>
      </c>
      <c r="C246" s="162"/>
      <c r="D246" s="162"/>
      <c r="E246" s="450"/>
      <c r="F246" s="447"/>
      <c r="G246" s="451"/>
      <c r="H246" s="446"/>
    </row>
    <row r="247" spans="1:8" x14ac:dyDescent="0.25">
      <c r="A247" s="162"/>
      <c r="B247" s="430" t="str">
        <f>IF(G247="","",INDEX('Basic project data'!$A$12:$A$16,MATCH(G247,'Basic project data'!$D$12:$D$16,1)))</f>
        <v/>
      </c>
      <c r="C247" s="162"/>
      <c r="D247" s="162"/>
      <c r="E247" s="450"/>
      <c r="F247" s="447"/>
      <c r="G247" s="451"/>
      <c r="H247" s="446"/>
    </row>
    <row r="248" spans="1:8" x14ac:dyDescent="0.25">
      <c r="A248" s="162"/>
      <c r="B248" s="430" t="str">
        <f>IF(G248="","",INDEX('Basic project data'!$A$12:$A$16,MATCH(G248,'Basic project data'!$D$12:$D$16,1)))</f>
        <v/>
      </c>
      <c r="C248" s="162"/>
      <c r="D248" s="162"/>
      <c r="E248" s="450"/>
      <c r="F248" s="447"/>
      <c r="G248" s="451"/>
      <c r="H248" s="446"/>
    </row>
    <row r="249" spans="1:8" x14ac:dyDescent="0.25">
      <c r="A249" s="162"/>
      <c r="B249" s="430" t="str">
        <f>IF(G249="","",INDEX('Basic project data'!$A$12:$A$16,MATCH(G249,'Basic project data'!$D$12:$D$16,1)))</f>
        <v/>
      </c>
      <c r="C249" s="162"/>
      <c r="D249" s="162"/>
      <c r="E249" s="450"/>
      <c r="F249" s="447"/>
      <c r="G249" s="451"/>
      <c r="H249" s="446"/>
    </row>
    <row r="250" spans="1:8" x14ac:dyDescent="0.25">
      <c r="A250" s="162"/>
      <c r="B250" s="430" t="str">
        <f>IF(G250="","",INDEX('Basic project data'!$A$12:$A$16,MATCH(G250,'Basic project data'!$D$12:$D$16,1)))</f>
        <v/>
      </c>
      <c r="C250" s="162"/>
      <c r="D250" s="162"/>
      <c r="E250" s="450"/>
      <c r="F250" s="447"/>
      <c r="G250" s="451"/>
      <c r="H250" s="446"/>
    </row>
    <row r="251" spans="1:8" x14ac:dyDescent="0.25">
      <c r="A251" s="162"/>
      <c r="B251" s="430" t="str">
        <f>IF(G251="","",INDEX('Basic project data'!$A$12:$A$16,MATCH(G251,'Basic project data'!$D$12:$D$16,1)))</f>
        <v/>
      </c>
      <c r="C251" s="162"/>
      <c r="D251" s="162"/>
      <c r="E251" s="450"/>
      <c r="F251" s="447"/>
      <c r="G251" s="451"/>
      <c r="H251" s="446"/>
    </row>
    <row r="252" spans="1:8" x14ac:dyDescent="0.25">
      <c r="A252" s="162"/>
      <c r="B252" s="430" t="str">
        <f>IF(G252="","",INDEX('Basic project data'!$A$12:$A$16,MATCH(G252,'Basic project data'!$D$12:$D$16,1)))</f>
        <v/>
      </c>
      <c r="C252" s="162"/>
      <c r="D252" s="162"/>
      <c r="E252" s="450"/>
      <c r="F252" s="447"/>
      <c r="G252" s="451"/>
      <c r="H252" s="446"/>
    </row>
    <row r="253" spans="1:8" x14ac:dyDescent="0.25">
      <c r="A253" s="162"/>
      <c r="B253" s="430" t="str">
        <f>IF(G253="","",INDEX('Basic project data'!$A$12:$A$16,MATCH(G253,'Basic project data'!$D$12:$D$16,1)))</f>
        <v/>
      </c>
      <c r="C253" s="162"/>
      <c r="D253" s="162"/>
      <c r="E253" s="450"/>
      <c r="F253" s="447"/>
      <c r="G253" s="451"/>
      <c r="H253" s="446"/>
    </row>
    <row r="254" spans="1:8" x14ac:dyDescent="0.25">
      <c r="A254" s="162"/>
      <c r="B254" s="430" t="str">
        <f>IF(G254="","",INDEX('Basic project data'!$A$12:$A$16,MATCH(G254,'Basic project data'!$D$12:$D$16,1)))</f>
        <v/>
      </c>
      <c r="C254" s="162"/>
      <c r="D254" s="162"/>
      <c r="E254" s="450"/>
      <c r="F254" s="447"/>
      <c r="G254" s="451"/>
      <c r="H254" s="446"/>
    </row>
    <row r="255" spans="1:8" x14ac:dyDescent="0.25">
      <c r="A255" s="162"/>
      <c r="B255" s="430" t="str">
        <f>IF(G255="","",INDEX('Basic project data'!$A$12:$A$16,MATCH(G255,'Basic project data'!$D$12:$D$16,1)))</f>
        <v/>
      </c>
      <c r="C255" s="162"/>
      <c r="D255" s="162"/>
      <c r="E255" s="450"/>
      <c r="F255" s="447"/>
      <c r="G255" s="451"/>
      <c r="H255" s="446"/>
    </row>
    <row r="256" spans="1:8" x14ac:dyDescent="0.25">
      <c r="A256" s="162"/>
      <c r="B256" s="430" t="str">
        <f>IF(G256="","",INDEX('Basic project data'!$A$12:$A$16,MATCH(G256,'Basic project data'!$D$12:$D$16,1)))</f>
        <v/>
      </c>
      <c r="C256" s="162"/>
      <c r="D256" s="162"/>
      <c r="E256" s="450"/>
      <c r="F256" s="447"/>
      <c r="G256" s="451"/>
      <c r="H256" s="446"/>
    </row>
    <row r="257" spans="1:8" x14ac:dyDescent="0.25">
      <c r="A257" s="162"/>
      <c r="B257" s="430" t="str">
        <f>IF(G257="","",INDEX('Basic project data'!$A$12:$A$16,MATCH(G257,'Basic project data'!$D$12:$D$16,1)))</f>
        <v/>
      </c>
      <c r="C257" s="162"/>
      <c r="D257" s="162"/>
      <c r="E257" s="450"/>
      <c r="F257" s="447"/>
      <c r="G257" s="451"/>
      <c r="H257" s="446"/>
    </row>
    <row r="258" spans="1:8" x14ac:dyDescent="0.25">
      <c r="A258" s="162"/>
      <c r="B258" s="430" t="str">
        <f>IF(G258="","",INDEX('Basic project data'!$A$12:$A$16,MATCH(G258,'Basic project data'!$D$12:$D$16,1)))</f>
        <v/>
      </c>
      <c r="C258" s="162"/>
      <c r="D258" s="162"/>
      <c r="E258" s="450"/>
      <c r="F258" s="447"/>
      <c r="G258" s="451"/>
      <c r="H258" s="446"/>
    </row>
    <row r="259" spans="1:8" x14ac:dyDescent="0.25">
      <c r="A259" s="162"/>
      <c r="B259" s="430" t="str">
        <f>IF(G259="","",INDEX('Basic project data'!$A$12:$A$16,MATCH(G259,'Basic project data'!$D$12:$D$16,1)))</f>
        <v/>
      </c>
      <c r="C259" s="162"/>
      <c r="D259" s="162"/>
      <c r="E259" s="450"/>
      <c r="F259" s="447"/>
      <c r="G259" s="451"/>
      <c r="H259" s="446"/>
    </row>
    <row r="260" spans="1:8" x14ac:dyDescent="0.25">
      <c r="A260" s="162"/>
      <c r="B260" s="430" t="str">
        <f>IF(G260="","",INDEX('Basic project data'!$A$12:$A$16,MATCH(G260,'Basic project data'!$D$12:$D$16,1)))</f>
        <v/>
      </c>
      <c r="C260" s="162"/>
      <c r="D260" s="162"/>
      <c r="E260" s="450"/>
      <c r="F260" s="447"/>
      <c r="G260" s="451"/>
      <c r="H260" s="446"/>
    </row>
    <row r="261" spans="1:8" x14ac:dyDescent="0.25">
      <c r="A261" s="162"/>
      <c r="B261" s="430" t="str">
        <f>IF(G261="","",INDEX('Basic project data'!$A$12:$A$16,MATCH(G261,'Basic project data'!$D$12:$D$16,1)))</f>
        <v/>
      </c>
      <c r="C261" s="162"/>
      <c r="D261" s="162"/>
      <c r="E261" s="450"/>
      <c r="F261" s="447"/>
      <c r="G261" s="451"/>
      <c r="H261" s="446"/>
    </row>
    <row r="262" spans="1:8" x14ac:dyDescent="0.25">
      <c r="A262" s="162"/>
      <c r="B262" s="430" t="str">
        <f>IF(G262="","",INDEX('Basic project data'!$A$12:$A$16,MATCH(G262,'Basic project data'!$D$12:$D$16,1)))</f>
        <v/>
      </c>
      <c r="C262" s="162"/>
      <c r="D262" s="162"/>
      <c r="E262" s="450"/>
      <c r="F262" s="447"/>
      <c r="G262" s="451"/>
      <c r="H262" s="446"/>
    </row>
    <row r="263" spans="1:8" x14ac:dyDescent="0.25">
      <c r="A263" s="162"/>
      <c r="B263" s="430" t="str">
        <f>IF(G263="","",INDEX('Basic project data'!$A$12:$A$16,MATCH(G263,'Basic project data'!$D$12:$D$16,1)))</f>
        <v/>
      </c>
      <c r="C263" s="162"/>
      <c r="D263" s="162"/>
      <c r="E263" s="450"/>
      <c r="F263" s="447"/>
      <c r="G263" s="451"/>
      <c r="H263" s="446"/>
    </row>
    <row r="264" spans="1:8" x14ac:dyDescent="0.25">
      <c r="A264" s="162"/>
      <c r="B264" s="430" t="str">
        <f>IF(G264="","",INDEX('Basic project data'!$A$12:$A$16,MATCH(G264,'Basic project data'!$D$12:$D$16,1)))</f>
        <v/>
      </c>
      <c r="C264" s="162"/>
      <c r="D264" s="162"/>
      <c r="E264" s="450"/>
      <c r="F264" s="447"/>
      <c r="G264" s="451"/>
      <c r="H264" s="446"/>
    </row>
    <row r="265" spans="1:8" x14ac:dyDescent="0.25">
      <c r="A265" s="162"/>
      <c r="B265" s="430" t="str">
        <f>IF(G265="","",INDEX('Basic project data'!$A$12:$A$16,MATCH(G265,'Basic project data'!$D$12:$D$16,1)))</f>
        <v/>
      </c>
      <c r="C265" s="162"/>
      <c r="D265" s="162"/>
      <c r="E265" s="450"/>
      <c r="F265" s="447"/>
      <c r="G265" s="451"/>
      <c r="H265" s="446"/>
    </row>
    <row r="266" spans="1:8" x14ac:dyDescent="0.25">
      <c r="A266" s="162"/>
      <c r="B266" s="430" t="str">
        <f>IF(G266="","",INDEX('Basic project data'!$A$12:$A$16,MATCH(G266,'Basic project data'!$D$12:$D$16,1)))</f>
        <v/>
      </c>
      <c r="C266" s="162"/>
      <c r="D266" s="162"/>
      <c r="E266" s="450"/>
      <c r="F266" s="447"/>
      <c r="G266" s="451"/>
      <c r="H266" s="446"/>
    </row>
    <row r="267" spans="1:8" x14ac:dyDescent="0.25">
      <c r="A267" s="162"/>
      <c r="B267" s="430" t="str">
        <f>IF(G267="","",INDEX('Basic project data'!$A$12:$A$16,MATCH(G267,'Basic project data'!$D$12:$D$16,1)))</f>
        <v/>
      </c>
      <c r="C267" s="162"/>
      <c r="D267" s="162"/>
      <c r="E267" s="450"/>
      <c r="F267" s="447"/>
      <c r="G267" s="451"/>
      <c r="H267" s="446"/>
    </row>
    <row r="268" spans="1:8" x14ac:dyDescent="0.25">
      <c r="A268" s="162"/>
      <c r="B268" s="430" t="str">
        <f>IF(G268="","",INDEX('Basic project data'!$A$12:$A$16,MATCH(G268,'Basic project data'!$D$12:$D$16,1)))</f>
        <v/>
      </c>
      <c r="C268" s="162"/>
      <c r="D268" s="162"/>
      <c r="E268" s="450"/>
      <c r="F268" s="447"/>
      <c r="G268" s="451"/>
      <c r="H268" s="446"/>
    </row>
    <row r="269" spans="1:8" x14ac:dyDescent="0.25">
      <c r="A269" s="162"/>
      <c r="B269" s="430" t="str">
        <f>IF(G269="","",INDEX('Basic project data'!$A$12:$A$16,MATCH(G269,'Basic project data'!$D$12:$D$16,1)))</f>
        <v/>
      </c>
      <c r="C269" s="162"/>
      <c r="D269" s="162"/>
      <c r="E269" s="450"/>
      <c r="F269" s="447"/>
      <c r="G269" s="451"/>
      <c r="H269" s="446"/>
    </row>
    <row r="270" spans="1:8" x14ac:dyDescent="0.25">
      <c r="A270" s="162"/>
      <c r="B270" s="430" t="str">
        <f>IF(G270="","",INDEX('Basic project data'!$A$12:$A$16,MATCH(G270,'Basic project data'!$D$12:$D$16,1)))</f>
        <v/>
      </c>
      <c r="C270" s="162"/>
      <c r="D270" s="162"/>
      <c r="E270" s="450"/>
      <c r="F270" s="447"/>
      <c r="G270" s="451"/>
      <c r="H270" s="446"/>
    </row>
    <row r="271" spans="1:8" x14ac:dyDescent="0.25">
      <c r="A271" s="162"/>
      <c r="B271" s="430" t="str">
        <f>IF(G271="","",INDEX('Basic project data'!$A$12:$A$16,MATCH(G271,'Basic project data'!$D$12:$D$16,1)))</f>
        <v/>
      </c>
      <c r="C271" s="162"/>
      <c r="D271" s="162"/>
      <c r="E271" s="450"/>
      <c r="F271" s="447"/>
      <c r="G271" s="451"/>
      <c r="H271" s="446"/>
    </row>
    <row r="272" spans="1:8" x14ac:dyDescent="0.25">
      <c r="A272" s="162"/>
      <c r="B272" s="430" t="str">
        <f>IF(G272="","",INDEX('Basic project data'!$A$12:$A$16,MATCH(G272,'Basic project data'!$D$12:$D$16,1)))</f>
        <v/>
      </c>
      <c r="C272" s="162"/>
      <c r="D272" s="162"/>
      <c r="E272" s="450"/>
      <c r="F272" s="447"/>
      <c r="G272" s="451"/>
      <c r="H272" s="446"/>
    </row>
    <row r="273" spans="1:8" x14ac:dyDescent="0.25">
      <c r="A273" s="162"/>
      <c r="B273" s="430" t="str">
        <f>IF(G273="","",INDEX('Basic project data'!$A$12:$A$16,MATCH(G273,'Basic project data'!$D$12:$D$16,1)))</f>
        <v/>
      </c>
      <c r="C273" s="162"/>
      <c r="D273" s="162"/>
      <c r="E273" s="450"/>
      <c r="F273" s="447"/>
      <c r="G273" s="451"/>
      <c r="H273" s="446"/>
    </row>
    <row r="274" spans="1:8" x14ac:dyDescent="0.25">
      <c r="A274" s="162"/>
      <c r="B274" s="430" t="str">
        <f>IF(G274="","",INDEX('Basic project data'!$A$12:$A$16,MATCH(G274,'Basic project data'!$D$12:$D$16,1)))</f>
        <v/>
      </c>
      <c r="C274" s="162"/>
      <c r="D274" s="162"/>
      <c r="E274" s="450"/>
      <c r="F274" s="447"/>
      <c r="G274" s="451"/>
      <c r="H274" s="446"/>
    </row>
    <row r="275" spans="1:8" x14ac:dyDescent="0.25">
      <c r="A275" s="162"/>
      <c r="B275" s="430" t="str">
        <f>IF(G275="","",INDEX('Basic project data'!$A$12:$A$16,MATCH(G275,'Basic project data'!$D$12:$D$16,1)))</f>
        <v/>
      </c>
      <c r="C275" s="162"/>
      <c r="D275" s="162"/>
      <c r="E275" s="450"/>
      <c r="F275" s="447"/>
      <c r="G275" s="451"/>
      <c r="H275" s="446"/>
    </row>
    <row r="276" spans="1:8" x14ac:dyDescent="0.25">
      <c r="A276" s="162"/>
      <c r="B276" s="430" t="str">
        <f>IF(G276="","",INDEX('Basic project data'!$A$12:$A$16,MATCH(G276,'Basic project data'!$D$12:$D$16,1)))</f>
        <v/>
      </c>
      <c r="C276" s="162"/>
      <c r="D276" s="162"/>
      <c r="E276" s="450"/>
      <c r="F276" s="447"/>
      <c r="G276" s="451"/>
      <c r="H276" s="446"/>
    </row>
    <row r="277" spans="1:8" x14ac:dyDescent="0.25">
      <c r="A277" s="162"/>
      <c r="B277" s="430" t="str">
        <f>IF(G277="","",INDEX('Basic project data'!$A$12:$A$16,MATCH(G277,'Basic project data'!$D$12:$D$16,1)))</f>
        <v/>
      </c>
      <c r="C277" s="162"/>
      <c r="D277" s="162"/>
      <c r="E277" s="450"/>
      <c r="F277" s="447"/>
      <c r="G277" s="451"/>
      <c r="H277" s="446"/>
    </row>
    <row r="278" spans="1:8" x14ac:dyDescent="0.25">
      <c r="A278" s="162"/>
      <c r="B278" s="430" t="str">
        <f>IF(G278="","",INDEX('Basic project data'!$A$12:$A$16,MATCH(G278,'Basic project data'!$D$12:$D$16,1)))</f>
        <v/>
      </c>
      <c r="C278" s="162"/>
      <c r="D278" s="162"/>
      <c r="E278" s="450"/>
      <c r="F278" s="447"/>
      <c r="G278" s="451"/>
      <c r="H278" s="446"/>
    </row>
    <row r="279" spans="1:8" x14ac:dyDescent="0.25">
      <c r="A279" s="162"/>
      <c r="B279" s="430" t="str">
        <f>IF(G279="","",INDEX('Basic project data'!$A$12:$A$16,MATCH(G279,'Basic project data'!$D$12:$D$16,1)))</f>
        <v/>
      </c>
      <c r="C279" s="162"/>
      <c r="D279" s="162"/>
      <c r="E279" s="450"/>
      <c r="F279" s="447"/>
      <c r="G279" s="451"/>
      <c r="H279" s="446"/>
    </row>
    <row r="280" spans="1:8" x14ac:dyDescent="0.25">
      <c r="A280" s="162"/>
      <c r="B280" s="430" t="str">
        <f>IF(G280="","",INDEX('Basic project data'!$A$12:$A$16,MATCH(G280,'Basic project data'!$D$12:$D$16,1)))</f>
        <v/>
      </c>
      <c r="C280" s="162"/>
      <c r="D280" s="162"/>
      <c r="E280" s="450"/>
      <c r="F280" s="447"/>
      <c r="G280" s="451"/>
      <c r="H280" s="446"/>
    </row>
    <row r="281" spans="1:8" x14ac:dyDescent="0.25">
      <c r="A281" s="162"/>
      <c r="B281" s="430" t="str">
        <f>IF(G281="","",INDEX('Basic project data'!$A$12:$A$16,MATCH(G281,'Basic project data'!$D$12:$D$16,1)))</f>
        <v/>
      </c>
      <c r="C281" s="162"/>
      <c r="D281" s="162"/>
      <c r="E281" s="450"/>
      <c r="F281" s="447"/>
      <c r="G281" s="451"/>
      <c r="H281" s="446"/>
    </row>
    <row r="282" spans="1:8" x14ac:dyDescent="0.25">
      <c r="A282" s="162"/>
      <c r="B282" s="430" t="str">
        <f>IF(G282="","",INDEX('Basic project data'!$A$12:$A$16,MATCH(G282,'Basic project data'!$D$12:$D$16,1)))</f>
        <v/>
      </c>
      <c r="C282" s="162"/>
      <c r="D282" s="162"/>
      <c r="E282" s="450"/>
      <c r="F282" s="447"/>
      <c r="G282" s="451"/>
      <c r="H282" s="446"/>
    </row>
    <row r="283" spans="1:8" x14ac:dyDescent="0.25">
      <c r="A283" s="162"/>
      <c r="B283" s="430" t="str">
        <f>IF(G283="","",INDEX('Basic project data'!$A$12:$A$16,MATCH(G283,'Basic project data'!$D$12:$D$16,1)))</f>
        <v/>
      </c>
      <c r="C283" s="162"/>
      <c r="D283" s="162"/>
      <c r="E283" s="450"/>
      <c r="F283" s="447"/>
      <c r="G283" s="451"/>
      <c r="H283" s="446"/>
    </row>
    <row r="284" spans="1:8" x14ac:dyDescent="0.25">
      <c r="A284" s="162"/>
      <c r="B284" s="430" t="str">
        <f>IF(G284="","",INDEX('Basic project data'!$A$12:$A$16,MATCH(G284,'Basic project data'!$D$12:$D$16,1)))</f>
        <v/>
      </c>
      <c r="C284" s="162"/>
      <c r="D284" s="162"/>
      <c r="E284" s="450"/>
      <c r="F284" s="447"/>
      <c r="G284" s="451"/>
      <c r="H284" s="446"/>
    </row>
    <row r="285" spans="1:8" x14ac:dyDescent="0.25">
      <c r="A285" s="162"/>
      <c r="B285" s="430" t="str">
        <f>IF(G285="","",INDEX('Basic project data'!$A$12:$A$16,MATCH(G285,'Basic project data'!$D$12:$D$16,1)))</f>
        <v/>
      </c>
      <c r="C285" s="162"/>
      <c r="D285" s="162"/>
      <c r="E285" s="450"/>
      <c r="F285" s="447"/>
      <c r="G285" s="451"/>
      <c r="H285" s="446"/>
    </row>
    <row r="286" spans="1:8" x14ac:dyDescent="0.25">
      <c r="A286" s="162"/>
      <c r="B286" s="430" t="str">
        <f>IF(G286="","",INDEX('Basic project data'!$A$12:$A$16,MATCH(G286,'Basic project data'!$D$12:$D$16,1)))</f>
        <v/>
      </c>
      <c r="C286" s="162"/>
      <c r="D286" s="162"/>
      <c r="E286" s="450"/>
      <c r="F286" s="447"/>
      <c r="G286" s="451"/>
      <c r="H286" s="446"/>
    </row>
    <row r="287" spans="1:8" x14ac:dyDescent="0.25">
      <c r="A287" s="162"/>
      <c r="B287" s="430" t="str">
        <f>IF(G287="","",INDEX('Basic project data'!$A$12:$A$16,MATCH(G287,'Basic project data'!$D$12:$D$16,1)))</f>
        <v/>
      </c>
      <c r="C287" s="162"/>
      <c r="D287" s="162"/>
      <c r="E287" s="450"/>
      <c r="F287" s="447"/>
      <c r="G287" s="451"/>
      <c r="H287" s="446"/>
    </row>
    <row r="288" spans="1:8" x14ac:dyDescent="0.25">
      <c r="A288" s="162"/>
      <c r="B288" s="430" t="str">
        <f>IF(G288="","",INDEX('Basic project data'!$A$12:$A$16,MATCH(G288,'Basic project data'!$D$12:$D$16,1)))</f>
        <v/>
      </c>
      <c r="C288" s="162"/>
      <c r="D288" s="162"/>
      <c r="E288" s="450"/>
      <c r="F288" s="447"/>
      <c r="G288" s="451"/>
      <c r="H288" s="446"/>
    </row>
    <row r="289" spans="1:8" x14ac:dyDescent="0.25">
      <c r="A289" s="162"/>
      <c r="B289" s="430" t="str">
        <f>IF(G289="","",INDEX('Basic project data'!$A$12:$A$16,MATCH(G289,'Basic project data'!$D$12:$D$16,1)))</f>
        <v/>
      </c>
      <c r="C289" s="162"/>
      <c r="D289" s="162"/>
      <c r="E289" s="450"/>
      <c r="F289" s="447"/>
      <c r="G289" s="451"/>
      <c r="H289" s="446"/>
    </row>
    <row r="290" spans="1:8" x14ac:dyDescent="0.25">
      <c r="A290" s="162"/>
      <c r="B290" s="430" t="str">
        <f>IF(G290="","",INDEX('Basic project data'!$A$12:$A$16,MATCH(G290,'Basic project data'!$D$12:$D$16,1)))</f>
        <v/>
      </c>
      <c r="C290" s="162"/>
      <c r="D290" s="162"/>
      <c r="E290" s="450"/>
      <c r="F290" s="447"/>
      <c r="G290" s="451"/>
      <c r="H290" s="446"/>
    </row>
    <row r="291" spans="1:8" x14ac:dyDescent="0.25">
      <c r="A291" s="162"/>
      <c r="B291" s="430" t="str">
        <f>IF(G291="","",INDEX('Basic project data'!$A$12:$A$16,MATCH(G291,'Basic project data'!$D$12:$D$16,1)))</f>
        <v/>
      </c>
      <c r="C291" s="162"/>
      <c r="D291" s="162"/>
      <c r="E291" s="450"/>
      <c r="F291" s="447"/>
      <c r="G291" s="451"/>
      <c r="H291" s="446"/>
    </row>
    <row r="292" spans="1:8" x14ac:dyDescent="0.25">
      <c r="A292" s="162"/>
      <c r="B292" s="430" t="str">
        <f>IF(G292="","",INDEX('Basic project data'!$A$12:$A$16,MATCH(G292,'Basic project data'!$D$12:$D$16,1)))</f>
        <v/>
      </c>
      <c r="C292" s="162"/>
      <c r="D292" s="162"/>
      <c r="E292" s="450"/>
      <c r="F292" s="447"/>
      <c r="G292" s="451"/>
      <c r="H292" s="446"/>
    </row>
    <row r="293" spans="1:8" x14ac:dyDescent="0.25">
      <c r="A293" s="162"/>
      <c r="B293" s="430" t="str">
        <f>IF(G293="","",INDEX('Basic project data'!$A$12:$A$16,MATCH(G293,'Basic project data'!$D$12:$D$16,1)))</f>
        <v/>
      </c>
      <c r="C293" s="162"/>
      <c r="D293" s="162"/>
      <c r="E293" s="450"/>
      <c r="F293" s="447"/>
      <c r="G293" s="451"/>
      <c r="H293" s="446"/>
    </row>
    <row r="294" spans="1:8" x14ac:dyDescent="0.25">
      <c r="A294" s="162"/>
      <c r="B294" s="430" t="str">
        <f>IF(G294="","",INDEX('Basic project data'!$A$12:$A$16,MATCH(G294,'Basic project data'!$D$12:$D$16,1)))</f>
        <v/>
      </c>
      <c r="C294" s="162"/>
      <c r="D294" s="162"/>
      <c r="E294" s="450"/>
      <c r="F294" s="447"/>
      <c r="G294" s="451"/>
      <c r="H294" s="446"/>
    </row>
    <row r="295" spans="1:8" x14ac:dyDescent="0.25">
      <c r="A295" s="162"/>
      <c r="B295" s="430" t="str">
        <f>IF(G295="","",INDEX('Basic project data'!$A$12:$A$16,MATCH(G295,'Basic project data'!$D$12:$D$16,1)))</f>
        <v/>
      </c>
      <c r="C295" s="162"/>
      <c r="D295" s="162"/>
      <c r="E295" s="450"/>
      <c r="F295" s="447"/>
      <c r="G295" s="451"/>
      <c r="H295" s="446"/>
    </row>
    <row r="296" spans="1:8" x14ac:dyDescent="0.25">
      <c r="A296" s="162"/>
      <c r="B296" s="430" t="str">
        <f>IF(G296="","",INDEX('Basic project data'!$A$12:$A$16,MATCH(G296,'Basic project data'!$D$12:$D$16,1)))</f>
        <v/>
      </c>
      <c r="C296" s="162"/>
      <c r="D296" s="162"/>
      <c r="E296" s="450"/>
      <c r="F296" s="447"/>
      <c r="G296" s="451"/>
      <c r="H296" s="446"/>
    </row>
    <row r="297" spans="1:8" x14ac:dyDescent="0.25">
      <c r="A297" s="162"/>
      <c r="B297" s="430" t="str">
        <f>IF(G297="","",INDEX('Basic project data'!$A$12:$A$16,MATCH(G297,'Basic project data'!$D$12:$D$16,1)))</f>
        <v/>
      </c>
      <c r="C297" s="162"/>
      <c r="D297" s="162"/>
      <c r="E297" s="450"/>
      <c r="F297" s="447"/>
      <c r="G297" s="451"/>
      <c r="H297" s="446"/>
    </row>
    <row r="298" spans="1:8" x14ac:dyDescent="0.25">
      <c r="A298" s="162"/>
      <c r="B298" s="430" t="str">
        <f>IF(G298="","",INDEX('Basic project data'!$A$12:$A$16,MATCH(G298,'Basic project data'!$D$12:$D$16,1)))</f>
        <v/>
      </c>
      <c r="C298" s="162"/>
      <c r="D298" s="162"/>
      <c r="E298" s="450"/>
      <c r="F298" s="447"/>
      <c r="G298" s="451"/>
      <c r="H298" s="446"/>
    </row>
    <row r="299" spans="1:8" x14ac:dyDescent="0.25">
      <c r="A299" s="162"/>
      <c r="B299" s="430" t="str">
        <f>IF(G299="","",INDEX('Basic project data'!$A$12:$A$16,MATCH(G299,'Basic project data'!$D$12:$D$16,1)))</f>
        <v/>
      </c>
      <c r="C299" s="162"/>
      <c r="D299" s="162"/>
      <c r="E299" s="450"/>
      <c r="F299" s="447"/>
      <c r="G299" s="451"/>
      <c r="H299" s="446"/>
    </row>
    <row r="300" spans="1:8" x14ac:dyDescent="0.25">
      <c r="A300" s="162"/>
      <c r="B300" s="430" t="str">
        <f>IF(G300="","",INDEX('Basic project data'!$A$12:$A$16,MATCH(G300,'Basic project data'!$D$12:$D$16,1)))</f>
        <v/>
      </c>
      <c r="C300" s="162"/>
      <c r="D300" s="162"/>
      <c r="E300" s="450"/>
      <c r="F300" s="447"/>
      <c r="G300" s="451"/>
      <c r="H300" s="446"/>
    </row>
    <row r="301" spans="1:8" x14ac:dyDescent="0.25">
      <c r="A301" s="162"/>
      <c r="B301" s="430" t="str">
        <f>IF(G301="","",INDEX('Basic project data'!$A$12:$A$16,MATCH(G301,'Basic project data'!$D$12:$D$16,1)))</f>
        <v/>
      </c>
      <c r="C301" s="162"/>
      <c r="D301" s="162"/>
      <c r="E301" s="450"/>
      <c r="F301" s="447"/>
      <c r="G301" s="451"/>
      <c r="H301" s="446"/>
    </row>
    <row r="302" spans="1:8" x14ac:dyDescent="0.25">
      <c r="A302" s="162"/>
      <c r="B302" s="430" t="str">
        <f>IF(G302="","",INDEX('Basic project data'!$A$12:$A$16,MATCH(G302,'Basic project data'!$D$12:$D$16,1)))</f>
        <v/>
      </c>
      <c r="C302" s="162"/>
      <c r="D302" s="162"/>
      <c r="E302" s="450"/>
      <c r="F302" s="447"/>
      <c r="G302" s="451"/>
      <c r="H302" s="446"/>
    </row>
    <row r="303" spans="1:8" x14ac:dyDescent="0.25">
      <c r="A303" s="162"/>
      <c r="B303" s="430" t="str">
        <f>IF(G303="","",INDEX('Basic project data'!$A$12:$A$16,MATCH(G303,'Basic project data'!$D$12:$D$16,1)))</f>
        <v/>
      </c>
      <c r="C303" s="162"/>
      <c r="D303" s="162"/>
      <c r="E303" s="450"/>
      <c r="F303" s="447"/>
      <c r="G303" s="451"/>
      <c r="H303" s="446"/>
    </row>
    <row r="304" spans="1:8" x14ac:dyDescent="0.25">
      <c r="A304" s="162"/>
      <c r="B304" s="430" t="str">
        <f>IF(G304="","",INDEX('Basic project data'!$A$12:$A$16,MATCH(G304,'Basic project data'!$D$12:$D$16,1)))</f>
        <v/>
      </c>
      <c r="C304" s="162"/>
      <c r="D304" s="162"/>
      <c r="E304" s="450"/>
      <c r="F304" s="447"/>
      <c r="G304" s="451"/>
      <c r="H304" s="446"/>
    </row>
    <row r="305" spans="1:8" x14ac:dyDescent="0.25">
      <c r="A305" s="162"/>
      <c r="B305" s="430" t="str">
        <f>IF(G305="","",INDEX('Basic project data'!$A$12:$A$16,MATCH(G305,'Basic project data'!$D$12:$D$16,1)))</f>
        <v/>
      </c>
      <c r="C305" s="162"/>
      <c r="D305" s="162"/>
      <c r="E305" s="450"/>
      <c r="F305" s="447"/>
      <c r="G305" s="451"/>
      <c r="H305" s="446"/>
    </row>
    <row r="306" spans="1:8" x14ac:dyDescent="0.25">
      <c r="A306" s="162"/>
      <c r="B306" s="430" t="str">
        <f>IF(G306="","",INDEX('Basic project data'!$A$12:$A$16,MATCH(G306,'Basic project data'!$D$12:$D$16,1)))</f>
        <v/>
      </c>
      <c r="C306" s="162"/>
      <c r="D306" s="162"/>
      <c r="E306" s="450"/>
      <c r="F306" s="447"/>
      <c r="G306" s="451"/>
      <c r="H306" s="446"/>
    </row>
    <row r="307" spans="1:8" x14ac:dyDescent="0.25">
      <c r="A307" s="162"/>
      <c r="B307" s="430" t="str">
        <f>IF(G307="","",INDEX('Basic project data'!$A$12:$A$16,MATCH(G307,'Basic project data'!$D$12:$D$16,1)))</f>
        <v/>
      </c>
      <c r="C307" s="162"/>
      <c r="D307" s="162"/>
      <c r="E307" s="450"/>
      <c r="F307" s="447"/>
      <c r="G307" s="451"/>
      <c r="H307" s="446"/>
    </row>
    <row r="308" spans="1:8" x14ac:dyDescent="0.25">
      <c r="A308" s="162"/>
      <c r="B308" s="430" t="str">
        <f>IF(G308="","",INDEX('Basic project data'!$A$12:$A$16,MATCH(G308,'Basic project data'!$D$12:$D$16,1)))</f>
        <v/>
      </c>
      <c r="C308" s="162"/>
      <c r="D308" s="162"/>
      <c r="E308" s="450"/>
      <c r="F308" s="447"/>
      <c r="G308" s="451"/>
      <c r="H308" s="446"/>
    </row>
    <row r="309" spans="1:8" x14ac:dyDescent="0.25">
      <c r="A309" s="162"/>
      <c r="B309" s="430" t="str">
        <f>IF(G309="","",INDEX('Basic project data'!$A$12:$A$16,MATCH(G309,'Basic project data'!$D$12:$D$16,1)))</f>
        <v/>
      </c>
      <c r="C309" s="162"/>
      <c r="D309" s="162"/>
      <c r="E309" s="450"/>
      <c r="F309" s="447"/>
      <c r="G309" s="451"/>
      <c r="H309" s="446"/>
    </row>
    <row r="310" spans="1:8" x14ac:dyDescent="0.25">
      <c r="A310" s="162"/>
      <c r="B310" s="430" t="str">
        <f>IF(G310="","",INDEX('Basic project data'!$A$12:$A$16,MATCH(G310,'Basic project data'!$D$12:$D$16,1)))</f>
        <v/>
      </c>
      <c r="C310" s="162"/>
      <c r="D310" s="162"/>
      <c r="E310" s="450"/>
      <c r="F310" s="447"/>
      <c r="G310" s="451"/>
      <c r="H310" s="446"/>
    </row>
    <row r="311" spans="1:8" x14ac:dyDescent="0.25">
      <c r="A311" s="162"/>
      <c r="B311" s="430" t="str">
        <f>IF(G311="","",INDEX('Basic project data'!$A$12:$A$16,MATCH(G311,'Basic project data'!$D$12:$D$16,1)))</f>
        <v/>
      </c>
      <c r="C311" s="162"/>
      <c r="D311" s="162"/>
      <c r="E311" s="450"/>
      <c r="F311" s="447"/>
      <c r="G311" s="451"/>
      <c r="H311" s="446"/>
    </row>
    <row r="312" spans="1:8" x14ac:dyDescent="0.25">
      <c r="A312" s="162"/>
      <c r="B312" s="430" t="str">
        <f>IF(G312="","",INDEX('Basic project data'!$A$12:$A$16,MATCH(G312,'Basic project data'!$D$12:$D$16,1)))</f>
        <v/>
      </c>
      <c r="C312" s="162"/>
      <c r="D312" s="162"/>
      <c r="E312" s="450"/>
      <c r="F312" s="447"/>
      <c r="G312" s="451"/>
      <c r="H312" s="446"/>
    </row>
    <row r="313" spans="1:8" x14ac:dyDescent="0.25">
      <c r="A313" s="162"/>
      <c r="B313" s="430" t="str">
        <f>IF(G313="","",INDEX('Basic project data'!$A$12:$A$16,MATCH(G313,'Basic project data'!$D$12:$D$16,1)))</f>
        <v/>
      </c>
      <c r="C313" s="162"/>
      <c r="D313" s="162"/>
      <c r="E313" s="450"/>
      <c r="F313" s="447"/>
      <c r="G313" s="451"/>
      <c r="H313" s="446"/>
    </row>
    <row r="314" spans="1:8" x14ac:dyDescent="0.25">
      <c r="A314" s="162"/>
      <c r="B314" s="430" t="str">
        <f>IF(G314="","",INDEX('Basic project data'!$A$12:$A$16,MATCH(G314,'Basic project data'!$D$12:$D$16,1)))</f>
        <v/>
      </c>
      <c r="C314" s="162"/>
      <c r="D314" s="162"/>
      <c r="E314" s="450"/>
      <c r="F314" s="447"/>
      <c r="G314" s="451"/>
      <c r="H314" s="446"/>
    </row>
    <row r="315" spans="1:8" x14ac:dyDescent="0.25">
      <c r="A315" s="162"/>
      <c r="B315" s="430" t="str">
        <f>IF(G315="","",INDEX('Basic project data'!$A$12:$A$16,MATCH(G315,'Basic project data'!$D$12:$D$16,1)))</f>
        <v/>
      </c>
      <c r="C315" s="162"/>
      <c r="D315" s="162"/>
      <c r="E315" s="450"/>
      <c r="F315" s="447"/>
      <c r="G315" s="451"/>
      <c r="H315" s="446"/>
    </row>
    <row r="316" spans="1:8" x14ac:dyDescent="0.25">
      <c r="A316" s="162"/>
      <c r="B316" s="430" t="str">
        <f>IF(G316="","",INDEX('Basic project data'!$A$12:$A$16,MATCH(G316,'Basic project data'!$D$12:$D$16,1)))</f>
        <v/>
      </c>
      <c r="C316" s="162"/>
      <c r="D316" s="162"/>
      <c r="E316" s="450"/>
      <c r="F316" s="447"/>
      <c r="G316" s="451"/>
      <c r="H316" s="446"/>
    </row>
    <row r="317" spans="1:8" x14ac:dyDescent="0.25">
      <c r="A317" s="162"/>
      <c r="B317" s="430" t="str">
        <f>IF(G317="","",INDEX('Basic project data'!$A$12:$A$16,MATCH(G317,'Basic project data'!$D$12:$D$16,1)))</f>
        <v/>
      </c>
      <c r="C317" s="162"/>
      <c r="D317" s="162"/>
      <c r="E317" s="450"/>
      <c r="F317" s="447"/>
      <c r="G317" s="451"/>
      <c r="H317" s="446"/>
    </row>
    <row r="318" spans="1:8" x14ac:dyDescent="0.25">
      <c r="A318" s="162"/>
      <c r="B318" s="430" t="str">
        <f>IF(G318="","",INDEX('Basic project data'!$A$12:$A$16,MATCH(G318,'Basic project data'!$D$12:$D$16,1)))</f>
        <v/>
      </c>
      <c r="C318" s="162"/>
      <c r="D318" s="162"/>
      <c r="E318" s="450"/>
      <c r="F318" s="447"/>
      <c r="G318" s="451"/>
      <c r="H318" s="446"/>
    </row>
    <row r="319" spans="1:8" x14ac:dyDescent="0.25">
      <c r="A319" s="162"/>
      <c r="B319" s="430" t="str">
        <f>IF(G319="","",INDEX('Basic project data'!$A$12:$A$16,MATCH(G319,'Basic project data'!$D$12:$D$16,1)))</f>
        <v/>
      </c>
      <c r="C319" s="162"/>
      <c r="D319" s="162"/>
      <c r="E319" s="450"/>
      <c r="F319" s="447"/>
      <c r="G319" s="451"/>
      <c r="H319" s="446"/>
    </row>
    <row r="320" spans="1:8" x14ac:dyDescent="0.25">
      <c r="A320" s="162"/>
      <c r="B320" s="430" t="str">
        <f>IF(G320="","",INDEX('Basic project data'!$A$12:$A$16,MATCH(G320,'Basic project data'!$D$12:$D$16,1)))</f>
        <v/>
      </c>
      <c r="C320" s="162"/>
      <c r="D320" s="162"/>
      <c r="E320" s="450"/>
      <c r="F320" s="447"/>
      <c r="G320" s="451"/>
      <c r="H320" s="446"/>
    </row>
    <row r="321" spans="1:8" x14ac:dyDescent="0.25">
      <c r="A321" s="162"/>
      <c r="B321" s="430" t="str">
        <f>IF(G321="","",INDEX('Basic project data'!$A$12:$A$16,MATCH(G321,'Basic project data'!$D$12:$D$16,1)))</f>
        <v/>
      </c>
      <c r="C321" s="162"/>
      <c r="D321" s="162"/>
      <c r="E321" s="450"/>
      <c r="F321" s="447"/>
      <c r="G321" s="451"/>
      <c r="H321" s="446"/>
    </row>
    <row r="322" spans="1:8" x14ac:dyDescent="0.25">
      <c r="A322" s="162"/>
      <c r="B322" s="430" t="str">
        <f>IF(G322="","",INDEX('Basic project data'!$A$12:$A$16,MATCH(G322,'Basic project data'!$D$12:$D$16,1)))</f>
        <v/>
      </c>
      <c r="C322" s="162"/>
      <c r="D322" s="162"/>
      <c r="E322" s="450"/>
      <c r="F322" s="447"/>
      <c r="G322" s="451"/>
      <c r="H322" s="446"/>
    </row>
    <row r="323" spans="1:8" x14ac:dyDescent="0.25">
      <c r="A323" s="162"/>
      <c r="B323" s="430" t="str">
        <f>IF(G323="","",INDEX('Basic project data'!$A$12:$A$16,MATCH(G323,'Basic project data'!$D$12:$D$16,1)))</f>
        <v/>
      </c>
      <c r="C323" s="162"/>
      <c r="D323" s="162"/>
      <c r="E323" s="450"/>
      <c r="F323" s="447"/>
      <c r="G323" s="451"/>
      <c r="H323" s="446"/>
    </row>
    <row r="324" spans="1:8" x14ac:dyDescent="0.25">
      <c r="A324" s="162"/>
      <c r="B324" s="430" t="str">
        <f>IF(G324="","",INDEX('Basic project data'!$A$12:$A$16,MATCH(G324,'Basic project data'!$D$12:$D$16,1)))</f>
        <v/>
      </c>
      <c r="C324" s="162"/>
      <c r="D324" s="162"/>
      <c r="E324" s="450"/>
      <c r="F324" s="447"/>
      <c r="G324" s="451"/>
      <c r="H324" s="446"/>
    </row>
    <row r="325" spans="1:8" x14ac:dyDescent="0.25">
      <c r="A325" s="162"/>
      <c r="B325" s="430" t="str">
        <f>IF(G325="","",INDEX('Basic project data'!$A$12:$A$16,MATCH(G325,'Basic project data'!$D$12:$D$16,1)))</f>
        <v/>
      </c>
      <c r="C325" s="162"/>
      <c r="D325" s="162"/>
      <c r="E325" s="450"/>
      <c r="F325" s="447"/>
      <c r="G325" s="451"/>
      <c r="H325" s="446"/>
    </row>
    <row r="326" spans="1:8" x14ac:dyDescent="0.25">
      <c r="A326" s="162"/>
      <c r="B326" s="430" t="str">
        <f>IF(G326="","",INDEX('Basic project data'!$A$12:$A$16,MATCH(G326,'Basic project data'!$D$12:$D$16,1)))</f>
        <v/>
      </c>
      <c r="C326" s="162"/>
      <c r="D326" s="162"/>
      <c r="E326" s="450"/>
      <c r="F326" s="447"/>
      <c r="G326" s="451"/>
      <c r="H326" s="446"/>
    </row>
    <row r="327" spans="1:8" x14ac:dyDescent="0.25">
      <c r="A327" s="162"/>
      <c r="B327" s="430" t="str">
        <f>IF(G327="","",INDEX('Basic project data'!$A$12:$A$16,MATCH(G327,'Basic project data'!$D$12:$D$16,1)))</f>
        <v/>
      </c>
      <c r="C327" s="162"/>
      <c r="D327" s="162"/>
      <c r="E327" s="450"/>
      <c r="F327" s="447"/>
      <c r="G327" s="451"/>
      <c r="H327" s="446"/>
    </row>
    <row r="328" spans="1:8" x14ac:dyDescent="0.25">
      <c r="A328" s="162"/>
      <c r="B328" s="430" t="str">
        <f>IF(G328="","",INDEX('Basic project data'!$A$12:$A$16,MATCH(G328,'Basic project data'!$D$12:$D$16,1)))</f>
        <v/>
      </c>
      <c r="C328" s="162"/>
      <c r="D328" s="162"/>
      <c r="E328" s="450"/>
      <c r="F328" s="447"/>
      <c r="G328" s="451"/>
      <c r="H328" s="446"/>
    </row>
    <row r="329" spans="1:8" x14ac:dyDescent="0.25">
      <c r="A329" s="162"/>
      <c r="B329" s="430" t="str">
        <f>IF(G329="","",INDEX('Basic project data'!$A$12:$A$16,MATCH(G329,'Basic project data'!$D$12:$D$16,1)))</f>
        <v/>
      </c>
      <c r="C329" s="162"/>
      <c r="D329" s="162"/>
      <c r="E329" s="450"/>
      <c r="F329" s="447"/>
      <c r="G329" s="451"/>
      <c r="H329" s="446"/>
    </row>
    <row r="330" spans="1:8" x14ac:dyDescent="0.25">
      <c r="A330" s="162"/>
      <c r="B330" s="430" t="str">
        <f>IF(G330="","",INDEX('Basic project data'!$A$12:$A$16,MATCH(G330,'Basic project data'!$D$12:$D$16,1)))</f>
        <v/>
      </c>
      <c r="C330" s="162"/>
      <c r="D330" s="162"/>
      <c r="E330" s="450"/>
      <c r="F330" s="447"/>
      <c r="G330" s="451"/>
      <c r="H330" s="446"/>
    </row>
    <row r="331" spans="1:8" x14ac:dyDescent="0.25">
      <c r="A331" s="162"/>
      <c r="B331" s="430" t="str">
        <f>IF(G331="","",INDEX('Basic project data'!$A$12:$A$16,MATCH(G331,'Basic project data'!$D$12:$D$16,1)))</f>
        <v/>
      </c>
      <c r="C331" s="162"/>
      <c r="D331" s="162"/>
      <c r="E331" s="450"/>
      <c r="F331" s="447"/>
      <c r="G331" s="451"/>
      <c r="H331" s="446"/>
    </row>
    <row r="332" spans="1:8" x14ac:dyDescent="0.25">
      <c r="A332" s="162"/>
      <c r="B332" s="430" t="str">
        <f>IF(G332="","",INDEX('Basic project data'!$A$12:$A$16,MATCH(G332,'Basic project data'!$D$12:$D$16,1)))</f>
        <v/>
      </c>
      <c r="C332" s="162"/>
      <c r="D332" s="162"/>
      <c r="E332" s="450"/>
      <c r="F332" s="447"/>
      <c r="G332" s="451"/>
      <c r="H332" s="446"/>
    </row>
    <row r="333" spans="1:8" x14ac:dyDescent="0.25">
      <c r="A333" s="162"/>
      <c r="B333" s="430" t="str">
        <f>IF(G333="","",INDEX('Basic project data'!$A$12:$A$16,MATCH(G333,'Basic project data'!$D$12:$D$16,1)))</f>
        <v/>
      </c>
      <c r="C333" s="162"/>
      <c r="D333" s="162"/>
      <c r="E333" s="450"/>
      <c r="F333" s="447"/>
      <c r="G333" s="451"/>
      <c r="H333" s="446"/>
    </row>
    <row r="334" spans="1:8" x14ac:dyDescent="0.25">
      <c r="A334" s="162"/>
      <c r="B334" s="430" t="str">
        <f>IF(G334="","",INDEX('Basic project data'!$A$12:$A$16,MATCH(G334,'Basic project data'!$D$12:$D$16,1)))</f>
        <v/>
      </c>
      <c r="C334" s="162"/>
      <c r="D334" s="162"/>
      <c r="E334" s="450"/>
      <c r="F334" s="447"/>
      <c r="G334" s="451"/>
      <c r="H334" s="446"/>
    </row>
    <row r="335" spans="1:8" x14ac:dyDescent="0.25">
      <c r="A335" s="162"/>
      <c r="B335" s="430" t="str">
        <f>IF(G335="","",INDEX('Basic project data'!$A$12:$A$16,MATCH(G335,'Basic project data'!$D$12:$D$16,1)))</f>
        <v/>
      </c>
      <c r="C335" s="162"/>
      <c r="D335" s="162"/>
      <c r="E335" s="450"/>
      <c r="F335" s="447"/>
      <c r="G335" s="451"/>
      <c r="H335" s="446"/>
    </row>
    <row r="336" spans="1:8" x14ac:dyDescent="0.25">
      <c r="A336" s="162"/>
      <c r="B336" s="430" t="str">
        <f>IF(G336="","",INDEX('Basic project data'!$A$12:$A$16,MATCH(G336,'Basic project data'!$D$12:$D$16,1)))</f>
        <v/>
      </c>
      <c r="C336" s="162"/>
      <c r="D336" s="162"/>
      <c r="E336" s="450"/>
      <c r="F336" s="447"/>
      <c r="G336" s="451"/>
      <c r="H336" s="446"/>
    </row>
    <row r="337" spans="1:8" x14ac:dyDescent="0.25">
      <c r="A337" s="162"/>
      <c r="B337" s="430" t="str">
        <f>IF(G337="","",INDEX('Basic project data'!$A$12:$A$16,MATCH(G337,'Basic project data'!$D$12:$D$16,1)))</f>
        <v/>
      </c>
      <c r="C337" s="162"/>
      <c r="D337" s="162"/>
      <c r="E337" s="450"/>
      <c r="F337" s="447"/>
      <c r="G337" s="451"/>
      <c r="H337" s="446"/>
    </row>
    <row r="338" spans="1:8" x14ac:dyDescent="0.25">
      <c r="A338" s="162"/>
      <c r="B338" s="430" t="str">
        <f>IF(G338="","",INDEX('Basic project data'!$A$12:$A$16,MATCH(G338,'Basic project data'!$D$12:$D$16,1)))</f>
        <v/>
      </c>
      <c r="C338" s="162"/>
      <c r="D338" s="162"/>
      <c r="E338" s="450"/>
      <c r="F338" s="447"/>
      <c r="G338" s="451"/>
      <c r="H338" s="446"/>
    </row>
    <row r="339" spans="1:8" x14ac:dyDescent="0.25">
      <c r="A339" s="162"/>
      <c r="B339" s="430" t="str">
        <f>IF(G339="","",INDEX('Basic project data'!$A$12:$A$16,MATCH(G339,'Basic project data'!$D$12:$D$16,1)))</f>
        <v/>
      </c>
      <c r="C339" s="162"/>
      <c r="D339" s="162"/>
      <c r="E339" s="450"/>
      <c r="F339" s="447"/>
      <c r="G339" s="451"/>
      <c r="H339" s="446"/>
    </row>
    <row r="340" spans="1:8" x14ac:dyDescent="0.25">
      <c r="A340" s="162"/>
      <c r="B340" s="430" t="str">
        <f>IF(G340="","",INDEX('Basic project data'!$A$12:$A$16,MATCH(G340,'Basic project data'!$D$12:$D$16,1)))</f>
        <v/>
      </c>
      <c r="C340" s="162"/>
      <c r="D340" s="162"/>
      <c r="E340" s="450"/>
      <c r="F340" s="447"/>
      <c r="G340" s="451"/>
      <c r="H340" s="446"/>
    </row>
    <row r="341" spans="1:8" x14ac:dyDescent="0.25">
      <c r="A341" s="162"/>
      <c r="B341" s="430" t="str">
        <f>IF(G341="","",INDEX('Basic project data'!$A$12:$A$16,MATCH(G341,'Basic project data'!$D$12:$D$16,1)))</f>
        <v/>
      </c>
      <c r="C341" s="162"/>
      <c r="D341" s="162"/>
      <c r="E341" s="450"/>
      <c r="F341" s="447"/>
      <c r="G341" s="451"/>
      <c r="H341" s="446"/>
    </row>
    <row r="342" spans="1:8" x14ac:dyDescent="0.25">
      <c r="A342" s="162"/>
      <c r="B342" s="430" t="str">
        <f>IF(G342="","",INDEX('Basic project data'!$A$12:$A$16,MATCH(G342,'Basic project data'!$D$12:$D$16,1)))</f>
        <v/>
      </c>
      <c r="C342" s="162"/>
      <c r="D342" s="162"/>
      <c r="E342" s="450"/>
      <c r="F342" s="447"/>
      <c r="G342" s="451"/>
      <c r="H342" s="446"/>
    </row>
    <row r="343" spans="1:8" x14ac:dyDescent="0.25">
      <c r="A343" s="162"/>
      <c r="B343" s="430" t="str">
        <f>IF(G343="","",INDEX('Basic project data'!$A$12:$A$16,MATCH(G343,'Basic project data'!$D$12:$D$16,1)))</f>
        <v/>
      </c>
      <c r="C343" s="162"/>
      <c r="D343" s="162"/>
      <c r="E343" s="450"/>
      <c r="F343" s="447"/>
      <c r="G343" s="451"/>
      <c r="H343" s="446"/>
    </row>
    <row r="344" spans="1:8" x14ac:dyDescent="0.25">
      <c r="A344" s="162"/>
      <c r="B344" s="430" t="str">
        <f>IF(G344="","",INDEX('Basic project data'!$A$12:$A$16,MATCH(G344,'Basic project data'!$D$12:$D$16,1)))</f>
        <v/>
      </c>
      <c r="C344" s="162"/>
      <c r="D344" s="162"/>
      <c r="E344" s="450"/>
      <c r="F344" s="447"/>
      <c r="G344" s="451"/>
      <c r="H344" s="446"/>
    </row>
    <row r="345" spans="1:8" x14ac:dyDescent="0.25">
      <c r="A345" s="162"/>
      <c r="B345" s="430" t="str">
        <f>IF(G345="","",INDEX('Basic project data'!$A$12:$A$16,MATCH(G345,'Basic project data'!$D$12:$D$16,1)))</f>
        <v/>
      </c>
      <c r="C345" s="162"/>
      <c r="D345" s="162"/>
      <c r="E345" s="450"/>
      <c r="F345" s="447"/>
      <c r="G345" s="451"/>
      <c r="H345" s="446"/>
    </row>
    <row r="346" spans="1:8" x14ac:dyDescent="0.25">
      <c r="A346" s="162"/>
      <c r="B346" s="430" t="str">
        <f>IF(G346="","",INDEX('Basic project data'!$A$12:$A$16,MATCH(G346,'Basic project data'!$D$12:$D$16,1)))</f>
        <v/>
      </c>
      <c r="C346" s="162"/>
      <c r="D346" s="162"/>
      <c r="E346" s="450"/>
      <c r="F346" s="447"/>
      <c r="G346" s="451"/>
      <c r="H346" s="446"/>
    </row>
    <row r="347" spans="1:8" x14ac:dyDescent="0.25">
      <c r="A347" s="162"/>
      <c r="B347" s="430" t="str">
        <f>IF(G347="","",INDEX('Basic project data'!$A$12:$A$16,MATCH(G347,'Basic project data'!$D$12:$D$16,1)))</f>
        <v/>
      </c>
      <c r="C347" s="162"/>
      <c r="D347" s="162"/>
      <c r="E347" s="450"/>
      <c r="F347" s="447"/>
      <c r="G347" s="451"/>
      <c r="H347" s="446"/>
    </row>
    <row r="348" spans="1:8" x14ac:dyDescent="0.25">
      <c r="A348" s="162"/>
      <c r="B348" s="430" t="str">
        <f>IF(G348="","",INDEX('Basic project data'!$A$12:$A$16,MATCH(G348,'Basic project data'!$D$12:$D$16,1)))</f>
        <v/>
      </c>
      <c r="C348" s="162"/>
      <c r="D348" s="162"/>
      <c r="E348" s="450"/>
      <c r="F348" s="447"/>
      <c r="G348" s="451"/>
      <c r="H348" s="446"/>
    </row>
    <row r="349" spans="1:8" x14ac:dyDescent="0.25">
      <c r="A349" s="162"/>
      <c r="B349" s="430" t="str">
        <f>IF(G349="","",INDEX('Basic project data'!$A$12:$A$16,MATCH(G349,'Basic project data'!$D$12:$D$16,1)))</f>
        <v/>
      </c>
      <c r="C349" s="162"/>
      <c r="D349" s="162"/>
      <c r="E349" s="450"/>
      <c r="F349" s="447"/>
      <c r="G349" s="451"/>
      <c r="H349" s="446"/>
    </row>
    <row r="350" spans="1:8" x14ac:dyDescent="0.25">
      <c r="A350" s="162"/>
      <c r="B350" s="430" t="str">
        <f>IF(G350="","",INDEX('Basic project data'!$A$12:$A$16,MATCH(G350,'Basic project data'!$D$12:$D$16,1)))</f>
        <v/>
      </c>
      <c r="C350" s="162"/>
      <c r="D350" s="162"/>
      <c r="E350" s="450"/>
      <c r="F350" s="447"/>
      <c r="G350" s="451"/>
      <c r="H350" s="446"/>
    </row>
    <row r="351" spans="1:8" x14ac:dyDescent="0.25">
      <c r="A351" s="162"/>
      <c r="B351" s="430" t="str">
        <f>IF(G351="","",INDEX('Basic project data'!$A$12:$A$16,MATCH(G351,'Basic project data'!$D$12:$D$16,1)))</f>
        <v/>
      </c>
      <c r="C351" s="162"/>
      <c r="D351" s="162"/>
      <c r="E351" s="450"/>
      <c r="F351" s="447"/>
      <c r="G351" s="451"/>
      <c r="H351" s="446"/>
    </row>
    <row r="352" spans="1:8" x14ac:dyDescent="0.25">
      <c r="A352" s="162"/>
      <c r="B352" s="430" t="str">
        <f>IF(G352="","",INDEX('Basic project data'!$A$12:$A$16,MATCH(G352,'Basic project data'!$D$12:$D$16,1)))</f>
        <v/>
      </c>
      <c r="C352" s="162"/>
      <c r="D352" s="162"/>
      <c r="E352" s="450"/>
      <c r="F352" s="447"/>
      <c r="G352" s="451"/>
      <c r="H352" s="446"/>
    </row>
    <row r="353" spans="1:8" x14ac:dyDescent="0.25">
      <c r="A353" s="162"/>
      <c r="B353" s="430" t="str">
        <f>IF(G353="","",INDEX('Basic project data'!$A$12:$A$16,MATCH(G353,'Basic project data'!$D$12:$D$16,1)))</f>
        <v/>
      </c>
      <c r="C353" s="162"/>
      <c r="D353" s="162"/>
      <c r="E353" s="450"/>
      <c r="F353" s="447"/>
      <c r="G353" s="451"/>
      <c r="H353" s="446"/>
    </row>
    <row r="354" spans="1:8" x14ac:dyDescent="0.25">
      <c r="A354" s="162"/>
      <c r="B354" s="430" t="str">
        <f>IF(G354="","",INDEX('Basic project data'!$A$12:$A$16,MATCH(G354,'Basic project data'!$D$12:$D$16,1)))</f>
        <v/>
      </c>
      <c r="C354" s="162"/>
      <c r="D354" s="162"/>
      <c r="E354" s="450"/>
      <c r="F354" s="447"/>
      <c r="G354" s="451"/>
      <c r="H354" s="446"/>
    </row>
    <row r="355" spans="1:8" x14ac:dyDescent="0.25">
      <c r="A355" s="162"/>
      <c r="B355" s="430" t="str">
        <f>IF(G355="","",INDEX('Basic project data'!$A$12:$A$16,MATCH(G355,'Basic project data'!$D$12:$D$16,1)))</f>
        <v/>
      </c>
      <c r="C355" s="162"/>
      <c r="D355" s="162"/>
      <c r="E355" s="450"/>
      <c r="F355" s="447"/>
      <c r="G355" s="451"/>
      <c r="H355" s="446"/>
    </row>
    <row r="356" spans="1:8" x14ac:dyDescent="0.25">
      <c r="A356" s="162"/>
      <c r="B356" s="430" t="str">
        <f>IF(G356="","",INDEX('Basic project data'!$A$12:$A$16,MATCH(G356,'Basic project data'!$D$12:$D$16,1)))</f>
        <v/>
      </c>
      <c r="C356" s="162"/>
      <c r="D356" s="162"/>
      <c r="E356" s="450"/>
      <c r="F356" s="447"/>
      <c r="G356" s="451"/>
      <c r="H356" s="446"/>
    </row>
    <row r="357" spans="1:8" x14ac:dyDescent="0.25">
      <c r="A357" s="162"/>
      <c r="B357" s="430" t="str">
        <f>IF(G357="","",INDEX('Basic project data'!$A$12:$A$16,MATCH(G357,'Basic project data'!$D$12:$D$16,1)))</f>
        <v/>
      </c>
      <c r="C357" s="162"/>
      <c r="D357" s="162"/>
      <c r="E357" s="450"/>
      <c r="F357" s="447"/>
      <c r="G357" s="451"/>
      <c r="H357" s="446"/>
    </row>
    <row r="358" spans="1:8" x14ac:dyDescent="0.25">
      <c r="A358" s="162"/>
      <c r="B358" s="430" t="str">
        <f>IF(G358="","",INDEX('Basic project data'!$A$12:$A$16,MATCH(G358,'Basic project data'!$D$12:$D$16,1)))</f>
        <v/>
      </c>
      <c r="C358" s="162"/>
      <c r="D358" s="162"/>
      <c r="E358" s="450"/>
      <c r="F358" s="447"/>
      <c r="G358" s="451"/>
      <c r="H358" s="446"/>
    </row>
    <row r="359" spans="1:8" x14ac:dyDescent="0.25">
      <c r="A359" s="162"/>
      <c r="B359" s="430" t="str">
        <f>IF(G359="","",INDEX('Basic project data'!$A$12:$A$16,MATCH(G359,'Basic project data'!$D$12:$D$16,1)))</f>
        <v/>
      </c>
      <c r="C359" s="162"/>
      <c r="D359" s="162"/>
      <c r="E359" s="450"/>
      <c r="F359" s="447"/>
      <c r="G359" s="451"/>
      <c r="H359" s="446"/>
    </row>
    <row r="360" spans="1:8" x14ac:dyDescent="0.25">
      <c r="A360" s="162"/>
      <c r="B360" s="430" t="str">
        <f>IF(G360="","",INDEX('Basic project data'!$A$12:$A$16,MATCH(G360,'Basic project data'!$D$12:$D$16,1)))</f>
        <v/>
      </c>
      <c r="C360" s="162"/>
      <c r="D360" s="162"/>
      <c r="E360" s="450"/>
      <c r="F360" s="447"/>
      <c r="G360" s="451"/>
      <c r="H360" s="446"/>
    </row>
    <row r="361" spans="1:8" x14ac:dyDescent="0.25">
      <c r="A361" s="162"/>
      <c r="B361" s="430" t="str">
        <f>IF(G361="","",INDEX('Basic project data'!$A$12:$A$16,MATCH(G361,'Basic project data'!$D$12:$D$16,1)))</f>
        <v/>
      </c>
      <c r="C361" s="162"/>
      <c r="D361" s="162"/>
      <c r="E361" s="450"/>
      <c r="F361" s="447"/>
      <c r="G361" s="451"/>
      <c r="H361" s="446"/>
    </row>
    <row r="362" spans="1:8" x14ac:dyDescent="0.25">
      <c r="A362" s="162"/>
      <c r="B362" s="430" t="str">
        <f>IF(G362="","",INDEX('Basic project data'!$A$12:$A$16,MATCH(G362,'Basic project data'!$D$12:$D$16,1)))</f>
        <v/>
      </c>
      <c r="C362" s="162"/>
      <c r="D362" s="162"/>
      <c r="E362" s="450"/>
      <c r="F362" s="447"/>
      <c r="G362" s="451"/>
      <c r="H362" s="446"/>
    </row>
    <row r="363" spans="1:8" x14ac:dyDescent="0.25">
      <c r="A363" s="162"/>
      <c r="B363" s="430" t="str">
        <f>IF(G363="","",INDEX('Basic project data'!$A$12:$A$16,MATCH(G363,'Basic project data'!$D$12:$D$16,1)))</f>
        <v/>
      </c>
      <c r="C363" s="162"/>
      <c r="D363" s="162"/>
      <c r="E363" s="450"/>
      <c r="F363" s="447"/>
      <c r="G363" s="451"/>
      <c r="H363" s="446"/>
    </row>
    <row r="364" spans="1:8" x14ac:dyDescent="0.25">
      <c r="A364" s="162"/>
      <c r="B364" s="430" t="str">
        <f>IF(G364="","",INDEX('Basic project data'!$A$12:$A$16,MATCH(G364,'Basic project data'!$D$12:$D$16,1)))</f>
        <v/>
      </c>
      <c r="C364" s="162"/>
      <c r="D364" s="162"/>
      <c r="E364" s="450"/>
      <c r="F364" s="447"/>
      <c r="G364" s="451"/>
      <c r="H364" s="446"/>
    </row>
    <row r="365" spans="1:8" x14ac:dyDescent="0.25">
      <c r="A365" s="162"/>
      <c r="B365" s="430" t="str">
        <f>IF(G365="","",INDEX('Basic project data'!$A$12:$A$16,MATCH(G365,'Basic project data'!$D$12:$D$16,1)))</f>
        <v/>
      </c>
      <c r="C365" s="162"/>
      <c r="D365" s="162"/>
      <c r="E365" s="450"/>
      <c r="F365" s="447"/>
      <c r="G365" s="451"/>
      <c r="H365" s="446"/>
    </row>
    <row r="366" spans="1:8" x14ac:dyDescent="0.25">
      <c r="A366" s="162"/>
      <c r="B366" s="430" t="str">
        <f>IF(G366="","",INDEX('Basic project data'!$A$12:$A$16,MATCH(G366,'Basic project data'!$D$12:$D$16,1)))</f>
        <v/>
      </c>
      <c r="C366" s="162"/>
      <c r="D366" s="162"/>
      <c r="E366" s="450"/>
      <c r="F366" s="447"/>
      <c r="G366" s="451"/>
      <c r="H366" s="446"/>
    </row>
    <row r="367" spans="1:8" x14ac:dyDescent="0.25">
      <c r="A367" s="162"/>
      <c r="B367" s="430" t="str">
        <f>IF(G367="","",INDEX('Basic project data'!$A$12:$A$16,MATCH(G367,'Basic project data'!$D$12:$D$16,1)))</f>
        <v/>
      </c>
      <c r="C367" s="162"/>
      <c r="D367" s="162"/>
      <c r="E367" s="450"/>
      <c r="F367" s="447"/>
      <c r="G367" s="451"/>
      <c r="H367" s="446"/>
    </row>
    <row r="368" spans="1:8" x14ac:dyDescent="0.25">
      <c r="A368" s="162"/>
      <c r="B368" s="430" t="str">
        <f>IF(G368="","",INDEX('Basic project data'!$A$12:$A$16,MATCH(G368,'Basic project data'!$D$12:$D$16,1)))</f>
        <v/>
      </c>
      <c r="C368" s="162"/>
      <c r="D368" s="162"/>
      <c r="E368" s="450"/>
      <c r="F368" s="447"/>
      <c r="G368" s="451"/>
      <c r="H368" s="446"/>
    </row>
    <row r="369" spans="1:8" x14ac:dyDescent="0.25">
      <c r="A369" s="162"/>
      <c r="B369" s="430" t="str">
        <f>IF(G369="","",INDEX('Basic project data'!$A$12:$A$16,MATCH(G369,'Basic project data'!$D$12:$D$16,1)))</f>
        <v/>
      </c>
      <c r="C369" s="162"/>
      <c r="D369" s="162"/>
      <c r="E369" s="450"/>
      <c r="F369" s="447"/>
      <c r="G369" s="451"/>
      <c r="H369" s="446"/>
    </row>
    <row r="370" spans="1:8" x14ac:dyDescent="0.25">
      <c r="A370" s="162"/>
      <c r="B370" s="430" t="str">
        <f>IF(G370="","",INDEX('Basic project data'!$A$12:$A$16,MATCH(G370,'Basic project data'!$D$12:$D$16,1)))</f>
        <v/>
      </c>
      <c r="C370" s="162"/>
      <c r="D370" s="162"/>
      <c r="E370" s="450"/>
      <c r="F370" s="447"/>
      <c r="G370" s="451"/>
      <c r="H370" s="446"/>
    </row>
    <row r="371" spans="1:8" x14ac:dyDescent="0.25">
      <c r="A371" s="162"/>
      <c r="B371" s="430" t="str">
        <f>IF(G371="","",INDEX('Basic project data'!$A$12:$A$16,MATCH(G371,'Basic project data'!$D$12:$D$16,1)))</f>
        <v/>
      </c>
      <c r="C371" s="162"/>
      <c r="D371" s="162"/>
      <c r="E371" s="450"/>
      <c r="F371" s="447"/>
      <c r="G371" s="451"/>
      <c r="H371" s="446"/>
    </row>
    <row r="372" spans="1:8" x14ac:dyDescent="0.25">
      <c r="A372" s="162"/>
      <c r="B372" s="430" t="str">
        <f>IF(G372="","",INDEX('Basic project data'!$A$12:$A$16,MATCH(G372,'Basic project data'!$D$12:$D$16,1)))</f>
        <v/>
      </c>
      <c r="C372" s="162"/>
      <c r="D372" s="162"/>
      <c r="E372" s="450"/>
      <c r="F372" s="447"/>
      <c r="G372" s="451"/>
      <c r="H372" s="446"/>
    </row>
    <row r="373" spans="1:8" x14ac:dyDescent="0.25">
      <c r="A373" s="162"/>
      <c r="B373" s="430" t="str">
        <f>IF(G373="","",INDEX('Basic project data'!$A$12:$A$16,MATCH(G373,'Basic project data'!$D$12:$D$16,1)))</f>
        <v/>
      </c>
      <c r="C373" s="162"/>
      <c r="D373" s="162"/>
      <c r="E373" s="450"/>
      <c r="F373" s="447"/>
      <c r="G373" s="451"/>
      <c r="H373" s="446"/>
    </row>
    <row r="374" spans="1:8" x14ac:dyDescent="0.25">
      <c r="A374" s="162"/>
      <c r="B374" s="430" t="str">
        <f>IF(G374="","",INDEX('Basic project data'!$A$12:$A$16,MATCH(G374,'Basic project data'!$D$12:$D$16,1)))</f>
        <v/>
      </c>
      <c r="C374" s="162"/>
      <c r="D374" s="162"/>
      <c r="E374" s="450"/>
      <c r="F374" s="447"/>
      <c r="G374" s="451"/>
      <c r="H374" s="446"/>
    </row>
    <row r="375" spans="1:8" x14ac:dyDescent="0.25">
      <c r="A375" s="162"/>
      <c r="B375" s="430" t="str">
        <f>IF(G375="","",INDEX('Basic project data'!$A$12:$A$16,MATCH(G375,'Basic project data'!$D$12:$D$16,1)))</f>
        <v/>
      </c>
      <c r="C375" s="162"/>
      <c r="D375" s="162"/>
      <c r="E375" s="450"/>
      <c r="F375" s="447"/>
      <c r="G375" s="451"/>
      <c r="H375" s="446"/>
    </row>
    <row r="376" spans="1:8" x14ac:dyDescent="0.25">
      <c r="A376" s="162"/>
      <c r="B376" s="430" t="str">
        <f>IF(G376="","",INDEX('Basic project data'!$A$12:$A$16,MATCH(G376,'Basic project data'!$D$12:$D$16,1)))</f>
        <v/>
      </c>
      <c r="C376" s="162"/>
      <c r="D376" s="162"/>
      <c r="E376" s="450"/>
      <c r="F376" s="447"/>
      <c r="G376" s="451"/>
      <c r="H376" s="446"/>
    </row>
    <row r="377" spans="1:8" x14ac:dyDescent="0.25">
      <c r="A377" s="162"/>
      <c r="B377" s="430" t="str">
        <f>IF(G377="","",INDEX('Basic project data'!$A$12:$A$16,MATCH(G377,'Basic project data'!$D$12:$D$16,1)))</f>
        <v/>
      </c>
      <c r="C377" s="162"/>
      <c r="D377" s="162"/>
      <c r="E377" s="450"/>
      <c r="F377" s="447"/>
      <c r="G377" s="451"/>
      <c r="H377" s="446"/>
    </row>
    <row r="378" spans="1:8" x14ac:dyDescent="0.25">
      <c r="A378" s="162"/>
      <c r="B378" s="430" t="str">
        <f>IF(G378="","",INDEX('Basic project data'!$A$12:$A$16,MATCH(G378,'Basic project data'!$D$12:$D$16,1)))</f>
        <v/>
      </c>
      <c r="C378" s="162"/>
      <c r="D378" s="162"/>
      <c r="E378" s="450"/>
      <c r="F378" s="447"/>
      <c r="G378" s="451"/>
      <c r="H378" s="446"/>
    </row>
    <row r="379" spans="1:8" x14ac:dyDescent="0.25">
      <c r="A379" s="162"/>
      <c r="B379" s="430" t="str">
        <f>IF(G379="","",INDEX('Basic project data'!$A$12:$A$16,MATCH(G379,'Basic project data'!$D$12:$D$16,1)))</f>
        <v/>
      </c>
      <c r="C379" s="162"/>
      <c r="D379" s="162"/>
      <c r="E379" s="450"/>
      <c r="F379" s="447"/>
      <c r="G379" s="451"/>
      <c r="H379" s="446"/>
    </row>
    <row r="380" spans="1:8" x14ac:dyDescent="0.25">
      <c r="A380" s="162"/>
      <c r="B380" s="430" t="str">
        <f>IF(G380="","",INDEX('Basic project data'!$A$12:$A$16,MATCH(G380,'Basic project data'!$D$12:$D$16,1)))</f>
        <v/>
      </c>
      <c r="C380" s="162"/>
      <c r="D380" s="162"/>
      <c r="E380" s="450"/>
      <c r="F380" s="447"/>
      <c r="G380" s="451"/>
      <c r="H380" s="446"/>
    </row>
    <row r="381" spans="1:8" x14ac:dyDescent="0.25">
      <c r="A381" s="162"/>
      <c r="B381" s="430" t="str">
        <f>IF(G381="","",INDEX('Basic project data'!$A$12:$A$16,MATCH(G381,'Basic project data'!$D$12:$D$16,1)))</f>
        <v/>
      </c>
      <c r="C381" s="162"/>
      <c r="D381" s="162"/>
      <c r="E381" s="450"/>
      <c r="F381" s="447"/>
      <c r="G381" s="451"/>
      <c r="H381" s="446"/>
    </row>
    <row r="382" spans="1:8" x14ac:dyDescent="0.25">
      <c r="A382" s="162"/>
      <c r="B382" s="430" t="str">
        <f>IF(G382="","",INDEX('Basic project data'!$A$12:$A$16,MATCH(G382,'Basic project data'!$D$12:$D$16,1)))</f>
        <v/>
      </c>
      <c r="C382" s="162"/>
      <c r="D382" s="162"/>
      <c r="E382" s="450"/>
      <c r="F382" s="447"/>
      <c r="G382" s="451"/>
      <c r="H382" s="446"/>
    </row>
    <row r="383" spans="1:8" x14ac:dyDescent="0.25">
      <c r="A383" s="162"/>
      <c r="B383" s="430" t="str">
        <f>IF(G383="","",INDEX('Basic project data'!$A$12:$A$16,MATCH(G383,'Basic project data'!$D$12:$D$16,1)))</f>
        <v/>
      </c>
      <c r="C383" s="162"/>
      <c r="D383" s="162"/>
      <c r="E383" s="450"/>
      <c r="F383" s="447"/>
      <c r="G383" s="451"/>
      <c r="H383" s="446"/>
    </row>
    <row r="384" spans="1:8" x14ac:dyDescent="0.25">
      <c r="A384" s="162"/>
      <c r="B384" s="430" t="str">
        <f>IF(G384="","",INDEX('Basic project data'!$A$12:$A$16,MATCH(G384,'Basic project data'!$D$12:$D$16,1)))</f>
        <v/>
      </c>
      <c r="C384" s="162"/>
      <c r="D384" s="162"/>
      <c r="E384" s="450"/>
      <c r="F384" s="447"/>
      <c r="G384" s="451"/>
      <c r="H384" s="446"/>
    </row>
    <row r="385" spans="1:8" x14ac:dyDescent="0.25">
      <c r="A385" s="162"/>
      <c r="B385" s="430" t="str">
        <f>IF(G385="","",INDEX('Basic project data'!$A$12:$A$16,MATCH(G385,'Basic project data'!$D$12:$D$16,1)))</f>
        <v/>
      </c>
      <c r="C385" s="162"/>
      <c r="D385" s="162"/>
      <c r="E385" s="450"/>
      <c r="F385" s="447"/>
      <c r="G385" s="451"/>
      <c r="H385" s="446"/>
    </row>
    <row r="386" spans="1:8" x14ac:dyDescent="0.25">
      <c r="A386" s="162"/>
      <c r="B386" s="430" t="str">
        <f>IF(G386="","",INDEX('Basic project data'!$A$12:$A$16,MATCH(G386,'Basic project data'!$D$12:$D$16,1)))</f>
        <v/>
      </c>
      <c r="C386" s="162"/>
      <c r="D386" s="162"/>
      <c r="E386" s="450"/>
      <c r="F386" s="447"/>
      <c r="G386" s="451"/>
      <c r="H386" s="446"/>
    </row>
    <row r="387" spans="1:8" x14ac:dyDescent="0.25">
      <c r="A387" s="162"/>
      <c r="B387" s="430" t="str">
        <f>IF(G387="","",INDEX('Basic project data'!$A$12:$A$16,MATCH(G387,'Basic project data'!$D$12:$D$16,1)))</f>
        <v/>
      </c>
      <c r="C387" s="162"/>
      <c r="D387" s="162"/>
      <c r="E387" s="450"/>
      <c r="F387" s="447"/>
      <c r="G387" s="451"/>
      <c r="H387" s="446"/>
    </row>
    <row r="388" spans="1:8" x14ac:dyDescent="0.25">
      <c r="A388" s="162"/>
      <c r="B388" s="430" t="str">
        <f>IF(G388="","",INDEX('Basic project data'!$A$12:$A$16,MATCH(G388,'Basic project data'!$D$12:$D$16,1)))</f>
        <v/>
      </c>
      <c r="C388" s="162"/>
      <c r="D388" s="162"/>
      <c r="E388" s="450"/>
      <c r="F388" s="447"/>
      <c r="G388" s="451"/>
      <c r="H388" s="446"/>
    </row>
    <row r="389" spans="1:8" x14ac:dyDescent="0.25">
      <c r="A389" s="162"/>
      <c r="B389" s="430" t="str">
        <f>IF(G389="","",INDEX('Basic project data'!$A$12:$A$16,MATCH(G389,'Basic project data'!$D$12:$D$16,1)))</f>
        <v/>
      </c>
      <c r="C389" s="162"/>
      <c r="D389" s="162"/>
      <c r="E389" s="450"/>
      <c r="F389" s="447"/>
      <c r="G389" s="451"/>
      <c r="H389" s="446"/>
    </row>
    <row r="390" spans="1:8" x14ac:dyDescent="0.25">
      <c r="A390" s="162"/>
      <c r="B390" s="430" t="str">
        <f>IF(G390="","",INDEX('Basic project data'!$A$12:$A$16,MATCH(G390,'Basic project data'!$D$12:$D$16,1)))</f>
        <v/>
      </c>
      <c r="C390" s="162"/>
      <c r="D390" s="162"/>
      <c r="E390" s="450"/>
      <c r="F390" s="447"/>
      <c r="G390" s="451"/>
      <c r="H390" s="446"/>
    </row>
    <row r="391" spans="1:8" x14ac:dyDescent="0.25">
      <c r="A391" s="162"/>
      <c r="B391" s="430" t="str">
        <f>IF(G391="","",INDEX('Basic project data'!$A$12:$A$16,MATCH(G391,'Basic project data'!$D$12:$D$16,1)))</f>
        <v/>
      </c>
      <c r="C391" s="162"/>
      <c r="D391" s="162"/>
      <c r="E391" s="450"/>
      <c r="F391" s="447"/>
      <c r="G391" s="451"/>
      <c r="H391" s="446"/>
    </row>
    <row r="392" spans="1:8" x14ac:dyDescent="0.25">
      <c r="A392" s="162"/>
      <c r="B392" s="430" t="str">
        <f>IF(G392="","",INDEX('Basic project data'!$A$12:$A$16,MATCH(G392,'Basic project data'!$D$12:$D$16,1)))</f>
        <v/>
      </c>
      <c r="C392" s="162"/>
      <c r="D392" s="162"/>
      <c r="E392" s="450"/>
      <c r="F392" s="447"/>
      <c r="G392" s="451"/>
      <c r="H392" s="446"/>
    </row>
    <row r="393" spans="1:8" x14ac:dyDescent="0.25">
      <c r="A393" s="162"/>
      <c r="B393" s="430" t="str">
        <f>IF(G393="","",INDEX('Basic project data'!$A$12:$A$16,MATCH(G393,'Basic project data'!$D$12:$D$16,1)))</f>
        <v/>
      </c>
      <c r="C393" s="162"/>
      <c r="D393" s="162"/>
      <c r="E393" s="450"/>
      <c r="F393" s="447"/>
      <c r="G393" s="451"/>
      <c r="H393" s="446"/>
    </row>
    <row r="394" spans="1:8" x14ac:dyDescent="0.25">
      <c r="A394" s="162"/>
      <c r="B394" s="430" t="str">
        <f>IF(G394="","",INDEX('Basic project data'!$A$12:$A$16,MATCH(G394,'Basic project data'!$D$12:$D$16,1)))</f>
        <v/>
      </c>
      <c r="C394" s="162"/>
      <c r="D394" s="162"/>
      <c r="E394" s="450"/>
      <c r="F394" s="447"/>
      <c r="G394" s="451"/>
      <c r="H394" s="446"/>
    </row>
    <row r="395" spans="1:8" x14ac:dyDescent="0.25">
      <c r="A395" s="162"/>
      <c r="B395" s="430" t="str">
        <f>IF(G395="","",INDEX('Basic project data'!$A$12:$A$16,MATCH(G395,'Basic project data'!$D$12:$D$16,1)))</f>
        <v/>
      </c>
      <c r="C395" s="162"/>
      <c r="D395" s="162"/>
      <c r="E395" s="450"/>
      <c r="F395" s="447"/>
      <c r="G395" s="451"/>
      <c r="H395" s="446"/>
    </row>
    <row r="396" spans="1:8" x14ac:dyDescent="0.25">
      <c r="A396" s="162"/>
      <c r="B396" s="430" t="str">
        <f>IF(G396="","",INDEX('Basic project data'!$A$12:$A$16,MATCH(G396,'Basic project data'!$D$12:$D$16,1)))</f>
        <v/>
      </c>
      <c r="C396" s="162"/>
      <c r="D396" s="162"/>
      <c r="E396" s="450"/>
      <c r="F396" s="447"/>
      <c r="G396" s="451"/>
      <c r="H396" s="446"/>
    </row>
    <row r="397" spans="1:8" x14ac:dyDescent="0.25">
      <c r="A397" s="162"/>
      <c r="B397" s="430" t="str">
        <f>IF(G397="","",INDEX('Basic project data'!$A$12:$A$16,MATCH(G397,'Basic project data'!$D$12:$D$16,1)))</f>
        <v/>
      </c>
      <c r="C397" s="162"/>
      <c r="D397" s="162"/>
      <c r="E397" s="450"/>
      <c r="F397" s="447"/>
      <c r="G397" s="451"/>
      <c r="H397" s="446"/>
    </row>
    <row r="398" spans="1:8" x14ac:dyDescent="0.25">
      <c r="A398" s="162"/>
      <c r="B398" s="430" t="str">
        <f>IF(G398="","",INDEX('Basic project data'!$A$12:$A$16,MATCH(G398,'Basic project data'!$D$12:$D$16,1)))</f>
        <v/>
      </c>
      <c r="C398" s="162"/>
      <c r="D398" s="162"/>
      <c r="E398" s="450"/>
      <c r="F398" s="447"/>
      <c r="G398" s="451"/>
      <c r="H398" s="446"/>
    </row>
    <row r="399" spans="1:8" x14ac:dyDescent="0.25">
      <c r="A399" s="162"/>
      <c r="B399" s="430" t="str">
        <f>IF(G399="","",INDEX('Basic project data'!$A$12:$A$16,MATCH(G399,'Basic project data'!$D$12:$D$16,1)))</f>
        <v/>
      </c>
      <c r="C399" s="162"/>
      <c r="D399" s="162"/>
      <c r="E399" s="450"/>
      <c r="F399" s="447"/>
      <c r="G399" s="451"/>
      <c r="H399" s="446"/>
    </row>
    <row r="400" spans="1:8" x14ac:dyDescent="0.25">
      <c r="A400" s="162"/>
      <c r="B400" s="430" t="str">
        <f>IF(G400="","",INDEX('Basic project data'!$A$12:$A$16,MATCH(G400,'Basic project data'!$D$12:$D$16,1)))</f>
        <v/>
      </c>
      <c r="C400" s="162"/>
      <c r="D400" s="162"/>
      <c r="E400" s="450"/>
      <c r="F400" s="447"/>
      <c r="G400" s="451"/>
      <c r="H400" s="446"/>
    </row>
    <row r="401" spans="1:8" x14ac:dyDescent="0.25">
      <c r="A401" s="162"/>
      <c r="B401" s="430" t="str">
        <f>IF(G401="","",INDEX('Basic project data'!$A$12:$A$16,MATCH(G401,'Basic project data'!$D$12:$D$16,1)))</f>
        <v/>
      </c>
      <c r="C401" s="162"/>
      <c r="D401" s="162"/>
      <c r="E401" s="450"/>
      <c r="F401" s="447"/>
      <c r="G401" s="451"/>
      <c r="H401" s="446"/>
    </row>
    <row r="402" spans="1:8" x14ac:dyDescent="0.25">
      <c r="A402" s="162"/>
      <c r="B402" s="430" t="str">
        <f>IF(G402="","",INDEX('Basic project data'!$A$12:$A$16,MATCH(G402,'Basic project data'!$D$12:$D$16,1)))</f>
        <v/>
      </c>
      <c r="C402" s="162"/>
      <c r="D402" s="162"/>
      <c r="E402" s="450"/>
      <c r="F402" s="447"/>
      <c r="G402" s="451"/>
      <c r="H402" s="446"/>
    </row>
    <row r="403" spans="1:8" x14ac:dyDescent="0.25">
      <c r="A403" s="162"/>
      <c r="B403" s="430" t="str">
        <f>IF(G403="","",INDEX('Basic project data'!$A$12:$A$16,MATCH(G403,'Basic project data'!$D$12:$D$16,1)))</f>
        <v/>
      </c>
      <c r="C403" s="162"/>
      <c r="D403" s="162"/>
      <c r="E403" s="450"/>
      <c r="F403" s="447"/>
      <c r="G403" s="451"/>
      <c r="H403" s="446"/>
    </row>
    <row r="404" spans="1:8" x14ac:dyDescent="0.25">
      <c r="A404" s="162"/>
      <c r="B404" s="430" t="str">
        <f>IF(G404="","",INDEX('Basic project data'!$A$12:$A$16,MATCH(G404,'Basic project data'!$D$12:$D$16,1)))</f>
        <v/>
      </c>
      <c r="C404" s="162"/>
      <c r="D404" s="162"/>
      <c r="E404" s="450"/>
      <c r="F404" s="447"/>
      <c r="G404" s="451"/>
      <c r="H404" s="446"/>
    </row>
    <row r="405" spans="1:8" x14ac:dyDescent="0.25">
      <c r="A405" s="162"/>
      <c r="B405" s="430" t="str">
        <f>IF(G405="","",INDEX('Basic project data'!$A$12:$A$16,MATCH(G405,'Basic project data'!$D$12:$D$16,1)))</f>
        <v/>
      </c>
      <c r="C405" s="162"/>
      <c r="D405" s="162"/>
      <c r="E405" s="450"/>
      <c r="F405" s="447"/>
      <c r="G405" s="451"/>
      <c r="H405" s="446"/>
    </row>
    <row r="406" spans="1:8" x14ac:dyDescent="0.25">
      <c r="A406" s="162"/>
      <c r="B406" s="430" t="str">
        <f>IF(G406="","",INDEX('Basic project data'!$A$12:$A$16,MATCH(G406,'Basic project data'!$D$12:$D$16,1)))</f>
        <v/>
      </c>
      <c r="C406" s="162"/>
      <c r="D406" s="162"/>
      <c r="E406" s="450"/>
      <c r="F406" s="447"/>
      <c r="G406" s="451"/>
      <c r="H406" s="446"/>
    </row>
    <row r="407" spans="1:8" x14ac:dyDescent="0.25">
      <c r="A407" s="162"/>
      <c r="B407" s="430" t="str">
        <f>IF(G407="","",INDEX('Basic project data'!$A$12:$A$16,MATCH(G407,'Basic project data'!$D$12:$D$16,1)))</f>
        <v/>
      </c>
      <c r="C407" s="162"/>
      <c r="D407" s="162"/>
      <c r="E407" s="450"/>
      <c r="F407" s="447"/>
      <c r="G407" s="451"/>
      <c r="H407" s="446"/>
    </row>
    <row r="408" spans="1:8" x14ac:dyDescent="0.25">
      <c r="A408" s="162"/>
      <c r="B408" s="430" t="str">
        <f>IF(G408="","",INDEX('Basic project data'!$A$12:$A$16,MATCH(G408,'Basic project data'!$D$12:$D$16,1)))</f>
        <v/>
      </c>
      <c r="C408" s="162"/>
      <c r="D408" s="162"/>
      <c r="E408" s="450"/>
      <c r="F408" s="447"/>
      <c r="G408" s="451"/>
      <c r="H408" s="446"/>
    </row>
    <row r="409" spans="1:8" x14ac:dyDescent="0.25">
      <c r="A409" s="162"/>
      <c r="B409" s="430" t="str">
        <f>IF(G409="","",INDEX('Basic project data'!$A$12:$A$16,MATCH(G409,'Basic project data'!$D$12:$D$16,1)))</f>
        <v/>
      </c>
      <c r="C409" s="162"/>
      <c r="D409" s="162"/>
      <c r="E409" s="450"/>
      <c r="F409" s="447"/>
      <c r="G409" s="451"/>
      <c r="H409" s="446"/>
    </row>
    <row r="410" spans="1:8" x14ac:dyDescent="0.25">
      <c r="A410" s="162"/>
      <c r="B410" s="430" t="str">
        <f>IF(G410="","",INDEX('Basic project data'!$A$12:$A$16,MATCH(G410,'Basic project data'!$D$12:$D$16,1)))</f>
        <v/>
      </c>
      <c r="C410" s="162"/>
      <c r="D410" s="162"/>
      <c r="E410" s="450"/>
      <c r="F410" s="447"/>
      <c r="G410" s="451"/>
      <c r="H410" s="446"/>
    </row>
    <row r="411" spans="1:8" x14ac:dyDescent="0.25">
      <c r="A411" s="162"/>
      <c r="B411" s="430" t="str">
        <f>IF(G411="","",INDEX('Basic project data'!$A$12:$A$16,MATCH(G411,'Basic project data'!$D$12:$D$16,1)))</f>
        <v/>
      </c>
      <c r="C411" s="162"/>
      <c r="D411" s="162"/>
      <c r="E411" s="450"/>
      <c r="F411" s="447"/>
      <c r="G411" s="451"/>
      <c r="H411" s="446"/>
    </row>
    <row r="412" spans="1:8" x14ac:dyDescent="0.25">
      <c r="A412" s="162"/>
      <c r="B412" s="430" t="str">
        <f>IF(G412="","",INDEX('Basic project data'!$A$12:$A$16,MATCH(G412,'Basic project data'!$D$12:$D$16,1)))</f>
        <v/>
      </c>
      <c r="C412" s="162"/>
      <c r="D412" s="162"/>
      <c r="E412" s="450"/>
      <c r="F412" s="447"/>
      <c r="G412" s="451"/>
      <c r="H412" s="446"/>
    </row>
    <row r="413" spans="1:8" x14ac:dyDescent="0.25">
      <c r="A413" s="162"/>
      <c r="B413" s="430" t="str">
        <f>IF(G413="","",INDEX('Basic project data'!$A$12:$A$16,MATCH(G413,'Basic project data'!$D$12:$D$16,1)))</f>
        <v/>
      </c>
      <c r="C413" s="162"/>
      <c r="D413" s="162"/>
      <c r="E413" s="450"/>
      <c r="F413" s="447"/>
      <c r="G413" s="451"/>
      <c r="H413" s="446"/>
    </row>
    <row r="414" spans="1:8" x14ac:dyDescent="0.25">
      <c r="A414" s="162"/>
      <c r="B414" s="430" t="str">
        <f>IF(G414="","",INDEX('Basic project data'!$A$12:$A$16,MATCH(G414,'Basic project data'!$D$12:$D$16,1)))</f>
        <v/>
      </c>
      <c r="C414" s="162"/>
      <c r="D414" s="162"/>
      <c r="E414" s="450"/>
      <c r="F414" s="447"/>
      <c r="G414" s="451"/>
      <c r="H414" s="446"/>
    </row>
    <row r="415" spans="1:8" x14ac:dyDescent="0.25">
      <c r="A415" s="162"/>
      <c r="B415" s="430" t="str">
        <f>IF(G415="","",INDEX('Basic project data'!$A$12:$A$16,MATCH(G415,'Basic project data'!$D$12:$D$16,1)))</f>
        <v/>
      </c>
      <c r="C415" s="162"/>
      <c r="D415" s="162"/>
      <c r="E415" s="450"/>
      <c r="F415" s="447"/>
      <c r="G415" s="451"/>
      <c r="H415" s="446"/>
    </row>
    <row r="416" spans="1:8" x14ac:dyDescent="0.25">
      <c r="A416" s="162"/>
      <c r="B416" s="430" t="str">
        <f>IF(G416="","",INDEX('Basic project data'!$A$12:$A$16,MATCH(G416,'Basic project data'!$D$12:$D$16,1)))</f>
        <v/>
      </c>
      <c r="C416" s="162"/>
      <c r="D416" s="162"/>
      <c r="E416" s="450"/>
      <c r="F416" s="447"/>
      <c r="G416" s="451"/>
      <c r="H416" s="446"/>
    </row>
    <row r="417" spans="1:8" x14ac:dyDescent="0.25">
      <c r="A417" s="162"/>
      <c r="B417" s="430" t="str">
        <f>IF(G417="","",INDEX('Basic project data'!$A$12:$A$16,MATCH(G417,'Basic project data'!$D$12:$D$16,1)))</f>
        <v/>
      </c>
      <c r="C417" s="162"/>
      <c r="D417" s="162"/>
      <c r="E417" s="450"/>
      <c r="F417" s="447"/>
      <c r="G417" s="451"/>
      <c r="H417" s="446"/>
    </row>
    <row r="418" spans="1:8" x14ac:dyDescent="0.25">
      <c r="A418" s="162"/>
      <c r="B418" s="430" t="str">
        <f>IF(G418="","",INDEX('Basic project data'!$A$12:$A$16,MATCH(G418,'Basic project data'!$D$12:$D$16,1)))</f>
        <v/>
      </c>
      <c r="C418" s="162"/>
      <c r="D418" s="162"/>
      <c r="E418" s="450"/>
      <c r="F418" s="447"/>
      <c r="G418" s="451"/>
      <c r="H418" s="446"/>
    </row>
    <row r="419" spans="1:8" x14ac:dyDescent="0.25">
      <c r="A419" s="162"/>
      <c r="B419" s="430" t="str">
        <f>IF(G419="","",INDEX('Basic project data'!$A$12:$A$16,MATCH(G419,'Basic project data'!$D$12:$D$16,1)))</f>
        <v/>
      </c>
      <c r="C419" s="162"/>
      <c r="D419" s="162"/>
      <c r="E419" s="450"/>
      <c r="F419" s="447"/>
      <c r="G419" s="451"/>
      <c r="H419" s="446"/>
    </row>
    <row r="420" spans="1:8" x14ac:dyDescent="0.25">
      <c r="A420" s="162"/>
      <c r="B420" s="430" t="str">
        <f>IF(G420="","",INDEX('Basic project data'!$A$12:$A$16,MATCH(G420,'Basic project data'!$D$12:$D$16,1)))</f>
        <v/>
      </c>
      <c r="C420" s="162"/>
      <c r="D420" s="162"/>
      <c r="E420" s="450"/>
      <c r="F420" s="447"/>
      <c r="G420" s="451"/>
      <c r="H420" s="446"/>
    </row>
    <row r="421" spans="1:8" x14ac:dyDescent="0.25">
      <c r="A421" s="162"/>
      <c r="B421" s="430" t="str">
        <f>IF(G421="","",INDEX('Basic project data'!$A$12:$A$16,MATCH(G421,'Basic project data'!$D$12:$D$16,1)))</f>
        <v/>
      </c>
      <c r="C421" s="162"/>
      <c r="D421" s="162"/>
      <c r="E421" s="450"/>
      <c r="F421" s="447"/>
      <c r="G421" s="451"/>
      <c r="H421" s="446"/>
    </row>
    <row r="422" spans="1:8" x14ac:dyDescent="0.25">
      <c r="A422" s="162"/>
      <c r="B422" s="430" t="str">
        <f>IF(G422="","",INDEX('Basic project data'!$A$12:$A$16,MATCH(G422,'Basic project data'!$D$12:$D$16,1)))</f>
        <v/>
      </c>
      <c r="C422" s="162"/>
      <c r="D422" s="162"/>
      <c r="E422" s="450"/>
      <c r="F422" s="447"/>
      <c r="G422" s="451"/>
      <c r="H422" s="446"/>
    </row>
    <row r="423" spans="1:8" x14ac:dyDescent="0.25">
      <c r="A423" s="162"/>
      <c r="B423" s="430" t="str">
        <f>IF(G423="","",INDEX('Basic project data'!$A$12:$A$16,MATCH(G423,'Basic project data'!$D$12:$D$16,1)))</f>
        <v/>
      </c>
      <c r="C423" s="162"/>
      <c r="D423" s="162"/>
      <c r="E423" s="450"/>
      <c r="F423" s="447"/>
      <c r="G423" s="451"/>
      <c r="H423" s="446"/>
    </row>
    <row r="424" spans="1:8" x14ac:dyDescent="0.25">
      <c r="A424" s="162"/>
      <c r="B424" s="430" t="str">
        <f>IF(G424="","",INDEX('Basic project data'!$A$12:$A$16,MATCH(G424,'Basic project data'!$D$12:$D$16,1)))</f>
        <v/>
      </c>
      <c r="C424" s="162"/>
      <c r="D424" s="162"/>
      <c r="E424" s="450"/>
      <c r="F424" s="447"/>
      <c r="G424" s="451"/>
      <c r="H424" s="446"/>
    </row>
    <row r="425" spans="1:8" x14ac:dyDescent="0.25">
      <c r="A425" s="162"/>
      <c r="B425" s="430" t="str">
        <f>IF(G425="","",INDEX('Basic project data'!$A$12:$A$16,MATCH(G425,'Basic project data'!$D$12:$D$16,1)))</f>
        <v/>
      </c>
      <c r="C425" s="162"/>
      <c r="D425" s="162"/>
      <c r="E425" s="450"/>
      <c r="F425" s="447"/>
      <c r="G425" s="451"/>
      <c r="H425" s="446"/>
    </row>
    <row r="426" spans="1:8" x14ac:dyDescent="0.25">
      <c r="A426" s="162"/>
      <c r="B426" s="430" t="str">
        <f>IF(G426="","",INDEX('Basic project data'!$A$12:$A$16,MATCH(G426,'Basic project data'!$D$12:$D$16,1)))</f>
        <v/>
      </c>
      <c r="C426" s="162"/>
      <c r="D426" s="162"/>
      <c r="E426" s="450"/>
      <c r="F426" s="447"/>
      <c r="G426" s="451"/>
      <c r="H426" s="446"/>
    </row>
    <row r="427" spans="1:8" x14ac:dyDescent="0.25">
      <c r="A427" s="162"/>
      <c r="B427" s="430" t="str">
        <f>IF(G427="","",INDEX('Basic project data'!$A$12:$A$16,MATCH(G427,'Basic project data'!$D$12:$D$16,1)))</f>
        <v/>
      </c>
      <c r="C427" s="162"/>
      <c r="D427" s="162"/>
      <c r="E427" s="450"/>
      <c r="F427" s="447"/>
      <c r="G427" s="451"/>
      <c r="H427" s="446"/>
    </row>
    <row r="428" spans="1:8" x14ac:dyDescent="0.25">
      <c r="A428" s="162"/>
      <c r="B428" s="430" t="str">
        <f>IF(G428="","",INDEX('Basic project data'!$A$12:$A$16,MATCH(G428,'Basic project data'!$D$12:$D$16,1)))</f>
        <v/>
      </c>
      <c r="C428" s="162"/>
      <c r="D428" s="162"/>
      <c r="E428" s="450"/>
      <c r="F428" s="447"/>
      <c r="G428" s="451"/>
      <c r="H428" s="446"/>
    </row>
    <row r="429" spans="1:8" x14ac:dyDescent="0.25">
      <c r="A429" s="162"/>
      <c r="B429" s="430" t="str">
        <f>IF(G429="","",INDEX('Basic project data'!$A$12:$A$16,MATCH(G429,'Basic project data'!$D$12:$D$16,1)))</f>
        <v/>
      </c>
      <c r="C429" s="162"/>
      <c r="D429" s="162"/>
      <c r="E429" s="450"/>
      <c r="F429" s="447"/>
      <c r="G429" s="451"/>
      <c r="H429" s="446"/>
    </row>
    <row r="430" spans="1:8" x14ac:dyDescent="0.25">
      <c r="A430" s="162"/>
      <c r="B430" s="430" t="str">
        <f>IF(G430="","",INDEX('Basic project data'!$A$12:$A$16,MATCH(G430,'Basic project data'!$D$12:$D$16,1)))</f>
        <v/>
      </c>
      <c r="C430" s="162"/>
      <c r="D430" s="162"/>
      <c r="E430" s="450"/>
      <c r="F430" s="447"/>
      <c r="G430" s="451"/>
      <c r="H430" s="446"/>
    </row>
    <row r="431" spans="1:8" x14ac:dyDescent="0.25">
      <c r="A431" s="162"/>
      <c r="B431" s="430" t="str">
        <f>IF(G431="","",INDEX('Basic project data'!$A$12:$A$16,MATCH(G431,'Basic project data'!$D$12:$D$16,1)))</f>
        <v/>
      </c>
      <c r="C431" s="162"/>
      <c r="D431" s="162"/>
      <c r="E431" s="450"/>
      <c r="F431" s="447"/>
      <c r="G431" s="451"/>
      <c r="H431" s="446"/>
    </row>
    <row r="432" spans="1:8" x14ac:dyDescent="0.25">
      <c r="A432" s="162"/>
      <c r="B432" s="430" t="str">
        <f>IF(G432="","",INDEX('Basic project data'!$A$12:$A$16,MATCH(G432,'Basic project data'!$D$12:$D$16,1)))</f>
        <v/>
      </c>
      <c r="C432" s="162"/>
      <c r="D432" s="162"/>
      <c r="E432" s="450"/>
      <c r="F432" s="447"/>
      <c r="G432" s="451"/>
      <c r="H432" s="446"/>
    </row>
    <row r="433" spans="1:8" x14ac:dyDescent="0.25">
      <c r="A433" s="162"/>
      <c r="B433" s="430" t="str">
        <f>IF(G433="","",INDEX('Basic project data'!$A$12:$A$16,MATCH(G433,'Basic project data'!$D$12:$D$16,1)))</f>
        <v/>
      </c>
      <c r="C433" s="162"/>
      <c r="D433" s="162"/>
      <c r="E433" s="450"/>
      <c r="F433" s="447"/>
      <c r="G433" s="451"/>
      <c r="H433" s="446"/>
    </row>
    <row r="434" spans="1:8" x14ac:dyDescent="0.25">
      <c r="A434" s="162"/>
      <c r="B434" s="430" t="str">
        <f>IF(G434="","",INDEX('Basic project data'!$A$12:$A$16,MATCH(G434,'Basic project data'!$D$12:$D$16,1)))</f>
        <v/>
      </c>
      <c r="C434" s="162"/>
      <c r="D434" s="162"/>
      <c r="E434" s="450"/>
      <c r="F434" s="447"/>
      <c r="G434" s="451"/>
      <c r="H434" s="446"/>
    </row>
    <row r="435" spans="1:8" x14ac:dyDescent="0.25">
      <c r="A435" s="162"/>
      <c r="B435" s="430" t="str">
        <f>IF(G435="","",INDEX('Basic project data'!$A$12:$A$16,MATCH(G435,'Basic project data'!$D$12:$D$16,1)))</f>
        <v/>
      </c>
      <c r="C435" s="162"/>
      <c r="D435" s="162"/>
      <c r="E435" s="450"/>
      <c r="F435" s="447"/>
      <c r="G435" s="451"/>
      <c r="H435" s="446"/>
    </row>
    <row r="436" spans="1:8" x14ac:dyDescent="0.25">
      <c r="A436" s="162"/>
      <c r="B436" s="430" t="str">
        <f>IF(G436="","",INDEX('Basic project data'!$A$12:$A$16,MATCH(G436,'Basic project data'!$D$12:$D$16,1)))</f>
        <v/>
      </c>
      <c r="C436" s="162"/>
      <c r="D436" s="162"/>
      <c r="E436" s="450"/>
      <c r="F436" s="447"/>
      <c r="G436" s="451"/>
      <c r="H436" s="446"/>
    </row>
    <row r="437" spans="1:8" x14ac:dyDescent="0.25">
      <c r="A437" s="162"/>
      <c r="B437" s="430" t="str">
        <f>IF(G437="","",INDEX('Basic project data'!$A$12:$A$16,MATCH(G437,'Basic project data'!$D$12:$D$16,1)))</f>
        <v/>
      </c>
      <c r="C437" s="162"/>
      <c r="D437" s="162"/>
      <c r="E437" s="450"/>
      <c r="F437" s="447"/>
      <c r="G437" s="451"/>
      <c r="H437" s="446"/>
    </row>
    <row r="438" spans="1:8" x14ac:dyDescent="0.25">
      <c r="A438" s="162"/>
      <c r="B438" s="430" t="str">
        <f>IF(G438="","",INDEX('Basic project data'!$A$12:$A$16,MATCH(G438,'Basic project data'!$D$12:$D$16,1)))</f>
        <v/>
      </c>
      <c r="C438" s="162"/>
      <c r="D438" s="162"/>
      <c r="E438" s="450"/>
      <c r="F438" s="447"/>
      <c r="G438" s="451"/>
      <c r="H438" s="446"/>
    </row>
    <row r="439" spans="1:8" x14ac:dyDescent="0.25">
      <c r="A439" s="162"/>
      <c r="B439" s="430" t="str">
        <f>IF(G439="","",INDEX('Basic project data'!$A$12:$A$16,MATCH(G439,'Basic project data'!$D$12:$D$16,1)))</f>
        <v/>
      </c>
      <c r="C439" s="162"/>
      <c r="D439" s="162"/>
      <c r="E439" s="450"/>
      <c r="F439" s="447"/>
      <c r="G439" s="451"/>
      <c r="H439" s="446"/>
    </row>
    <row r="440" spans="1:8" x14ac:dyDescent="0.25">
      <c r="A440" s="162"/>
      <c r="B440" s="430" t="str">
        <f>IF(G440="","",INDEX('Basic project data'!$A$12:$A$16,MATCH(G440,'Basic project data'!$D$12:$D$16,1)))</f>
        <v/>
      </c>
      <c r="C440" s="162"/>
      <c r="D440" s="162"/>
      <c r="E440" s="450"/>
      <c r="F440" s="447"/>
      <c r="G440" s="451"/>
      <c r="H440" s="446"/>
    </row>
    <row r="441" spans="1:8" x14ac:dyDescent="0.25">
      <c r="A441" s="162"/>
      <c r="B441" s="430" t="str">
        <f>IF(G441="","",INDEX('Basic project data'!$A$12:$A$16,MATCH(G441,'Basic project data'!$D$12:$D$16,1)))</f>
        <v/>
      </c>
      <c r="C441" s="162"/>
      <c r="D441" s="162"/>
      <c r="E441" s="450"/>
      <c r="F441" s="447"/>
      <c r="G441" s="451"/>
      <c r="H441" s="446"/>
    </row>
    <row r="442" spans="1:8" x14ac:dyDescent="0.25">
      <c r="A442" s="162"/>
      <c r="B442" s="430" t="str">
        <f>IF(G442="","",INDEX('Basic project data'!$A$12:$A$16,MATCH(G442,'Basic project data'!$D$12:$D$16,1)))</f>
        <v/>
      </c>
      <c r="C442" s="162"/>
      <c r="D442" s="162"/>
      <c r="E442" s="450"/>
      <c r="F442" s="447"/>
      <c r="G442" s="451"/>
      <c r="H442" s="446"/>
    </row>
    <row r="443" spans="1:8" x14ac:dyDescent="0.25">
      <c r="A443" s="162"/>
      <c r="B443" s="430" t="str">
        <f>IF(G443="","",INDEX('Basic project data'!$A$12:$A$16,MATCH(G443,'Basic project data'!$D$12:$D$16,1)))</f>
        <v/>
      </c>
      <c r="C443" s="162"/>
      <c r="D443" s="162"/>
      <c r="E443" s="450"/>
      <c r="F443" s="447"/>
      <c r="G443" s="451"/>
      <c r="H443" s="446"/>
    </row>
    <row r="444" spans="1:8" x14ac:dyDescent="0.25">
      <c r="A444" s="162"/>
      <c r="B444" s="430" t="str">
        <f>IF(G444="","",INDEX('Basic project data'!$A$12:$A$16,MATCH(G444,'Basic project data'!$D$12:$D$16,1)))</f>
        <v/>
      </c>
      <c r="C444" s="162"/>
      <c r="D444" s="162"/>
      <c r="E444" s="450"/>
      <c r="F444" s="447"/>
      <c r="G444" s="451"/>
      <c r="H444" s="446"/>
    </row>
    <row r="445" spans="1:8" x14ac:dyDescent="0.25">
      <c r="A445" s="162"/>
      <c r="B445" s="430" t="str">
        <f>IF(G445="","",INDEX('Basic project data'!$A$12:$A$16,MATCH(G445,'Basic project data'!$D$12:$D$16,1)))</f>
        <v/>
      </c>
      <c r="C445" s="162"/>
      <c r="D445" s="162"/>
      <c r="E445" s="450"/>
      <c r="F445" s="447"/>
      <c r="G445" s="451"/>
      <c r="H445" s="446"/>
    </row>
    <row r="446" spans="1:8" x14ac:dyDescent="0.25">
      <c r="A446" s="162"/>
      <c r="B446" s="430" t="str">
        <f>IF(G446="","",INDEX('Basic project data'!$A$12:$A$16,MATCH(G446,'Basic project data'!$D$12:$D$16,1)))</f>
        <v/>
      </c>
      <c r="C446" s="162"/>
      <c r="D446" s="162"/>
      <c r="E446" s="450"/>
      <c r="F446" s="447"/>
      <c r="G446" s="451"/>
      <c r="H446" s="446"/>
    </row>
    <row r="447" spans="1:8" x14ac:dyDescent="0.25">
      <c r="A447" s="162"/>
      <c r="B447" s="430" t="str">
        <f>IF(G447="","",INDEX('Basic project data'!$A$12:$A$16,MATCH(G447,'Basic project data'!$D$12:$D$16,1)))</f>
        <v/>
      </c>
      <c r="C447" s="162"/>
      <c r="D447" s="162"/>
      <c r="E447" s="450"/>
      <c r="F447" s="447"/>
      <c r="G447" s="451"/>
      <c r="H447" s="446"/>
    </row>
    <row r="448" spans="1:8" x14ac:dyDescent="0.25">
      <c r="A448" s="162"/>
      <c r="B448" s="430" t="str">
        <f>IF(G448="","",INDEX('Basic project data'!$A$12:$A$16,MATCH(G448,'Basic project data'!$D$12:$D$16,1)))</f>
        <v/>
      </c>
      <c r="C448" s="162"/>
      <c r="D448" s="162"/>
      <c r="E448" s="450"/>
      <c r="F448" s="447"/>
      <c r="G448" s="451"/>
      <c r="H448" s="446"/>
    </row>
    <row r="449" spans="1:8" x14ac:dyDescent="0.25">
      <c r="A449" s="162"/>
      <c r="B449" s="430" t="str">
        <f>IF(G449="","",INDEX('Basic project data'!$A$12:$A$16,MATCH(G449,'Basic project data'!$D$12:$D$16,1)))</f>
        <v/>
      </c>
      <c r="C449" s="162"/>
      <c r="D449" s="162"/>
      <c r="E449" s="450"/>
      <c r="F449" s="447"/>
      <c r="G449" s="451"/>
      <c r="H449" s="446"/>
    </row>
    <row r="450" spans="1:8" x14ac:dyDescent="0.25">
      <c r="A450" s="162"/>
      <c r="B450" s="430" t="str">
        <f>IF(G450="","",INDEX('Basic project data'!$A$12:$A$16,MATCH(G450,'Basic project data'!$D$12:$D$16,1)))</f>
        <v/>
      </c>
      <c r="C450" s="162"/>
      <c r="D450" s="162"/>
      <c r="E450" s="450"/>
      <c r="F450" s="447"/>
      <c r="G450" s="451"/>
      <c r="H450" s="446"/>
    </row>
    <row r="451" spans="1:8" x14ac:dyDescent="0.25">
      <c r="A451" s="162"/>
      <c r="B451" s="430" t="str">
        <f>IF(G451="","",INDEX('Basic project data'!$A$12:$A$16,MATCH(G451,'Basic project data'!$D$12:$D$16,1)))</f>
        <v/>
      </c>
      <c r="C451" s="162"/>
      <c r="D451" s="162"/>
      <c r="E451" s="450"/>
      <c r="F451" s="447"/>
      <c r="G451" s="451"/>
      <c r="H451" s="446"/>
    </row>
    <row r="452" spans="1:8" x14ac:dyDescent="0.25">
      <c r="A452" s="162"/>
      <c r="B452" s="430" t="str">
        <f>IF(G452="","",INDEX('Basic project data'!$A$12:$A$16,MATCH(G452,'Basic project data'!$D$12:$D$16,1)))</f>
        <v/>
      </c>
      <c r="C452" s="162"/>
      <c r="D452" s="162"/>
      <c r="E452" s="450"/>
      <c r="F452" s="447"/>
      <c r="G452" s="451"/>
      <c r="H452" s="446"/>
    </row>
    <row r="453" spans="1:8" x14ac:dyDescent="0.25">
      <c r="A453" s="162"/>
      <c r="B453" s="430" t="str">
        <f>IF(G453="","",INDEX('Basic project data'!$A$12:$A$16,MATCH(G453,'Basic project data'!$D$12:$D$16,1)))</f>
        <v/>
      </c>
      <c r="C453" s="162"/>
      <c r="D453" s="162"/>
      <c r="E453" s="450"/>
      <c r="F453" s="447"/>
      <c r="G453" s="451"/>
      <c r="H453" s="446"/>
    </row>
    <row r="454" spans="1:8" x14ac:dyDescent="0.25">
      <c r="A454" s="162"/>
      <c r="B454" s="430" t="str">
        <f>IF(G454="","",INDEX('Basic project data'!$A$12:$A$16,MATCH(G454,'Basic project data'!$D$12:$D$16,1)))</f>
        <v/>
      </c>
      <c r="C454" s="162"/>
      <c r="D454" s="162"/>
      <c r="E454" s="450"/>
      <c r="F454" s="447"/>
      <c r="G454" s="451"/>
      <c r="H454" s="446"/>
    </row>
    <row r="455" spans="1:8" x14ac:dyDescent="0.25">
      <c r="A455" s="162"/>
      <c r="B455" s="430" t="str">
        <f>IF(G455="","",INDEX('Basic project data'!$A$12:$A$16,MATCH(G455,'Basic project data'!$D$12:$D$16,1)))</f>
        <v/>
      </c>
      <c r="C455" s="162"/>
      <c r="D455" s="162"/>
      <c r="E455" s="450"/>
      <c r="F455" s="447"/>
      <c r="G455" s="451"/>
      <c r="H455" s="446"/>
    </row>
    <row r="456" spans="1:8" x14ac:dyDescent="0.25">
      <c r="A456" s="162"/>
      <c r="B456" s="430" t="str">
        <f>IF(G456="","",INDEX('Basic project data'!$A$12:$A$16,MATCH(G456,'Basic project data'!$D$12:$D$16,1)))</f>
        <v/>
      </c>
      <c r="C456" s="162"/>
      <c r="D456" s="162"/>
      <c r="E456" s="450"/>
      <c r="F456" s="447"/>
      <c r="G456" s="451"/>
      <c r="H456" s="446"/>
    </row>
    <row r="457" spans="1:8" x14ac:dyDescent="0.25">
      <c r="A457" s="162"/>
      <c r="B457" s="430" t="str">
        <f>IF(G457="","",INDEX('Basic project data'!$A$12:$A$16,MATCH(G457,'Basic project data'!$D$12:$D$16,1)))</f>
        <v/>
      </c>
      <c r="C457" s="162"/>
      <c r="D457" s="162"/>
      <c r="E457" s="450"/>
      <c r="F457" s="447"/>
      <c r="G457" s="451"/>
      <c r="H457" s="446"/>
    </row>
    <row r="458" spans="1:8" x14ac:dyDescent="0.25">
      <c r="A458" s="162"/>
      <c r="B458" s="430" t="str">
        <f>IF(G458="","",INDEX('Basic project data'!$A$12:$A$16,MATCH(G458,'Basic project data'!$D$12:$D$16,1)))</f>
        <v/>
      </c>
      <c r="C458" s="162"/>
      <c r="D458" s="162"/>
      <c r="E458" s="450"/>
      <c r="F458" s="447"/>
      <c r="G458" s="451"/>
      <c r="H458" s="446"/>
    </row>
    <row r="459" spans="1:8" x14ac:dyDescent="0.25">
      <c r="A459" s="162"/>
      <c r="B459" s="430" t="str">
        <f>IF(G459="","",INDEX('Basic project data'!$A$12:$A$16,MATCH(G459,'Basic project data'!$D$12:$D$16,1)))</f>
        <v/>
      </c>
      <c r="C459" s="162"/>
      <c r="D459" s="162"/>
      <c r="E459" s="450"/>
      <c r="F459" s="447"/>
      <c r="G459" s="451"/>
      <c r="H459" s="446"/>
    </row>
    <row r="460" spans="1:8" x14ac:dyDescent="0.25">
      <c r="A460" s="162"/>
      <c r="B460" s="430" t="str">
        <f>IF(G460="","",INDEX('Basic project data'!$A$12:$A$16,MATCH(G460,'Basic project data'!$D$12:$D$16,1)))</f>
        <v/>
      </c>
      <c r="C460" s="162"/>
      <c r="D460" s="162"/>
      <c r="E460" s="450"/>
      <c r="F460" s="447"/>
      <c r="G460" s="451"/>
      <c r="H460" s="446"/>
    </row>
    <row r="461" spans="1:8" x14ac:dyDescent="0.25">
      <c r="A461" s="162"/>
      <c r="B461" s="430" t="str">
        <f>IF(G461="","",INDEX('Basic project data'!$A$12:$A$16,MATCH(G461,'Basic project data'!$D$12:$D$16,1)))</f>
        <v/>
      </c>
      <c r="C461" s="162"/>
      <c r="D461" s="162"/>
      <c r="E461" s="450"/>
      <c r="F461" s="447"/>
      <c r="G461" s="451"/>
      <c r="H461" s="446"/>
    </row>
    <row r="462" spans="1:8" x14ac:dyDescent="0.25">
      <c r="A462" s="162"/>
      <c r="B462" s="430" t="str">
        <f>IF(G462="","",INDEX('Basic project data'!$A$12:$A$16,MATCH(G462,'Basic project data'!$D$12:$D$16,1)))</f>
        <v/>
      </c>
      <c r="C462" s="162"/>
      <c r="D462" s="162"/>
      <c r="E462" s="450"/>
      <c r="F462" s="447"/>
      <c r="G462" s="451"/>
      <c r="H462" s="446"/>
    </row>
    <row r="463" spans="1:8" x14ac:dyDescent="0.25">
      <c r="A463" s="162"/>
      <c r="B463" s="430" t="str">
        <f>IF(G463="","",INDEX('Basic project data'!$A$12:$A$16,MATCH(G463,'Basic project data'!$D$12:$D$16,1)))</f>
        <v/>
      </c>
      <c r="C463" s="162"/>
      <c r="D463" s="162"/>
      <c r="E463" s="450"/>
      <c r="F463" s="447"/>
      <c r="G463" s="451"/>
      <c r="H463" s="446"/>
    </row>
    <row r="464" spans="1:8" x14ac:dyDescent="0.25">
      <c r="A464" s="162"/>
      <c r="B464" s="430" t="str">
        <f>IF(G464="","",INDEX('Basic project data'!$A$12:$A$16,MATCH(G464,'Basic project data'!$D$12:$D$16,1)))</f>
        <v/>
      </c>
      <c r="C464" s="162"/>
      <c r="D464" s="162"/>
      <c r="E464" s="450"/>
      <c r="F464" s="447"/>
      <c r="G464" s="451"/>
      <c r="H464" s="446"/>
    </row>
    <row r="465" spans="1:8" x14ac:dyDescent="0.25">
      <c r="A465" s="162"/>
      <c r="B465" s="430" t="str">
        <f>IF(G465="","",INDEX('Basic project data'!$A$12:$A$16,MATCH(G465,'Basic project data'!$D$12:$D$16,1)))</f>
        <v/>
      </c>
      <c r="C465" s="162"/>
      <c r="D465" s="162"/>
      <c r="E465" s="450"/>
      <c r="F465" s="447"/>
      <c r="G465" s="451"/>
      <c r="H465" s="446"/>
    </row>
    <row r="466" spans="1:8" x14ac:dyDescent="0.25">
      <c r="A466" s="162"/>
      <c r="B466" s="430" t="str">
        <f>IF(G466="","",INDEX('Basic project data'!$A$12:$A$16,MATCH(G466,'Basic project data'!$D$12:$D$16,1)))</f>
        <v/>
      </c>
      <c r="C466" s="162"/>
      <c r="D466" s="162"/>
      <c r="E466" s="450"/>
      <c r="F466" s="447"/>
      <c r="G466" s="451"/>
      <c r="H466" s="446"/>
    </row>
    <row r="467" spans="1:8" x14ac:dyDescent="0.25">
      <c r="A467" s="162"/>
      <c r="B467" s="430" t="str">
        <f>IF(G467="","",INDEX('Basic project data'!$A$12:$A$16,MATCH(G467,'Basic project data'!$D$12:$D$16,1)))</f>
        <v/>
      </c>
      <c r="C467" s="162"/>
      <c r="D467" s="162"/>
      <c r="E467" s="450"/>
      <c r="F467" s="447"/>
      <c r="G467" s="451"/>
      <c r="H467" s="446"/>
    </row>
    <row r="468" spans="1:8" x14ac:dyDescent="0.25">
      <c r="A468" s="162"/>
      <c r="B468" s="430" t="str">
        <f>IF(G468="","",INDEX('Basic project data'!$A$12:$A$16,MATCH(G468,'Basic project data'!$D$12:$D$16,1)))</f>
        <v/>
      </c>
      <c r="C468" s="162"/>
      <c r="D468" s="162"/>
      <c r="E468" s="450"/>
      <c r="F468" s="447"/>
      <c r="G468" s="451"/>
      <c r="H468" s="446"/>
    </row>
    <row r="469" spans="1:8" x14ac:dyDescent="0.25">
      <c r="A469" s="162"/>
      <c r="B469" s="430" t="str">
        <f>IF(G469="","",INDEX('Basic project data'!$A$12:$A$16,MATCH(G469,'Basic project data'!$D$12:$D$16,1)))</f>
        <v/>
      </c>
      <c r="C469" s="162"/>
      <c r="D469" s="162"/>
      <c r="E469" s="450"/>
      <c r="F469" s="447"/>
      <c r="G469" s="451"/>
      <c r="H469" s="446"/>
    </row>
    <row r="470" spans="1:8" x14ac:dyDescent="0.25">
      <c r="A470" s="162"/>
      <c r="B470" s="430" t="str">
        <f>IF(G470="","",INDEX('Basic project data'!$A$12:$A$16,MATCH(G470,'Basic project data'!$D$12:$D$16,1)))</f>
        <v/>
      </c>
      <c r="C470" s="162"/>
      <c r="D470" s="162"/>
      <c r="E470" s="450"/>
      <c r="F470" s="447"/>
      <c r="G470" s="451"/>
      <c r="H470" s="446"/>
    </row>
    <row r="471" spans="1:8" x14ac:dyDescent="0.25">
      <c r="A471" s="162"/>
      <c r="B471" s="430" t="str">
        <f>IF(G471="","",INDEX('Basic project data'!$A$12:$A$16,MATCH(G471,'Basic project data'!$D$12:$D$16,1)))</f>
        <v/>
      </c>
      <c r="C471" s="162"/>
      <c r="D471" s="162"/>
      <c r="E471" s="450"/>
      <c r="F471" s="447"/>
      <c r="G471" s="451"/>
      <c r="H471" s="446"/>
    </row>
    <row r="472" spans="1:8" x14ac:dyDescent="0.25">
      <c r="A472" s="162"/>
      <c r="B472" s="430" t="str">
        <f>IF(G472="","",INDEX('Basic project data'!$A$12:$A$16,MATCH(G472,'Basic project data'!$D$12:$D$16,1)))</f>
        <v/>
      </c>
      <c r="C472" s="162"/>
      <c r="D472" s="162"/>
      <c r="E472" s="450"/>
      <c r="F472" s="447"/>
      <c r="G472" s="451"/>
      <c r="H472" s="446"/>
    </row>
    <row r="473" spans="1:8" x14ac:dyDescent="0.25">
      <c r="A473" s="162"/>
      <c r="B473" s="430" t="str">
        <f>IF(G473="","",INDEX('Basic project data'!$A$12:$A$16,MATCH(G473,'Basic project data'!$D$12:$D$16,1)))</f>
        <v/>
      </c>
      <c r="C473" s="162"/>
      <c r="D473" s="162"/>
      <c r="E473" s="450"/>
      <c r="F473" s="447"/>
      <c r="G473" s="451"/>
      <c r="H473" s="446"/>
    </row>
    <row r="474" spans="1:8" x14ac:dyDescent="0.25">
      <c r="A474" s="162"/>
      <c r="B474" s="430" t="str">
        <f>IF(G474="","",INDEX('Basic project data'!$A$12:$A$16,MATCH(G474,'Basic project data'!$D$12:$D$16,1)))</f>
        <v/>
      </c>
      <c r="C474" s="162"/>
      <c r="D474" s="162"/>
      <c r="E474" s="450"/>
      <c r="F474" s="447"/>
      <c r="G474" s="451"/>
      <c r="H474" s="446"/>
    </row>
    <row r="475" spans="1:8" x14ac:dyDescent="0.25">
      <c r="A475" s="162"/>
      <c r="B475" s="430" t="str">
        <f>IF(G475="","",INDEX('Basic project data'!$A$12:$A$16,MATCH(G475,'Basic project data'!$D$12:$D$16,1)))</f>
        <v/>
      </c>
      <c r="C475" s="162"/>
      <c r="D475" s="162"/>
      <c r="E475" s="450"/>
      <c r="F475" s="447"/>
      <c r="G475" s="451"/>
      <c r="H475" s="446"/>
    </row>
    <row r="476" spans="1:8" x14ac:dyDescent="0.25">
      <c r="A476" s="162"/>
      <c r="B476" s="430" t="str">
        <f>IF(G476="","",INDEX('Basic project data'!$A$12:$A$16,MATCH(G476,'Basic project data'!$D$12:$D$16,1)))</f>
        <v/>
      </c>
      <c r="C476" s="162"/>
      <c r="D476" s="162"/>
      <c r="E476" s="450"/>
      <c r="F476" s="447"/>
      <c r="G476" s="451"/>
      <c r="H476" s="446"/>
    </row>
    <row r="477" spans="1:8" x14ac:dyDescent="0.25">
      <c r="A477" s="162"/>
      <c r="B477" s="430" t="str">
        <f>IF(G477="","",INDEX('Basic project data'!$A$12:$A$16,MATCH(G477,'Basic project data'!$D$12:$D$16,1)))</f>
        <v/>
      </c>
      <c r="C477" s="162"/>
      <c r="D477" s="162"/>
      <c r="E477" s="450"/>
      <c r="F477" s="447"/>
      <c r="G477" s="451"/>
      <c r="H477" s="446"/>
    </row>
    <row r="478" spans="1:8" x14ac:dyDescent="0.25">
      <c r="A478" s="162"/>
      <c r="B478" s="430" t="str">
        <f>IF(G478="","",INDEX('Basic project data'!$A$12:$A$16,MATCH(G478,'Basic project data'!$D$12:$D$16,1)))</f>
        <v/>
      </c>
      <c r="C478" s="162"/>
      <c r="D478" s="162"/>
      <c r="E478" s="450"/>
      <c r="F478" s="447"/>
      <c r="G478" s="451"/>
      <c r="H478" s="446"/>
    </row>
    <row r="479" spans="1:8" x14ac:dyDescent="0.25">
      <c r="A479" s="162"/>
      <c r="B479" s="430" t="str">
        <f>IF(G479="","",INDEX('Basic project data'!$A$12:$A$16,MATCH(G479,'Basic project data'!$D$12:$D$16,1)))</f>
        <v/>
      </c>
      <c r="C479" s="162"/>
      <c r="D479" s="162"/>
      <c r="E479" s="450"/>
      <c r="F479" s="447"/>
      <c r="G479" s="451"/>
      <c r="H479" s="446"/>
    </row>
    <row r="480" spans="1:8" x14ac:dyDescent="0.25">
      <c r="A480" s="162"/>
      <c r="B480" s="430" t="str">
        <f>IF(G480="","",INDEX('Basic project data'!$A$12:$A$16,MATCH(G480,'Basic project data'!$D$12:$D$16,1)))</f>
        <v/>
      </c>
      <c r="C480" s="162"/>
      <c r="D480" s="162"/>
      <c r="E480" s="450"/>
      <c r="F480" s="447"/>
      <c r="G480" s="451"/>
      <c r="H480" s="446"/>
    </row>
    <row r="481" spans="1:8" x14ac:dyDescent="0.25">
      <c r="A481" s="162"/>
      <c r="B481" s="430" t="str">
        <f>IF(G481="","",INDEX('Basic project data'!$A$12:$A$16,MATCH(G481,'Basic project data'!$D$12:$D$16,1)))</f>
        <v/>
      </c>
      <c r="C481" s="162"/>
      <c r="D481" s="162"/>
      <c r="E481" s="450"/>
      <c r="F481" s="447"/>
      <c r="G481" s="451"/>
      <c r="H481" s="446"/>
    </row>
    <row r="482" spans="1:8" x14ac:dyDescent="0.25">
      <c r="A482" s="162"/>
      <c r="B482" s="430" t="str">
        <f>IF(G482="","",INDEX('Basic project data'!$A$12:$A$16,MATCH(G482,'Basic project data'!$D$12:$D$16,1)))</f>
        <v/>
      </c>
      <c r="C482" s="162"/>
      <c r="D482" s="162"/>
      <c r="E482" s="450"/>
      <c r="F482" s="447"/>
      <c r="G482" s="451"/>
      <c r="H482" s="446"/>
    </row>
    <row r="483" spans="1:8" x14ac:dyDescent="0.25">
      <c r="A483" s="162"/>
      <c r="B483" s="430" t="str">
        <f>IF(G483="","",INDEX('Basic project data'!$A$12:$A$16,MATCH(G483,'Basic project data'!$D$12:$D$16,1)))</f>
        <v/>
      </c>
      <c r="C483" s="162"/>
      <c r="D483" s="162"/>
      <c r="E483" s="450"/>
      <c r="F483" s="447"/>
      <c r="G483" s="451"/>
      <c r="H483" s="446"/>
    </row>
    <row r="484" spans="1:8" x14ac:dyDescent="0.25">
      <c r="A484" s="162"/>
      <c r="B484" s="430" t="str">
        <f>IF(G484="","",INDEX('Basic project data'!$A$12:$A$16,MATCH(G484,'Basic project data'!$D$12:$D$16,1)))</f>
        <v/>
      </c>
      <c r="C484" s="162"/>
      <c r="D484" s="162"/>
      <c r="E484" s="450"/>
      <c r="F484" s="447"/>
      <c r="G484" s="451"/>
      <c r="H484" s="446"/>
    </row>
    <row r="485" spans="1:8" x14ac:dyDescent="0.25">
      <c r="A485" s="162"/>
      <c r="B485" s="430" t="str">
        <f>IF(G485="","",INDEX('Basic project data'!$A$12:$A$16,MATCH(G485,'Basic project data'!$D$12:$D$16,1)))</f>
        <v/>
      </c>
      <c r="C485" s="162"/>
      <c r="D485" s="162"/>
      <c r="E485" s="450"/>
      <c r="F485" s="447"/>
      <c r="G485" s="451"/>
      <c r="H485" s="446"/>
    </row>
    <row r="486" spans="1:8" x14ac:dyDescent="0.25">
      <c r="A486" s="162"/>
      <c r="B486" s="430" t="str">
        <f>IF(G486="","",INDEX('Basic project data'!$A$12:$A$16,MATCH(G486,'Basic project data'!$D$12:$D$16,1)))</f>
        <v/>
      </c>
      <c r="C486" s="162"/>
      <c r="D486" s="162"/>
      <c r="E486" s="450"/>
      <c r="F486" s="447"/>
      <c r="G486" s="451"/>
      <c r="H486" s="446"/>
    </row>
    <row r="487" spans="1:8" x14ac:dyDescent="0.25">
      <c r="A487" s="162"/>
      <c r="B487" s="430" t="str">
        <f>IF(G487="","",INDEX('Basic project data'!$A$12:$A$16,MATCH(G487,'Basic project data'!$D$12:$D$16,1)))</f>
        <v/>
      </c>
      <c r="C487" s="162"/>
      <c r="D487" s="162"/>
      <c r="E487" s="450"/>
      <c r="F487" s="447"/>
      <c r="G487" s="451"/>
      <c r="H487" s="446"/>
    </row>
    <row r="488" spans="1:8" x14ac:dyDescent="0.25">
      <c r="A488" s="162"/>
      <c r="B488" s="430" t="str">
        <f>IF(G488="","",INDEX('Basic project data'!$A$12:$A$16,MATCH(G488,'Basic project data'!$D$12:$D$16,1)))</f>
        <v/>
      </c>
      <c r="C488" s="162"/>
      <c r="D488" s="162"/>
      <c r="E488" s="450"/>
      <c r="F488" s="447"/>
      <c r="G488" s="451"/>
      <c r="H488" s="446"/>
    </row>
    <row r="489" spans="1:8" x14ac:dyDescent="0.25">
      <c r="A489" s="162"/>
      <c r="B489" s="430" t="str">
        <f>IF(G489="","",INDEX('Basic project data'!$A$12:$A$16,MATCH(G489,'Basic project data'!$D$12:$D$16,1)))</f>
        <v/>
      </c>
      <c r="C489" s="162"/>
      <c r="D489" s="162"/>
      <c r="E489" s="450"/>
      <c r="F489" s="447"/>
      <c r="G489" s="451"/>
      <c r="H489" s="446"/>
    </row>
    <row r="490" spans="1:8" x14ac:dyDescent="0.25">
      <c r="A490" s="162"/>
      <c r="B490" s="430" t="str">
        <f>IF(G490="","",INDEX('Basic project data'!$A$12:$A$16,MATCH(G490,'Basic project data'!$D$12:$D$16,1)))</f>
        <v/>
      </c>
      <c r="C490" s="162"/>
      <c r="D490" s="162"/>
      <c r="E490" s="450"/>
      <c r="F490" s="447"/>
      <c r="G490" s="451"/>
      <c r="H490" s="446"/>
    </row>
    <row r="491" spans="1:8" x14ac:dyDescent="0.25">
      <c r="A491" s="162"/>
      <c r="B491" s="430" t="str">
        <f>IF(G491="","",INDEX('Basic project data'!$A$12:$A$16,MATCH(G491,'Basic project data'!$D$12:$D$16,1)))</f>
        <v/>
      </c>
      <c r="C491" s="162"/>
      <c r="D491" s="162"/>
      <c r="E491" s="450"/>
      <c r="F491" s="447"/>
      <c r="G491" s="451"/>
      <c r="H491" s="446"/>
    </row>
    <row r="492" spans="1:8" x14ac:dyDescent="0.25">
      <c r="A492" s="162"/>
      <c r="B492" s="430" t="str">
        <f>IF(G492="","",INDEX('Basic project data'!$A$12:$A$16,MATCH(G492,'Basic project data'!$D$12:$D$16,1)))</f>
        <v/>
      </c>
      <c r="C492" s="162"/>
      <c r="D492" s="162"/>
      <c r="E492" s="450"/>
      <c r="F492" s="447"/>
      <c r="G492" s="451"/>
      <c r="H492" s="446"/>
    </row>
    <row r="493" spans="1:8" x14ac:dyDescent="0.25">
      <c r="A493" s="162"/>
      <c r="B493" s="430" t="str">
        <f>IF(G493="","",INDEX('Basic project data'!$A$12:$A$16,MATCH(G493,'Basic project data'!$D$12:$D$16,1)))</f>
        <v/>
      </c>
      <c r="C493" s="162"/>
      <c r="D493" s="162"/>
      <c r="E493" s="450"/>
      <c r="F493" s="447"/>
      <c r="G493" s="451"/>
      <c r="H493" s="446"/>
    </row>
    <row r="494" spans="1:8" x14ac:dyDescent="0.25">
      <c r="A494" s="162"/>
      <c r="B494" s="430" t="str">
        <f>IF(G494="","",INDEX('Basic project data'!$A$12:$A$16,MATCH(G494,'Basic project data'!$D$12:$D$16,1)))</f>
        <v/>
      </c>
      <c r="C494" s="162"/>
      <c r="D494" s="162"/>
      <c r="E494" s="450"/>
      <c r="F494" s="447"/>
      <c r="G494" s="451"/>
      <c r="H494" s="446"/>
    </row>
    <row r="495" spans="1:8" x14ac:dyDescent="0.25">
      <c r="A495" s="162"/>
      <c r="B495" s="430" t="str">
        <f>IF(G495="","",INDEX('Basic project data'!$A$12:$A$16,MATCH(G495,'Basic project data'!$D$12:$D$16,1)))</f>
        <v/>
      </c>
      <c r="C495" s="162"/>
      <c r="D495" s="162"/>
      <c r="E495" s="450"/>
      <c r="F495" s="447"/>
      <c r="G495" s="451"/>
      <c r="H495" s="446"/>
    </row>
    <row r="496" spans="1:8" x14ac:dyDescent="0.25">
      <c r="A496" s="162"/>
      <c r="B496" s="430" t="str">
        <f>IF(G496="","",INDEX('Basic project data'!$A$12:$A$16,MATCH(G496,'Basic project data'!$D$12:$D$16,1)))</f>
        <v/>
      </c>
      <c r="C496" s="162"/>
      <c r="D496" s="162"/>
      <c r="E496" s="450"/>
      <c r="F496" s="447"/>
      <c r="G496" s="451"/>
      <c r="H496" s="446"/>
    </row>
    <row r="497" spans="1:8" x14ac:dyDescent="0.25">
      <c r="A497" s="162"/>
      <c r="B497" s="430" t="str">
        <f>IF(G497="","",INDEX('Basic project data'!$A$12:$A$16,MATCH(G497,'Basic project data'!$D$12:$D$16,1)))</f>
        <v/>
      </c>
      <c r="C497" s="162"/>
      <c r="D497" s="162"/>
      <c r="E497" s="450"/>
      <c r="F497" s="447"/>
      <c r="G497" s="451"/>
      <c r="H497" s="446"/>
    </row>
    <row r="498" spans="1:8" x14ac:dyDescent="0.25">
      <c r="A498" s="162"/>
      <c r="B498" s="430" t="str">
        <f>IF(G498="","",INDEX('Basic project data'!$A$12:$A$16,MATCH(G498,'Basic project data'!$D$12:$D$16,1)))</f>
        <v/>
      </c>
      <c r="C498" s="162"/>
      <c r="D498" s="162"/>
      <c r="E498" s="450"/>
      <c r="F498" s="447"/>
      <c r="G498" s="451"/>
      <c r="H498" s="446"/>
    </row>
    <row r="499" spans="1:8" x14ac:dyDescent="0.25">
      <c r="A499" s="162"/>
      <c r="B499" s="430" t="str">
        <f>IF(G499="","",INDEX('Basic project data'!$A$12:$A$16,MATCH(G499,'Basic project data'!$D$12:$D$16,1)))</f>
        <v/>
      </c>
      <c r="C499" s="162"/>
      <c r="D499" s="162"/>
      <c r="E499" s="450"/>
      <c r="F499" s="447"/>
      <c r="G499" s="451"/>
      <c r="H499" s="446"/>
    </row>
    <row r="500" spans="1:8" x14ac:dyDescent="0.25">
      <c r="A500" s="162"/>
      <c r="B500" s="430" t="str">
        <f>IF(G500="","",INDEX('Basic project data'!$A$12:$A$16,MATCH(G500,'Basic project data'!$D$12:$D$16,1)))</f>
        <v/>
      </c>
      <c r="C500" s="162"/>
      <c r="D500" s="162"/>
      <c r="E500" s="450"/>
      <c r="F500" s="447"/>
      <c r="G500" s="451"/>
      <c r="H500" s="446"/>
    </row>
  </sheetData>
  <phoneticPr fontId="47" type="noConversion"/>
  <conditionalFormatting sqref="C21:C24 C26:C500">
    <cfRule type="cellIs" dxfId="2567" priority="41" operator="equal">
      <formula>0</formula>
    </cfRule>
  </conditionalFormatting>
  <conditionalFormatting sqref="C21:C25">
    <cfRule type="cellIs" dxfId="2566" priority="20" operator="equal">
      <formula>0</formula>
    </cfRule>
    <cfRule type="cellIs" dxfId="2565" priority="21" operator="equal">
      <formula>0</formula>
    </cfRule>
  </conditionalFormatting>
  <conditionalFormatting sqref="C26:C500 C21:C24">
    <cfRule type="cellIs" dxfId="2564" priority="40" operator="equal">
      <formula>0</formula>
    </cfRule>
  </conditionalFormatting>
  <conditionalFormatting sqref="C25:D25">
    <cfRule type="cellIs" dxfId="2563" priority="14" operator="equal">
      <formula>0</formula>
    </cfRule>
    <cfRule type="cellIs" dxfId="2562" priority="15" operator="equal">
      <formula>0</formula>
    </cfRule>
  </conditionalFormatting>
  <conditionalFormatting sqref="D21">
    <cfRule type="cellIs" dxfId="2561" priority="36" operator="equal">
      <formula>0</formula>
    </cfRule>
    <cfRule type="cellIs" dxfId="2560" priority="37" operator="equal">
      <formula>0</formula>
    </cfRule>
  </conditionalFormatting>
  <conditionalFormatting sqref="D21:D22">
    <cfRule type="cellIs" dxfId="2559" priority="28" operator="equal">
      <formula>0</formula>
    </cfRule>
    <cfRule type="cellIs" dxfId="2558" priority="29" operator="equal">
      <formula>0</formula>
    </cfRule>
  </conditionalFormatting>
  <conditionalFormatting sqref="D22:D24">
    <cfRule type="cellIs" dxfId="2557" priority="24" operator="equal">
      <formula>0</formula>
    </cfRule>
    <cfRule type="cellIs" dxfId="2556" priority="25" operator="equal">
      <formula>0</formula>
    </cfRule>
  </conditionalFormatting>
  <conditionalFormatting sqref="D23">
    <cfRule type="cellIs" dxfId="2555" priority="22" operator="equal">
      <formula>0</formula>
    </cfRule>
    <cfRule type="cellIs" dxfId="2554" priority="23" operator="equal">
      <formula>0</formula>
    </cfRule>
  </conditionalFormatting>
  <conditionalFormatting sqref="D24 C26:D500">
    <cfRule type="cellIs" dxfId="2553" priority="32" operator="equal">
      <formula>0</formula>
    </cfRule>
    <cfRule type="cellIs" dxfId="2552" priority="33" operator="equal">
      <formula>0</formula>
    </cfRule>
  </conditionalFormatting>
  <conditionalFormatting sqref="D25:D500">
    <cfRule type="cellIs" dxfId="2551" priority="16" operator="equal">
      <formula>0</formula>
    </cfRule>
    <cfRule type="cellIs" dxfId="2550" priority="17" operator="equal">
      <formula>0</formula>
    </cfRule>
  </conditionalFormatting>
  <conditionalFormatting sqref="E5:E13">
    <cfRule type="cellIs" dxfId="2549" priority="1" operator="equal">
      <formula>0</formula>
    </cfRule>
    <cfRule type="cellIs" dxfId="2548" priority="2" operator="equal">
      <formula>0</formula>
    </cfRule>
    <cfRule type="cellIs" dxfId="2547" priority="3" operator="equal">
      <formula>0</formula>
    </cfRule>
    <cfRule type="cellIs" dxfId="2546" priority="4" operator="equal">
      <formula>0</formula>
    </cfRule>
  </conditionalFormatting>
  <conditionalFormatting sqref="F6:F12">
    <cfRule type="cellIs" dxfId="2545" priority="9" operator="equal">
      <formula>"adjustment needed"</formula>
    </cfRule>
  </conditionalFormatting>
  <conditionalFormatting sqref="M2">
    <cfRule type="duplicateValues" dxfId="2544" priority="58"/>
  </conditionalFormatting>
  <pageMargins left="0.7" right="0.7" top="0.78740157499999996" bottom="0.78740157499999996" header="0.3" footer="0.3"/>
  <pageSetup paperSize="9" orientation="portrait" r:id="rId1"/>
  <ignoredErrors>
    <ignoredError sqref="D6:D12"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97113C67-8457-4A60-8200-6C6B79A49125}">
          <x14:formula1>
            <xm:f>'Basic project data'!$A$20:$A$34</xm:f>
          </x14:formula1>
          <xm:sqref>D21:D500</xm:sqref>
        </x14:dataValidation>
        <x14:dataValidation type="list" allowBlank="1" showInputMessage="1" showErrorMessage="1" xr:uid="{54F260E0-6B80-4422-B23B-60071C338E73}">
          <x14:formula1>
            <xm:f>'Drop-down Liste'!$B$2:$B$3</xm:f>
          </x14:formula1>
          <xm:sqref>C21:C500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9ACA-6B1E-4B1B-BEC0-842AECD6E997}">
  <dimension ref="A1:Y500"/>
  <sheetViews>
    <sheetView showGridLines="0" topLeftCell="A2" workbookViewId="0">
      <selection activeCell="A21" sqref="A21:B24"/>
    </sheetView>
  </sheetViews>
  <sheetFormatPr baseColWidth="10" defaultColWidth="11.5546875" defaultRowHeight="15.75" outlineLevelRow="1" outlineLevelCol="2" x14ac:dyDescent="0.25"/>
  <cols>
    <col min="1" max="1" width="11.5546875" style="144"/>
    <col min="2" max="2" width="11.5546875" style="40"/>
    <col min="3" max="3" width="6.33203125" style="154" customWidth="1"/>
    <col min="4" max="5" width="16.44140625" style="40" customWidth="1"/>
    <col min="6" max="6" width="16.44140625" style="159" customWidth="1"/>
    <col min="7" max="9" width="16.44140625" style="144" customWidth="1"/>
    <col min="10" max="14" width="11.21875" style="144" customWidth="1" outlineLevel="2"/>
    <col min="15" max="24" width="11.21875" style="144" customWidth="1" outlineLevel="1"/>
    <col min="26" max="26" width="10.5546875" style="144" customWidth="1"/>
    <col min="27" max="16384" width="11.5546875" style="144"/>
  </cols>
  <sheetData>
    <row r="1" spans="1:25" ht="24" customHeight="1" x14ac:dyDescent="0.25">
      <c r="A1" s="36" t="s">
        <v>548</v>
      </c>
      <c r="B1" s="37"/>
      <c r="C1" s="213"/>
      <c r="D1" s="37"/>
      <c r="E1" s="37"/>
      <c r="F1" s="37"/>
      <c r="G1" s="37"/>
      <c r="H1" s="37"/>
      <c r="I1" s="37"/>
      <c r="J1" s="37"/>
      <c r="K1" s="37"/>
      <c r="L1" s="37"/>
      <c r="M1" s="37"/>
      <c r="N1" s="37"/>
      <c r="O1" s="37"/>
      <c r="P1" s="37"/>
      <c r="Q1" s="37"/>
      <c r="R1" s="37"/>
      <c r="S1" s="37"/>
      <c r="T1" s="37"/>
      <c r="U1" s="37"/>
      <c r="V1" s="37"/>
      <c r="W1" s="37"/>
      <c r="X1" s="38"/>
      <c r="Y1" s="144"/>
    </row>
    <row r="2" spans="1:25" s="147" customFormat="1" ht="15" x14ac:dyDescent="0.25">
      <c r="B2" s="146"/>
      <c r="C2" s="145"/>
      <c r="E2" s="146"/>
      <c r="F2" s="148"/>
      <c r="G2" s="149"/>
      <c r="H2" s="149"/>
      <c r="J2" s="149"/>
      <c r="K2" s="149"/>
      <c r="L2" s="149"/>
      <c r="M2" s="149"/>
      <c r="N2" s="149"/>
      <c r="O2" s="149"/>
      <c r="P2" s="149"/>
      <c r="Q2" s="149"/>
      <c r="R2" s="149"/>
      <c r="S2" s="149"/>
      <c r="T2" s="149"/>
      <c r="U2" s="149"/>
      <c r="V2" s="149"/>
      <c r="W2" s="149"/>
    </row>
    <row r="3" spans="1:25" ht="26.25" x14ac:dyDescent="0.25">
      <c r="A3" s="158" t="s">
        <v>381</v>
      </c>
      <c r="D3" s="150" t="s">
        <v>549</v>
      </c>
      <c r="E3" s="146"/>
      <c r="F3" s="146"/>
      <c r="G3" s="417"/>
      <c r="H3" s="146"/>
      <c r="J3" s="40"/>
      <c r="K3" s="40"/>
      <c r="L3" s="40"/>
      <c r="M3" s="40"/>
      <c r="N3" s="40"/>
      <c r="O3" s="40"/>
      <c r="P3" s="40"/>
      <c r="Q3" s="40"/>
      <c r="R3" s="40"/>
      <c r="S3" s="40"/>
      <c r="T3" s="40"/>
      <c r="U3" s="40"/>
      <c r="V3" s="40"/>
      <c r="W3" s="40"/>
    </row>
    <row r="4" spans="1:25" x14ac:dyDescent="0.25">
      <c r="A4" s="165" t="s">
        <v>395</v>
      </c>
      <c r="D4" s="431" t="s">
        <v>19</v>
      </c>
      <c r="E4" s="431" t="s">
        <v>531</v>
      </c>
      <c r="F4" s="431" t="s">
        <v>532</v>
      </c>
      <c r="G4" s="431" t="s">
        <v>533</v>
      </c>
      <c r="H4" s="209" t="s">
        <v>543</v>
      </c>
      <c r="I4" s="208" t="s">
        <v>392</v>
      </c>
      <c r="J4" s="209" t="s">
        <v>389</v>
      </c>
      <c r="K4" s="209" t="s">
        <v>39</v>
      </c>
      <c r="L4" s="209" t="s">
        <v>40</v>
      </c>
      <c r="M4" s="209" t="s">
        <v>41</v>
      </c>
      <c r="N4" s="209" t="s">
        <v>42</v>
      </c>
      <c r="O4" s="209" t="s">
        <v>43</v>
      </c>
      <c r="P4" s="209" t="s">
        <v>44</v>
      </c>
      <c r="Q4" s="209" t="s">
        <v>45</v>
      </c>
      <c r="R4" s="209" t="s">
        <v>46</v>
      </c>
      <c r="S4" s="209" t="s">
        <v>47</v>
      </c>
      <c r="T4" s="209" t="s">
        <v>48</v>
      </c>
      <c r="U4" s="209" t="s">
        <v>49</v>
      </c>
      <c r="V4" s="209" t="s">
        <v>50</v>
      </c>
      <c r="W4" s="209" t="s">
        <v>51</v>
      </c>
      <c r="X4" s="209" t="s">
        <v>52</v>
      </c>
    </row>
    <row r="5" spans="1:25" x14ac:dyDescent="0.25">
      <c r="A5" s="494">
        <f>SUMIFS($G$20:$G$500,$A$20:$A$500,"x",$C$20:$C$500,D5,$D$20:$D$500,"Yes")</f>
        <v>0</v>
      </c>
      <c r="D5" s="194" t="s">
        <v>24</v>
      </c>
      <c r="E5" s="428">
        <f>SUMIFS($G:$G,$C:$C,D5,$D:$D,"Yes")</f>
        <v>0</v>
      </c>
      <c r="F5" s="425"/>
      <c r="G5" s="434"/>
      <c r="H5" s="423"/>
      <c r="I5" s="195">
        <f>SUM(J5:X5)</f>
        <v>0</v>
      </c>
      <c r="J5" s="195">
        <f>SUMIFS($G:$G,$C:$C,$D5,$D:$D,"Yes",$E:$E,J$4)</f>
        <v>0</v>
      </c>
      <c r="K5" s="195">
        <f t="shared" ref="K5:X5" si="0">SUMIFS($G:$G,$C:$C,$D5,$D:$D,"Yes",$E:$E,K$4)</f>
        <v>0</v>
      </c>
      <c r="L5" s="195">
        <f t="shared" si="0"/>
        <v>0</v>
      </c>
      <c r="M5" s="195">
        <f t="shared" si="0"/>
        <v>0</v>
      </c>
      <c r="N5" s="195">
        <f t="shared" si="0"/>
        <v>0</v>
      </c>
      <c r="O5" s="195">
        <f t="shared" si="0"/>
        <v>0</v>
      </c>
      <c r="P5" s="195">
        <f t="shared" si="0"/>
        <v>0</v>
      </c>
      <c r="Q5" s="195">
        <f t="shared" si="0"/>
        <v>0</v>
      </c>
      <c r="R5" s="195">
        <f t="shared" si="0"/>
        <v>0</v>
      </c>
      <c r="S5" s="195">
        <f t="shared" si="0"/>
        <v>0</v>
      </c>
      <c r="T5" s="195">
        <f t="shared" si="0"/>
        <v>0</v>
      </c>
      <c r="U5" s="195">
        <f t="shared" si="0"/>
        <v>0</v>
      </c>
      <c r="V5" s="195">
        <f t="shared" si="0"/>
        <v>0</v>
      </c>
      <c r="W5" s="195">
        <f t="shared" si="0"/>
        <v>0</v>
      </c>
      <c r="X5" s="195">
        <f t="shared" si="0"/>
        <v>0</v>
      </c>
    </row>
    <row r="6" spans="1:25" x14ac:dyDescent="0.25">
      <c r="A6" s="181"/>
      <c r="D6" s="152" t="s">
        <v>77</v>
      </c>
      <c r="E6" s="429">
        <f>IFERROR(IF(OR((F5+F6)=E5,F5=0),0,E5-F5-F6),"")</f>
        <v>0</v>
      </c>
      <c r="F6" s="425"/>
      <c r="G6" s="424" t="str">
        <f>IF((E5)=F5+F6,"no adjustment needed",IF(ISBLANK(F5),"no adjustment needed","adjustment needed"))</f>
        <v>no adjustment needed</v>
      </c>
      <c r="H6" s="423"/>
    </row>
    <row r="7" spans="1:25" ht="15.75" customHeight="1" x14ac:dyDescent="0.25">
      <c r="A7" s="494">
        <f>SUMIFS($G$20:$G$500,$A$20:$A$500,"x",$C$20:$C$500,D7,$D$20:$D$500,"Yes")</f>
        <v>0</v>
      </c>
      <c r="D7" s="418" t="s">
        <v>25</v>
      </c>
      <c r="E7" s="428">
        <f>SUMIFS($G:$G,$C:$C,D7,$D:$D,"Yes")</f>
        <v>0</v>
      </c>
      <c r="F7" s="425"/>
      <c r="G7" s="435"/>
      <c r="H7" s="423"/>
      <c r="I7" s="207">
        <f>SUM(J7:X7)</f>
        <v>0</v>
      </c>
      <c r="J7" s="207">
        <f t="shared" ref="J7:X7" si="1">SUMIFS($G:$G,$C:$C,$D7,$D:$D,"Yes",$E:$E,J$4)</f>
        <v>0</v>
      </c>
      <c r="K7" s="207">
        <f t="shared" si="1"/>
        <v>0</v>
      </c>
      <c r="L7" s="207">
        <f>SUMIFS($G:$G,$C:$C,$D7,$D:$D,"Yes",$E:$E,L$4)</f>
        <v>0</v>
      </c>
      <c r="M7" s="207">
        <f t="shared" si="1"/>
        <v>0</v>
      </c>
      <c r="N7" s="207">
        <f t="shared" si="1"/>
        <v>0</v>
      </c>
      <c r="O7" s="207">
        <f t="shared" si="1"/>
        <v>0</v>
      </c>
      <c r="P7" s="207">
        <f t="shared" si="1"/>
        <v>0</v>
      </c>
      <c r="Q7" s="207">
        <f t="shared" si="1"/>
        <v>0</v>
      </c>
      <c r="R7" s="207">
        <f t="shared" si="1"/>
        <v>0</v>
      </c>
      <c r="S7" s="207">
        <f t="shared" si="1"/>
        <v>0</v>
      </c>
      <c r="T7" s="207">
        <f t="shared" si="1"/>
        <v>0</v>
      </c>
      <c r="U7" s="207">
        <f t="shared" si="1"/>
        <v>0</v>
      </c>
      <c r="V7" s="207">
        <f t="shared" si="1"/>
        <v>0</v>
      </c>
      <c r="W7" s="207">
        <f t="shared" si="1"/>
        <v>0</v>
      </c>
      <c r="X7" s="207">
        <f t="shared" si="1"/>
        <v>0</v>
      </c>
    </row>
    <row r="8" spans="1:25" x14ac:dyDescent="0.25">
      <c r="A8" s="181"/>
      <c r="D8" s="418" t="s">
        <v>113</v>
      </c>
      <c r="E8" s="429">
        <f>IFERROR(IF(OR((F7+F8)=E7,F7=0),0,E7-F7-F8),"")</f>
        <v>0</v>
      </c>
      <c r="F8" s="425"/>
      <c r="G8" s="424" t="str">
        <f>IF((E7)=F7+F8,"no adjustment needed",IF(ISBLANK(F7),"no adjustment needed","adjustment needed"))</f>
        <v>no adjustment needed</v>
      </c>
      <c r="H8" s="423"/>
    </row>
    <row r="9" spans="1:25" ht="15.75" customHeight="1" outlineLevel="1" x14ac:dyDescent="0.25">
      <c r="A9" s="494">
        <f t="shared" ref="A9:A13" si="2">SUMIFS($G$20:$G$500,$A$20:$A$500,"x",$C$20:$C$500,D9,$D$20:$D$500,"Yes")</f>
        <v>0</v>
      </c>
      <c r="D9" s="420" t="s">
        <v>26</v>
      </c>
      <c r="E9" s="428">
        <f>SUMIFS($G:$G,$C:$C,D9,$D:$D,"Yes")</f>
        <v>0</v>
      </c>
      <c r="F9" s="425"/>
      <c r="G9" s="435"/>
      <c r="H9" s="423"/>
      <c r="I9" s="426">
        <f>SUM(J9:X9)</f>
        <v>0</v>
      </c>
      <c r="J9" s="426">
        <f t="shared" ref="J9:X9" si="3">SUMIFS($G:$G,$C:$C,$D9,$D:$D,"Yes",$E:$E,J$4)</f>
        <v>0</v>
      </c>
      <c r="K9" s="426">
        <f t="shared" si="3"/>
        <v>0</v>
      </c>
      <c r="L9" s="426">
        <f>SUMIFS($G:$G,$C:$C,$D9,$D:$D,"Yes",$E:$E,L$4)</f>
        <v>0</v>
      </c>
      <c r="M9" s="426">
        <f t="shared" si="3"/>
        <v>0</v>
      </c>
      <c r="N9" s="426">
        <f t="shared" si="3"/>
        <v>0</v>
      </c>
      <c r="O9" s="426">
        <f t="shared" si="3"/>
        <v>0</v>
      </c>
      <c r="P9" s="426">
        <f t="shared" si="3"/>
        <v>0</v>
      </c>
      <c r="Q9" s="426">
        <f t="shared" si="3"/>
        <v>0</v>
      </c>
      <c r="R9" s="426">
        <f t="shared" si="3"/>
        <v>0</v>
      </c>
      <c r="S9" s="426">
        <f t="shared" si="3"/>
        <v>0</v>
      </c>
      <c r="T9" s="426">
        <f t="shared" si="3"/>
        <v>0</v>
      </c>
      <c r="U9" s="426">
        <f t="shared" si="3"/>
        <v>0</v>
      </c>
      <c r="V9" s="426">
        <f t="shared" si="3"/>
        <v>0</v>
      </c>
      <c r="W9" s="426">
        <f t="shared" si="3"/>
        <v>0</v>
      </c>
      <c r="X9" s="426">
        <f t="shared" si="3"/>
        <v>0</v>
      </c>
    </row>
    <row r="10" spans="1:25" outlineLevel="1" x14ac:dyDescent="0.25">
      <c r="A10" s="181"/>
      <c r="D10" s="420" t="s">
        <v>149</v>
      </c>
      <c r="E10" s="429">
        <f>IFERROR(IF(OR((F9+F10)=E9,F9=0),0,E9-F9-F10),"")</f>
        <v>0</v>
      </c>
      <c r="F10" s="425"/>
      <c r="G10" s="424" t="str">
        <f>IF((E9)=F9+F10,"no adjustment needed",IF(ISBLANK(F9),"no adjustment needed","adjustment needed"))</f>
        <v>no adjustment needed</v>
      </c>
      <c r="H10" s="423"/>
    </row>
    <row r="11" spans="1:25" outlineLevel="1" collapsed="1" x14ac:dyDescent="0.25">
      <c r="A11" s="494">
        <f t="shared" si="2"/>
        <v>0</v>
      </c>
      <c r="D11" s="421" t="s">
        <v>27</v>
      </c>
      <c r="E11" s="428">
        <f>SUMIFS($G:$G,$C:$C,D11,$D:$D,"Yes")</f>
        <v>0</v>
      </c>
      <c r="F11" s="425"/>
      <c r="G11" s="435"/>
      <c r="H11" s="423"/>
      <c r="I11" s="427">
        <f>SUM(J11:X11)</f>
        <v>0</v>
      </c>
      <c r="J11" s="427">
        <f t="shared" ref="J11:X11" si="4">SUMIFS($G:$G,$C:$C,$D11,$D:$D,"Yes",$E:$E,J$4)</f>
        <v>0</v>
      </c>
      <c r="K11" s="427">
        <f t="shared" si="4"/>
        <v>0</v>
      </c>
      <c r="L11" s="427">
        <f t="shared" si="4"/>
        <v>0</v>
      </c>
      <c r="M11" s="427">
        <f t="shared" si="4"/>
        <v>0</v>
      </c>
      <c r="N11" s="427">
        <f t="shared" si="4"/>
        <v>0</v>
      </c>
      <c r="O11" s="427">
        <f t="shared" si="4"/>
        <v>0</v>
      </c>
      <c r="P11" s="427">
        <f t="shared" si="4"/>
        <v>0</v>
      </c>
      <c r="Q11" s="427">
        <f t="shared" si="4"/>
        <v>0</v>
      </c>
      <c r="R11" s="427">
        <f t="shared" si="4"/>
        <v>0</v>
      </c>
      <c r="S11" s="427">
        <f t="shared" si="4"/>
        <v>0</v>
      </c>
      <c r="T11" s="427">
        <f t="shared" si="4"/>
        <v>0</v>
      </c>
      <c r="U11" s="427">
        <f t="shared" si="4"/>
        <v>0</v>
      </c>
      <c r="V11" s="427">
        <f t="shared" si="4"/>
        <v>0</v>
      </c>
      <c r="W11" s="427">
        <f t="shared" si="4"/>
        <v>0</v>
      </c>
      <c r="X11" s="427">
        <f t="shared" si="4"/>
        <v>0</v>
      </c>
    </row>
    <row r="12" spans="1:25" outlineLevel="1" x14ac:dyDescent="0.25">
      <c r="A12" s="181"/>
      <c r="D12" s="421" t="s">
        <v>185</v>
      </c>
      <c r="E12" s="429">
        <f>IFERROR(IF(OR((F11+F12)=E11,F11=0),0,E11-F11-F12),"")</f>
        <v>0</v>
      </c>
      <c r="F12" s="425"/>
      <c r="G12" s="424" t="str">
        <f>IF((E11)=F11+F12,"no adjustment needed",IF(ISBLANK(F11),"no adjustment needed","adjustment needed"))</f>
        <v>no adjustment needed</v>
      </c>
      <c r="H12" s="423"/>
    </row>
    <row r="13" spans="1:25" outlineLevel="1" collapsed="1" x14ac:dyDescent="0.25">
      <c r="A13" s="494">
        <f t="shared" si="2"/>
        <v>0</v>
      </c>
      <c r="D13" s="422" t="s">
        <v>28</v>
      </c>
      <c r="E13" s="428">
        <f>SUMIFS($G:$G,$C:$C,D13,$D:$D,"Yes")</f>
        <v>0</v>
      </c>
      <c r="F13" s="425"/>
      <c r="G13" s="435"/>
      <c r="H13" s="423"/>
      <c r="I13" s="153">
        <f>SUM(J13:X13)</f>
        <v>0</v>
      </c>
      <c r="J13" s="153">
        <f t="shared" ref="J13:X13" si="5">SUMIFS($G:$G,$C:$C,$D13,$D:$D,"Yes",$E:$E,J$4)</f>
        <v>0</v>
      </c>
      <c r="K13" s="153">
        <f t="shared" si="5"/>
        <v>0</v>
      </c>
      <c r="L13" s="153">
        <f t="shared" si="5"/>
        <v>0</v>
      </c>
      <c r="M13" s="153">
        <f t="shared" si="5"/>
        <v>0</v>
      </c>
      <c r="N13" s="153">
        <f t="shared" si="5"/>
        <v>0</v>
      </c>
      <c r="O13" s="153">
        <f t="shared" si="5"/>
        <v>0</v>
      </c>
      <c r="P13" s="153">
        <f t="shared" si="5"/>
        <v>0</v>
      </c>
      <c r="Q13" s="153">
        <f t="shared" si="5"/>
        <v>0</v>
      </c>
      <c r="R13" s="153">
        <f t="shared" si="5"/>
        <v>0</v>
      </c>
      <c r="S13" s="153">
        <f t="shared" si="5"/>
        <v>0</v>
      </c>
      <c r="T13" s="153">
        <f t="shared" si="5"/>
        <v>0</v>
      </c>
      <c r="U13" s="153">
        <f t="shared" si="5"/>
        <v>0</v>
      </c>
      <c r="V13" s="153">
        <f t="shared" si="5"/>
        <v>0</v>
      </c>
      <c r="W13" s="153">
        <f t="shared" si="5"/>
        <v>0</v>
      </c>
      <c r="X13" s="153">
        <f t="shared" si="5"/>
        <v>0</v>
      </c>
    </row>
    <row r="14" spans="1:25" x14ac:dyDescent="0.25">
      <c r="D14" s="419" t="s">
        <v>37</v>
      </c>
      <c r="E14" s="211">
        <f>SUM(E5:E13)</f>
        <v>0</v>
      </c>
      <c r="F14" s="211">
        <f>SUM(F5:F13)</f>
        <v>0</v>
      </c>
      <c r="I14" s="210">
        <f>SUM(J14:X14)</f>
        <v>0</v>
      </c>
      <c r="J14" s="210">
        <f t="shared" ref="J14:X14" si="6">SUM(J5:J13)</f>
        <v>0</v>
      </c>
      <c r="K14" s="211">
        <f t="shared" si="6"/>
        <v>0</v>
      </c>
      <c r="L14" s="211">
        <f t="shared" si="6"/>
        <v>0</v>
      </c>
      <c r="M14" s="211">
        <f t="shared" si="6"/>
        <v>0</v>
      </c>
      <c r="N14" s="211">
        <f t="shared" si="6"/>
        <v>0</v>
      </c>
      <c r="O14" s="211">
        <f t="shared" si="6"/>
        <v>0</v>
      </c>
      <c r="P14" s="211">
        <f t="shared" si="6"/>
        <v>0</v>
      </c>
      <c r="Q14" s="211">
        <f t="shared" si="6"/>
        <v>0</v>
      </c>
      <c r="R14" s="211">
        <f t="shared" si="6"/>
        <v>0</v>
      </c>
      <c r="S14" s="211">
        <f t="shared" si="6"/>
        <v>0</v>
      </c>
      <c r="T14" s="211">
        <f t="shared" si="6"/>
        <v>0</v>
      </c>
      <c r="U14" s="211">
        <f t="shared" si="6"/>
        <v>0</v>
      </c>
      <c r="V14" s="211">
        <f t="shared" si="6"/>
        <v>0</v>
      </c>
      <c r="W14" s="211">
        <f t="shared" si="6"/>
        <v>0</v>
      </c>
      <c r="X14" s="211">
        <f t="shared" si="6"/>
        <v>0</v>
      </c>
    </row>
    <row r="15" spans="1:25" x14ac:dyDescent="0.25">
      <c r="F15" s="144"/>
      <c r="J15" s="155"/>
      <c r="K15" s="155"/>
    </row>
    <row r="16" spans="1:25" ht="26.25" x14ac:dyDescent="0.25">
      <c r="D16" s="150" t="s">
        <v>421</v>
      </c>
      <c r="J16" s="155"/>
      <c r="K16" s="155"/>
    </row>
    <row r="17" spans="1:23" x14ac:dyDescent="0.25">
      <c r="D17" s="199" t="s">
        <v>417</v>
      </c>
      <c r="E17" s="200"/>
      <c r="F17" s="200"/>
      <c r="G17" s="151">
        <f>SUMIFS($G:$G,$D:$D,"No")</f>
        <v>0</v>
      </c>
    </row>
    <row r="18" spans="1:23" x14ac:dyDescent="0.25">
      <c r="D18" s="164" t="s">
        <v>418</v>
      </c>
      <c r="E18" s="200" t="s">
        <v>540</v>
      </c>
      <c r="F18" s="200"/>
      <c r="G18" s="157">
        <f>E14+G17</f>
        <v>0</v>
      </c>
    </row>
    <row r="19" spans="1:23" ht="26.25" x14ac:dyDescent="0.25">
      <c r="A19" s="158" t="s">
        <v>393</v>
      </c>
      <c r="B19" s="144"/>
      <c r="F19" s="144"/>
    </row>
    <row r="20" spans="1:23" s="161" customFormat="1" ht="30" x14ac:dyDescent="0.25">
      <c r="A20" s="160" t="s">
        <v>385</v>
      </c>
      <c r="B20" s="160" t="s">
        <v>386</v>
      </c>
      <c r="C20" s="160" t="s">
        <v>19</v>
      </c>
      <c r="D20" s="160" t="s">
        <v>534</v>
      </c>
      <c r="E20" s="160" t="s">
        <v>541</v>
      </c>
      <c r="F20" s="201" t="s">
        <v>390</v>
      </c>
      <c r="G20" s="201" t="s">
        <v>391</v>
      </c>
      <c r="H20" s="201" t="s">
        <v>399</v>
      </c>
      <c r="I20" s="201" t="s">
        <v>542</v>
      </c>
      <c r="K20" s="144"/>
      <c r="L20" s="144"/>
      <c r="M20" s="144"/>
      <c r="N20" s="144"/>
      <c r="O20" s="144"/>
      <c r="P20" s="144"/>
      <c r="Q20" s="144"/>
      <c r="R20" s="144"/>
      <c r="S20" s="144"/>
      <c r="T20" s="144"/>
      <c r="U20" s="144"/>
      <c r="V20" s="144"/>
      <c r="W20" s="144"/>
    </row>
    <row r="21" spans="1:23" x14ac:dyDescent="0.25">
      <c r="A21" s="162"/>
      <c r="B21" s="162"/>
      <c r="C21" s="430" t="str">
        <f>IF(H21="","",INDEX('Basic project data'!$A$12:$A$16,MATCH(H21,'Basic project data'!$D$12:$D$16,1)))</f>
        <v/>
      </c>
      <c r="D21" s="162"/>
      <c r="E21" s="162"/>
      <c r="F21" s="446"/>
      <c r="G21" s="447"/>
      <c r="H21" s="446"/>
      <c r="I21" s="446"/>
    </row>
    <row r="22" spans="1:23" x14ac:dyDescent="0.25">
      <c r="A22" s="162"/>
      <c r="B22" s="162"/>
      <c r="C22" s="430" t="str">
        <f>IF(H22="","",INDEX('Basic project data'!$A$12:$A$16,MATCH(H22,'Basic project data'!$D$12:$D$16,1)))</f>
        <v/>
      </c>
      <c r="D22" s="162"/>
      <c r="E22" s="162"/>
      <c r="F22" s="446"/>
      <c r="G22" s="447"/>
      <c r="H22" s="446"/>
      <c r="I22" s="446"/>
    </row>
    <row r="23" spans="1:23" x14ac:dyDescent="0.25">
      <c r="A23" s="162"/>
      <c r="B23" s="162"/>
      <c r="C23" s="430" t="str">
        <f>IF(H23="","",INDEX('Basic project data'!$A$12:$A$16,MATCH(H23,'Basic project data'!$D$12:$D$16,1)))</f>
        <v/>
      </c>
      <c r="D23" s="162"/>
      <c r="E23" s="162"/>
      <c r="F23" s="446"/>
      <c r="G23" s="447"/>
      <c r="H23" s="446"/>
      <c r="I23" s="446"/>
    </row>
    <row r="24" spans="1:23" x14ac:dyDescent="0.25">
      <c r="A24" s="162"/>
      <c r="B24" s="162"/>
      <c r="C24" s="430" t="str">
        <f>IF(H24="","",INDEX('Basic project data'!$A$12:$A$16,MATCH(H24,'Basic project data'!$D$12:$D$16,1)))</f>
        <v/>
      </c>
      <c r="D24" s="162"/>
      <c r="E24" s="162"/>
      <c r="F24" s="446"/>
      <c r="G24" s="447"/>
      <c r="H24" s="446"/>
      <c r="I24" s="446"/>
    </row>
    <row r="25" spans="1:23" x14ac:dyDescent="0.25">
      <c r="A25" s="162"/>
      <c r="B25" s="162"/>
      <c r="C25" s="430" t="str">
        <f>IF(H25="","",INDEX('Basic project data'!$A$12:$A$16,MATCH(H25,'Basic project data'!$D$12:$D$16,1)))</f>
        <v/>
      </c>
      <c r="D25" s="162"/>
      <c r="E25" s="162"/>
      <c r="F25" s="446"/>
      <c r="G25" s="447"/>
      <c r="H25" s="446"/>
      <c r="I25" s="446"/>
    </row>
    <row r="26" spans="1:23" x14ac:dyDescent="0.25">
      <c r="A26" s="162"/>
      <c r="B26" s="162"/>
      <c r="C26" s="430" t="str">
        <f>IF(H26="","",INDEX('Basic project data'!$A$12:$A$16,MATCH(H26,'Basic project data'!$D$12:$D$16,1)))</f>
        <v/>
      </c>
      <c r="D26" s="162"/>
      <c r="E26" s="162"/>
      <c r="F26" s="446"/>
      <c r="G26" s="447"/>
      <c r="H26" s="446"/>
      <c r="I26" s="446"/>
    </row>
    <row r="27" spans="1:23" x14ac:dyDescent="0.25">
      <c r="A27" s="162"/>
      <c r="B27" s="162"/>
      <c r="C27" s="430" t="str">
        <f>IF(H27="","",INDEX('Basic project data'!$A$12:$A$16,MATCH(H27,'Basic project data'!$D$12:$D$16,1)))</f>
        <v/>
      </c>
      <c r="D27" s="162"/>
      <c r="E27" s="162"/>
      <c r="F27" s="446"/>
      <c r="G27" s="447"/>
      <c r="H27" s="446"/>
      <c r="I27" s="446"/>
    </row>
    <row r="28" spans="1:23" x14ac:dyDescent="0.25">
      <c r="A28" s="162"/>
      <c r="B28" s="162"/>
      <c r="C28" s="430" t="str">
        <f>IF(H28="","",INDEX('Basic project data'!$A$12:$A$16,MATCH(H28,'Basic project data'!$D$12:$D$16,1)))</f>
        <v/>
      </c>
      <c r="D28" s="162"/>
      <c r="E28" s="162"/>
      <c r="F28" s="446"/>
      <c r="G28" s="447"/>
      <c r="H28" s="446"/>
      <c r="I28" s="446"/>
    </row>
    <row r="29" spans="1:23" x14ac:dyDescent="0.25">
      <c r="A29" s="162"/>
      <c r="B29" s="162"/>
      <c r="C29" s="430" t="str">
        <f>IF(H29="","",INDEX('Basic project data'!$A$12:$A$16,MATCH(H29,'Basic project data'!$D$12:$D$16,1)))</f>
        <v/>
      </c>
      <c r="D29" s="162"/>
      <c r="E29" s="162"/>
      <c r="F29" s="446"/>
      <c r="G29" s="447"/>
      <c r="H29" s="446"/>
      <c r="I29" s="446"/>
    </row>
    <row r="30" spans="1:23" x14ac:dyDescent="0.25">
      <c r="A30" s="162"/>
      <c r="B30" s="162"/>
      <c r="C30" s="430" t="str">
        <f>IF(H30="","",INDEX('Basic project data'!$A$12:$A$16,MATCH(H30,'Basic project data'!$D$12:$D$16,1)))</f>
        <v/>
      </c>
      <c r="D30" s="162"/>
      <c r="E30" s="162"/>
      <c r="F30" s="446"/>
      <c r="G30" s="447"/>
      <c r="H30" s="446"/>
      <c r="I30" s="446"/>
    </row>
    <row r="31" spans="1:23" x14ac:dyDescent="0.25">
      <c r="A31" s="162"/>
      <c r="B31" s="162"/>
      <c r="C31" s="430" t="str">
        <f>IF(H31="","",INDEX('Basic project data'!$A$12:$A$16,MATCH(H31,'Basic project data'!$D$12:$D$16,1)))</f>
        <v/>
      </c>
      <c r="D31" s="162"/>
      <c r="E31" s="162"/>
      <c r="F31" s="446"/>
      <c r="G31" s="447"/>
      <c r="H31" s="446"/>
      <c r="I31" s="446"/>
    </row>
    <row r="32" spans="1:23" x14ac:dyDescent="0.25">
      <c r="A32" s="162"/>
      <c r="B32" s="162"/>
      <c r="C32" s="430" t="str">
        <f>IF(H32="","",INDEX('Basic project data'!$A$12:$A$16,MATCH(H32,'Basic project data'!$D$12:$D$16,1)))</f>
        <v/>
      </c>
      <c r="D32" s="162"/>
      <c r="E32" s="162"/>
      <c r="F32" s="446"/>
      <c r="G32" s="447"/>
      <c r="H32" s="446"/>
      <c r="I32" s="446"/>
    </row>
    <row r="33" spans="1:9" x14ac:dyDescent="0.25">
      <c r="A33" s="162"/>
      <c r="B33" s="162"/>
      <c r="C33" s="430" t="str">
        <f>IF(H33="","",INDEX('Basic project data'!$A$12:$A$16,MATCH(H33,'Basic project data'!$D$12:$D$16,1)))</f>
        <v/>
      </c>
      <c r="D33" s="162"/>
      <c r="E33" s="162"/>
      <c r="F33" s="446"/>
      <c r="G33" s="447"/>
      <c r="H33" s="446"/>
      <c r="I33" s="446"/>
    </row>
    <row r="34" spans="1:9" x14ac:dyDescent="0.25">
      <c r="A34" s="162"/>
      <c r="B34" s="162"/>
      <c r="C34" s="430" t="str">
        <f>IF(H34="","",INDEX('Basic project data'!$A$12:$A$16,MATCH(H34,'Basic project data'!$D$12:$D$16,1)))</f>
        <v/>
      </c>
      <c r="D34" s="162"/>
      <c r="E34" s="162"/>
      <c r="F34" s="446"/>
      <c r="G34" s="447"/>
      <c r="H34" s="446"/>
      <c r="I34" s="446"/>
    </row>
    <row r="35" spans="1:9" x14ac:dyDescent="0.25">
      <c r="A35" s="162"/>
      <c r="B35" s="162"/>
      <c r="C35" s="430" t="str">
        <f>IF(H35="","",INDEX('Basic project data'!$A$12:$A$16,MATCH(H35,'Basic project data'!$D$12:$D$16,1)))</f>
        <v/>
      </c>
      <c r="D35" s="162"/>
      <c r="E35" s="162"/>
      <c r="F35" s="446"/>
      <c r="G35" s="447"/>
      <c r="H35" s="446"/>
      <c r="I35" s="446"/>
    </row>
    <row r="36" spans="1:9" x14ac:dyDescent="0.25">
      <c r="A36" s="162"/>
      <c r="B36" s="162"/>
      <c r="C36" s="430" t="str">
        <f>IF(H36="","",INDEX('Basic project data'!$A$12:$A$16,MATCH(H36,'Basic project data'!$D$12:$D$16,1)))</f>
        <v/>
      </c>
      <c r="D36" s="162"/>
      <c r="E36" s="162"/>
      <c r="F36" s="446"/>
      <c r="G36" s="447"/>
      <c r="H36" s="446"/>
      <c r="I36" s="446"/>
    </row>
    <row r="37" spans="1:9" x14ac:dyDescent="0.25">
      <c r="A37" s="162"/>
      <c r="B37" s="162"/>
      <c r="C37" s="430" t="str">
        <f>IF(H37="","",INDEX('Basic project data'!$A$12:$A$16,MATCH(H37,'Basic project data'!$D$12:$D$16,1)))</f>
        <v/>
      </c>
      <c r="D37" s="162"/>
      <c r="E37" s="162"/>
      <c r="F37" s="446"/>
      <c r="G37" s="447"/>
      <c r="H37" s="446"/>
      <c r="I37" s="446"/>
    </row>
    <row r="38" spans="1:9" x14ac:dyDescent="0.25">
      <c r="A38" s="162"/>
      <c r="B38" s="162"/>
      <c r="C38" s="430" t="str">
        <f>IF(H38="","",INDEX('Basic project data'!$A$12:$A$16,MATCH(H38,'Basic project data'!$D$12:$D$16,1)))</f>
        <v/>
      </c>
      <c r="D38" s="162"/>
      <c r="E38" s="162"/>
      <c r="F38" s="446"/>
      <c r="G38" s="447"/>
      <c r="H38" s="446"/>
      <c r="I38" s="446"/>
    </row>
    <row r="39" spans="1:9" x14ac:dyDescent="0.25">
      <c r="A39" s="162"/>
      <c r="B39" s="162"/>
      <c r="C39" s="430" t="str">
        <f>IF(H39="","",INDEX('Basic project data'!$A$12:$A$16,MATCH(H39,'Basic project data'!$D$12:$D$16,1)))</f>
        <v/>
      </c>
      <c r="D39" s="162"/>
      <c r="E39" s="162"/>
      <c r="F39" s="446"/>
      <c r="G39" s="447"/>
      <c r="H39" s="446"/>
      <c r="I39" s="446"/>
    </row>
    <row r="40" spans="1:9" x14ac:dyDescent="0.25">
      <c r="A40" s="162"/>
      <c r="B40" s="162"/>
      <c r="C40" s="430" t="str">
        <f>IF(H40="","",INDEX('Basic project data'!$A$12:$A$16,MATCH(H40,'Basic project data'!$D$12:$D$16,1)))</f>
        <v/>
      </c>
      <c r="D40" s="162"/>
      <c r="E40" s="162"/>
      <c r="F40" s="446"/>
      <c r="G40" s="447"/>
      <c r="H40" s="446"/>
      <c r="I40" s="446"/>
    </row>
    <row r="41" spans="1:9" x14ac:dyDescent="0.25">
      <c r="A41" s="162"/>
      <c r="B41" s="162"/>
      <c r="C41" s="430" t="str">
        <f>IF(H41="","",INDEX('Basic project data'!$A$12:$A$16,MATCH(H41,'Basic project data'!$D$12:$D$16,1)))</f>
        <v/>
      </c>
      <c r="D41" s="162"/>
      <c r="E41" s="162"/>
      <c r="F41" s="446"/>
      <c r="G41" s="447"/>
      <c r="H41" s="446"/>
      <c r="I41" s="446"/>
    </row>
    <row r="42" spans="1:9" x14ac:dyDescent="0.25">
      <c r="A42" s="162"/>
      <c r="B42" s="162"/>
      <c r="C42" s="430" t="str">
        <f>IF(H42="","",INDEX('Basic project data'!$A$12:$A$16,MATCH(H42,'Basic project data'!$D$12:$D$16,1)))</f>
        <v/>
      </c>
      <c r="D42" s="162"/>
      <c r="E42" s="162"/>
      <c r="F42" s="446"/>
      <c r="G42" s="447"/>
      <c r="H42" s="446"/>
      <c r="I42" s="446"/>
    </row>
    <row r="43" spans="1:9" x14ac:dyDescent="0.25">
      <c r="A43" s="162"/>
      <c r="B43" s="162"/>
      <c r="C43" s="430" t="str">
        <f>IF(H43="","",INDEX('Basic project data'!$A$12:$A$16,MATCH(H43,'Basic project data'!$D$12:$D$16,1)))</f>
        <v/>
      </c>
      <c r="D43" s="162"/>
      <c r="E43" s="162"/>
      <c r="F43" s="446"/>
      <c r="G43" s="447"/>
      <c r="H43" s="446"/>
      <c r="I43" s="446"/>
    </row>
    <row r="44" spans="1:9" x14ac:dyDescent="0.25">
      <c r="A44" s="162"/>
      <c r="B44" s="162"/>
      <c r="C44" s="430" t="str">
        <f>IF(H44="","",INDEX('Basic project data'!$A$12:$A$16,MATCH(H44,'Basic project data'!$D$12:$D$16,1)))</f>
        <v/>
      </c>
      <c r="D44" s="162"/>
      <c r="E44" s="162"/>
      <c r="F44" s="446"/>
      <c r="G44" s="447"/>
      <c r="H44" s="446"/>
      <c r="I44" s="446"/>
    </row>
    <row r="45" spans="1:9" x14ac:dyDescent="0.25">
      <c r="A45" s="162"/>
      <c r="B45" s="162"/>
      <c r="C45" s="430" t="str">
        <f>IF(H45="","",INDEX('Basic project data'!$A$12:$A$16,MATCH(H45,'Basic project data'!$D$12:$D$16,1)))</f>
        <v/>
      </c>
      <c r="D45" s="162"/>
      <c r="E45" s="162"/>
      <c r="F45" s="446"/>
      <c r="G45" s="447"/>
      <c r="H45" s="446"/>
      <c r="I45" s="446"/>
    </row>
    <row r="46" spans="1:9" x14ac:dyDescent="0.25">
      <c r="A46" s="162"/>
      <c r="B46" s="162"/>
      <c r="C46" s="430" t="str">
        <f>IF(H46="","",INDEX('Basic project data'!$A$12:$A$16,MATCH(H46,'Basic project data'!$D$12:$D$16,1)))</f>
        <v/>
      </c>
      <c r="D46" s="162"/>
      <c r="E46" s="162"/>
      <c r="F46" s="446"/>
      <c r="G46" s="447"/>
      <c r="H46" s="446"/>
      <c r="I46" s="446"/>
    </row>
    <row r="47" spans="1:9" x14ac:dyDescent="0.25">
      <c r="A47" s="162"/>
      <c r="B47" s="162"/>
      <c r="C47" s="430" t="str">
        <f>IF(H47="","",INDEX('Basic project data'!$A$12:$A$16,MATCH(H47,'Basic project data'!$D$12:$D$16,1)))</f>
        <v/>
      </c>
      <c r="D47" s="162"/>
      <c r="E47" s="162"/>
      <c r="F47" s="446"/>
      <c r="G47" s="447"/>
      <c r="H47" s="446"/>
      <c r="I47" s="446"/>
    </row>
    <row r="48" spans="1:9" x14ac:dyDescent="0.25">
      <c r="A48" s="162"/>
      <c r="B48" s="162"/>
      <c r="C48" s="430" t="str">
        <f>IF(H48="","",INDEX('Basic project data'!$A$12:$A$16,MATCH(H48,'Basic project data'!$D$12:$D$16,1)))</f>
        <v/>
      </c>
      <c r="D48" s="162"/>
      <c r="E48" s="162"/>
      <c r="F48" s="446"/>
      <c r="G48" s="447"/>
      <c r="H48" s="446"/>
      <c r="I48" s="446"/>
    </row>
    <row r="49" spans="1:9" x14ac:dyDescent="0.25">
      <c r="A49" s="162"/>
      <c r="B49" s="162"/>
      <c r="C49" s="430" t="str">
        <f>IF(H49="","",INDEX('Basic project data'!$A$12:$A$16,MATCH(H49,'Basic project data'!$D$12:$D$16,1)))</f>
        <v/>
      </c>
      <c r="D49" s="162"/>
      <c r="E49" s="162"/>
      <c r="F49" s="446"/>
      <c r="G49" s="447"/>
      <c r="H49" s="446"/>
      <c r="I49" s="446"/>
    </row>
    <row r="50" spans="1:9" x14ac:dyDescent="0.25">
      <c r="A50" s="162"/>
      <c r="B50" s="162"/>
      <c r="C50" s="430" t="str">
        <f>IF(H50="","",INDEX('Basic project data'!$A$12:$A$16,MATCH(H50,'Basic project data'!$D$12:$D$16,1)))</f>
        <v/>
      </c>
      <c r="D50" s="162"/>
      <c r="E50" s="162"/>
      <c r="F50" s="446"/>
      <c r="G50" s="447"/>
      <c r="H50" s="446"/>
      <c r="I50" s="446"/>
    </row>
    <row r="51" spans="1:9" x14ac:dyDescent="0.25">
      <c r="A51" s="162"/>
      <c r="B51" s="162"/>
      <c r="C51" s="430" t="str">
        <f>IF(H51="","",INDEX('Basic project data'!$A$12:$A$16,MATCH(H51,'Basic project data'!$D$12:$D$16,1)))</f>
        <v/>
      </c>
      <c r="D51" s="162"/>
      <c r="E51" s="162"/>
      <c r="F51" s="446"/>
      <c r="G51" s="447"/>
      <c r="H51" s="446"/>
      <c r="I51" s="446"/>
    </row>
    <row r="52" spans="1:9" x14ac:dyDescent="0.25">
      <c r="A52" s="162"/>
      <c r="B52" s="162"/>
      <c r="C52" s="430" t="str">
        <f>IF(H52="","",INDEX('Basic project data'!$A$12:$A$16,MATCH(H52,'Basic project data'!$D$12:$D$16,1)))</f>
        <v/>
      </c>
      <c r="D52" s="162"/>
      <c r="E52" s="162"/>
      <c r="F52" s="446"/>
      <c r="G52" s="447"/>
      <c r="H52" s="446"/>
      <c r="I52" s="446"/>
    </row>
    <row r="53" spans="1:9" x14ac:dyDescent="0.25">
      <c r="A53" s="162"/>
      <c r="B53" s="162"/>
      <c r="C53" s="430" t="str">
        <f>IF(H53="","",INDEX('Basic project data'!$A$12:$A$16,MATCH(H53,'Basic project data'!$D$12:$D$16,1)))</f>
        <v/>
      </c>
      <c r="D53" s="162"/>
      <c r="E53" s="162"/>
      <c r="F53" s="446"/>
      <c r="G53" s="447"/>
      <c r="H53" s="446"/>
      <c r="I53" s="446"/>
    </row>
    <row r="54" spans="1:9" x14ac:dyDescent="0.25">
      <c r="A54" s="162"/>
      <c r="B54" s="162"/>
      <c r="C54" s="430" t="str">
        <f>IF(H54="","",INDEX('Basic project data'!$A$12:$A$16,MATCH(H54,'Basic project data'!$D$12:$D$16,1)))</f>
        <v/>
      </c>
      <c r="D54" s="162"/>
      <c r="E54" s="162"/>
      <c r="F54" s="446"/>
      <c r="G54" s="447"/>
      <c r="H54" s="446"/>
      <c r="I54" s="446"/>
    </row>
    <row r="55" spans="1:9" x14ac:dyDescent="0.25">
      <c r="A55" s="162"/>
      <c r="B55" s="162"/>
      <c r="C55" s="430" t="str">
        <f>IF(H55="","",INDEX('Basic project data'!$A$12:$A$16,MATCH(H55,'Basic project data'!$D$12:$D$16,1)))</f>
        <v/>
      </c>
      <c r="D55" s="162"/>
      <c r="E55" s="162"/>
      <c r="F55" s="446"/>
      <c r="G55" s="447"/>
      <c r="H55" s="446"/>
      <c r="I55" s="446"/>
    </row>
    <row r="56" spans="1:9" x14ac:dyDescent="0.25">
      <c r="A56" s="162"/>
      <c r="B56" s="162"/>
      <c r="C56" s="430" t="str">
        <f>IF(H56="","",INDEX('Basic project data'!$A$12:$A$16,MATCH(H56,'Basic project data'!$D$12:$D$16,1)))</f>
        <v/>
      </c>
      <c r="D56" s="162"/>
      <c r="E56" s="162"/>
      <c r="F56" s="446"/>
      <c r="G56" s="447"/>
      <c r="H56" s="446"/>
      <c r="I56" s="446"/>
    </row>
    <row r="57" spans="1:9" x14ac:dyDescent="0.25">
      <c r="A57" s="162"/>
      <c r="B57" s="162"/>
      <c r="C57" s="430" t="str">
        <f>IF(H57="","",INDEX('Basic project data'!$A$12:$A$16,MATCH(H57,'Basic project data'!$D$12:$D$16,1)))</f>
        <v/>
      </c>
      <c r="D57" s="162"/>
      <c r="E57" s="162"/>
      <c r="F57" s="446"/>
      <c r="G57" s="447"/>
      <c r="H57" s="446"/>
      <c r="I57" s="446"/>
    </row>
    <row r="58" spans="1:9" x14ac:dyDescent="0.25">
      <c r="A58" s="162"/>
      <c r="B58" s="162"/>
      <c r="C58" s="430" t="str">
        <f>IF(H58="","",INDEX('Basic project data'!$A$12:$A$16,MATCH(H58,'Basic project data'!$D$12:$D$16,1)))</f>
        <v/>
      </c>
      <c r="D58" s="162"/>
      <c r="E58" s="162"/>
      <c r="F58" s="446"/>
      <c r="G58" s="447"/>
      <c r="H58" s="446"/>
      <c r="I58" s="446"/>
    </row>
    <row r="59" spans="1:9" x14ac:dyDescent="0.25">
      <c r="A59" s="162"/>
      <c r="B59" s="162"/>
      <c r="C59" s="430" t="str">
        <f>IF(H59="","",INDEX('Basic project data'!$A$12:$A$16,MATCH(H59,'Basic project data'!$D$12:$D$16,1)))</f>
        <v/>
      </c>
      <c r="D59" s="162"/>
      <c r="E59" s="162"/>
      <c r="F59" s="446"/>
      <c r="G59" s="447"/>
      <c r="H59" s="446"/>
      <c r="I59" s="446"/>
    </row>
    <row r="60" spans="1:9" x14ac:dyDescent="0.25">
      <c r="A60" s="162"/>
      <c r="B60" s="162"/>
      <c r="C60" s="430" t="str">
        <f>IF(H60="","",INDEX('Basic project data'!$A$12:$A$16,MATCH(H60,'Basic project data'!$D$12:$D$16,1)))</f>
        <v/>
      </c>
      <c r="D60" s="162"/>
      <c r="E60" s="162"/>
      <c r="F60" s="446"/>
      <c r="G60" s="447"/>
      <c r="H60" s="446"/>
      <c r="I60" s="446"/>
    </row>
    <row r="61" spans="1:9" x14ac:dyDescent="0.25">
      <c r="A61" s="162"/>
      <c r="B61" s="162"/>
      <c r="C61" s="430" t="str">
        <f>IF(H61="","",INDEX('Basic project data'!$A$12:$A$16,MATCH(H61,'Basic project data'!$D$12:$D$16,1)))</f>
        <v/>
      </c>
      <c r="D61" s="162"/>
      <c r="E61" s="162"/>
      <c r="F61" s="446"/>
      <c r="G61" s="447"/>
      <c r="H61" s="446"/>
      <c r="I61" s="446"/>
    </row>
    <row r="62" spans="1:9" x14ac:dyDescent="0.25">
      <c r="A62" s="162"/>
      <c r="B62" s="162"/>
      <c r="C62" s="430" t="str">
        <f>IF(H62="","",INDEX('Basic project data'!$A$12:$A$16,MATCH(H62,'Basic project data'!$D$12:$D$16,1)))</f>
        <v/>
      </c>
      <c r="D62" s="162"/>
      <c r="E62" s="162"/>
      <c r="F62" s="446"/>
      <c r="G62" s="447"/>
      <c r="H62" s="446"/>
      <c r="I62" s="446"/>
    </row>
    <row r="63" spans="1:9" x14ac:dyDescent="0.25">
      <c r="A63" s="162"/>
      <c r="B63" s="162"/>
      <c r="C63" s="430" t="str">
        <f>IF(H63="","",INDEX('Basic project data'!$A$12:$A$16,MATCH(H63,'Basic project data'!$D$12:$D$16,1)))</f>
        <v/>
      </c>
      <c r="D63" s="162"/>
      <c r="E63" s="162"/>
      <c r="F63" s="446"/>
      <c r="G63" s="447"/>
      <c r="H63" s="446"/>
      <c r="I63" s="446"/>
    </row>
    <row r="64" spans="1:9" x14ac:dyDescent="0.25">
      <c r="A64" s="162"/>
      <c r="B64" s="162"/>
      <c r="C64" s="430" t="str">
        <f>IF(H64="","",INDEX('Basic project data'!$A$12:$A$16,MATCH(H64,'Basic project data'!$D$12:$D$16,1)))</f>
        <v/>
      </c>
      <c r="D64" s="162"/>
      <c r="E64" s="162"/>
      <c r="F64" s="446"/>
      <c r="G64" s="447"/>
      <c r="H64" s="446"/>
      <c r="I64" s="446"/>
    </row>
    <row r="65" spans="1:9" x14ac:dyDescent="0.25">
      <c r="A65" s="162"/>
      <c r="B65" s="162"/>
      <c r="C65" s="430" t="str">
        <f>IF(H65="","",INDEX('Basic project data'!$A$12:$A$16,MATCH(H65,'Basic project data'!$D$12:$D$16,1)))</f>
        <v/>
      </c>
      <c r="D65" s="162"/>
      <c r="E65" s="162"/>
      <c r="F65" s="446"/>
      <c r="G65" s="447"/>
      <c r="H65" s="446"/>
      <c r="I65" s="446"/>
    </row>
    <row r="66" spans="1:9" x14ac:dyDescent="0.25">
      <c r="A66" s="162"/>
      <c r="B66" s="162"/>
      <c r="C66" s="430" t="str">
        <f>IF(H66="","",INDEX('Basic project data'!$A$12:$A$16,MATCH(H66,'Basic project data'!$D$12:$D$16,1)))</f>
        <v/>
      </c>
      <c r="D66" s="162"/>
      <c r="E66" s="162"/>
      <c r="F66" s="446"/>
      <c r="G66" s="447"/>
      <c r="H66" s="446"/>
      <c r="I66" s="446"/>
    </row>
    <row r="67" spans="1:9" x14ac:dyDescent="0.25">
      <c r="A67" s="162"/>
      <c r="B67" s="162"/>
      <c r="C67" s="430" t="str">
        <f>IF(H67="","",INDEX('Basic project data'!$A$12:$A$16,MATCH(H67,'Basic project data'!$D$12:$D$16,1)))</f>
        <v/>
      </c>
      <c r="D67" s="162"/>
      <c r="E67" s="162"/>
      <c r="F67" s="446"/>
      <c r="G67" s="447"/>
      <c r="H67" s="446"/>
      <c r="I67" s="446"/>
    </row>
    <row r="68" spans="1:9" x14ac:dyDescent="0.25">
      <c r="A68" s="162"/>
      <c r="B68" s="162"/>
      <c r="C68" s="430" t="str">
        <f>IF(H68="","",INDEX('Basic project data'!$A$12:$A$16,MATCH(H68,'Basic project data'!$D$12:$D$16,1)))</f>
        <v/>
      </c>
      <c r="D68" s="162"/>
      <c r="E68" s="162"/>
      <c r="F68" s="446"/>
      <c r="G68" s="447"/>
      <c r="H68" s="446"/>
      <c r="I68" s="446"/>
    </row>
    <row r="69" spans="1:9" x14ac:dyDescent="0.25">
      <c r="A69" s="162"/>
      <c r="B69" s="162"/>
      <c r="C69" s="430" t="str">
        <f>IF(H69="","",INDEX('Basic project data'!$A$12:$A$16,MATCH(H69,'Basic project data'!$D$12:$D$16,1)))</f>
        <v/>
      </c>
      <c r="D69" s="162"/>
      <c r="E69" s="162"/>
      <c r="F69" s="446"/>
      <c r="G69" s="447"/>
      <c r="H69" s="446"/>
      <c r="I69" s="446"/>
    </row>
    <row r="70" spans="1:9" x14ac:dyDescent="0.25">
      <c r="A70" s="162"/>
      <c r="B70" s="162"/>
      <c r="C70" s="430" t="str">
        <f>IF(H70="","",INDEX('Basic project data'!$A$12:$A$16,MATCH(H70,'Basic project data'!$D$12:$D$16,1)))</f>
        <v/>
      </c>
      <c r="D70" s="162"/>
      <c r="E70" s="162"/>
      <c r="F70" s="446"/>
      <c r="G70" s="447"/>
      <c r="H70" s="446"/>
      <c r="I70" s="446"/>
    </row>
    <row r="71" spans="1:9" x14ac:dyDescent="0.25">
      <c r="A71" s="162"/>
      <c r="B71" s="162"/>
      <c r="C71" s="430" t="str">
        <f>IF(H71="","",INDEX('Basic project data'!$A$12:$A$16,MATCH(H71,'Basic project data'!$D$12:$D$16,1)))</f>
        <v/>
      </c>
      <c r="D71" s="162"/>
      <c r="E71" s="162"/>
      <c r="F71" s="446"/>
      <c r="G71" s="447"/>
      <c r="H71" s="446"/>
      <c r="I71" s="446"/>
    </row>
    <row r="72" spans="1:9" x14ac:dyDescent="0.25">
      <c r="A72" s="162"/>
      <c r="B72" s="162"/>
      <c r="C72" s="430" t="str">
        <f>IF(H72="","",INDEX('Basic project data'!$A$12:$A$16,MATCH(H72,'Basic project data'!$D$12:$D$16,1)))</f>
        <v/>
      </c>
      <c r="D72" s="162"/>
      <c r="E72" s="162"/>
      <c r="F72" s="446"/>
      <c r="G72" s="447"/>
      <c r="H72" s="446"/>
      <c r="I72" s="446"/>
    </row>
    <row r="73" spans="1:9" x14ac:dyDescent="0.25">
      <c r="A73" s="162"/>
      <c r="B73" s="162"/>
      <c r="C73" s="430" t="str">
        <f>IF(H73="","",INDEX('Basic project data'!$A$12:$A$16,MATCH(H73,'Basic project data'!$D$12:$D$16,1)))</f>
        <v/>
      </c>
      <c r="D73" s="162"/>
      <c r="E73" s="162"/>
      <c r="F73" s="446"/>
      <c r="G73" s="447"/>
      <c r="H73" s="446"/>
      <c r="I73" s="446"/>
    </row>
    <row r="74" spans="1:9" x14ac:dyDescent="0.25">
      <c r="A74" s="162"/>
      <c r="B74" s="162"/>
      <c r="C74" s="430" t="str">
        <f>IF(H74="","",INDEX('Basic project data'!$A$12:$A$16,MATCH(H74,'Basic project data'!$D$12:$D$16,1)))</f>
        <v/>
      </c>
      <c r="D74" s="162"/>
      <c r="E74" s="162"/>
      <c r="F74" s="446"/>
      <c r="G74" s="447"/>
      <c r="H74" s="446"/>
      <c r="I74" s="446"/>
    </row>
    <row r="75" spans="1:9" x14ac:dyDescent="0.25">
      <c r="A75" s="162"/>
      <c r="B75" s="162"/>
      <c r="C75" s="430" t="str">
        <f>IF(H75="","",INDEX('Basic project data'!$A$12:$A$16,MATCH(H75,'Basic project data'!$D$12:$D$16,1)))</f>
        <v/>
      </c>
      <c r="D75" s="162"/>
      <c r="E75" s="162"/>
      <c r="F75" s="446"/>
      <c r="G75" s="447"/>
      <c r="H75" s="446"/>
      <c r="I75" s="446"/>
    </row>
    <row r="76" spans="1:9" x14ac:dyDescent="0.25">
      <c r="A76" s="162"/>
      <c r="B76" s="162"/>
      <c r="C76" s="430" t="str">
        <f>IF(H76="","",INDEX('Basic project data'!$A$12:$A$16,MATCH(H76,'Basic project data'!$D$12:$D$16,1)))</f>
        <v/>
      </c>
      <c r="D76" s="162"/>
      <c r="E76" s="162"/>
      <c r="F76" s="446"/>
      <c r="G76" s="447"/>
      <c r="H76" s="446"/>
      <c r="I76" s="446"/>
    </row>
    <row r="77" spans="1:9" x14ac:dyDescent="0.25">
      <c r="A77" s="162"/>
      <c r="B77" s="162"/>
      <c r="C77" s="430" t="str">
        <f>IF(H77="","",INDEX('Basic project data'!$A$12:$A$16,MATCH(H77,'Basic project data'!$D$12:$D$16,1)))</f>
        <v/>
      </c>
      <c r="D77" s="162"/>
      <c r="E77" s="162"/>
      <c r="F77" s="446"/>
      <c r="G77" s="447"/>
      <c r="H77" s="446"/>
      <c r="I77" s="446"/>
    </row>
    <row r="78" spans="1:9" x14ac:dyDescent="0.25">
      <c r="A78" s="162"/>
      <c r="B78" s="162"/>
      <c r="C78" s="430" t="str">
        <f>IF(H78="","",INDEX('Basic project data'!$A$12:$A$16,MATCH(H78,'Basic project data'!$D$12:$D$16,1)))</f>
        <v/>
      </c>
      <c r="D78" s="162"/>
      <c r="E78" s="162"/>
      <c r="F78" s="446"/>
      <c r="G78" s="447"/>
      <c r="H78" s="446"/>
      <c r="I78" s="446"/>
    </row>
    <row r="79" spans="1:9" x14ac:dyDescent="0.25">
      <c r="A79" s="162"/>
      <c r="B79" s="162"/>
      <c r="C79" s="430" t="str">
        <f>IF(H79="","",INDEX('Basic project data'!$A$12:$A$16,MATCH(H79,'Basic project data'!$D$12:$D$16,1)))</f>
        <v/>
      </c>
      <c r="D79" s="162"/>
      <c r="E79" s="162"/>
      <c r="F79" s="446"/>
      <c r="G79" s="447"/>
      <c r="H79" s="446"/>
      <c r="I79" s="446"/>
    </row>
    <row r="80" spans="1:9" x14ac:dyDescent="0.25">
      <c r="A80" s="162"/>
      <c r="B80" s="162"/>
      <c r="C80" s="430" t="str">
        <f>IF(H80="","",INDEX('Basic project data'!$A$12:$A$16,MATCH(H80,'Basic project data'!$D$12:$D$16,1)))</f>
        <v/>
      </c>
      <c r="D80" s="162"/>
      <c r="E80" s="162"/>
      <c r="F80" s="446"/>
      <c r="G80" s="447"/>
      <c r="H80" s="446"/>
      <c r="I80" s="446"/>
    </row>
    <row r="81" spans="1:9" x14ac:dyDescent="0.25">
      <c r="A81" s="162"/>
      <c r="B81" s="162"/>
      <c r="C81" s="430" t="str">
        <f>IF(H81="","",INDEX('Basic project data'!$A$12:$A$16,MATCH(H81,'Basic project data'!$D$12:$D$16,1)))</f>
        <v/>
      </c>
      <c r="D81" s="162"/>
      <c r="E81" s="162"/>
      <c r="F81" s="446"/>
      <c r="G81" s="447"/>
      <c r="H81" s="446"/>
      <c r="I81" s="446"/>
    </row>
    <row r="82" spans="1:9" x14ac:dyDescent="0.25">
      <c r="A82" s="162"/>
      <c r="B82" s="162"/>
      <c r="C82" s="430" t="str">
        <f>IF(H82="","",INDEX('Basic project data'!$A$12:$A$16,MATCH(H82,'Basic project data'!$D$12:$D$16,1)))</f>
        <v/>
      </c>
      <c r="D82" s="162"/>
      <c r="E82" s="162"/>
      <c r="F82" s="448"/>
      <c r="G82" s="447"/>
      <c r="H82" s="449"/>
      <c r="I82" s="446"/>
    </row>
    <row r="83" spans="1:9" x14ac:dyDescent="0.25">
      <c r="A83" s="162"/>
      <c r="B83" s="162"/>
      <c r="C83" s="430" t="str">
        <f>IF(H83="","",INDEX('Basic project data'!$A$12:$A$16,MATCH(H83,'Basic project data'!$D$12:$D$16,1)))</f>
        <v/>
      </c>
      <c r="D83" s="162"/>
      <c r="E83" s="162"/>
      <c r="F83" s="448"/>
      <c r="G83" s="447"/>
      <c r="H83" s="449"/>
      <c r="I83" s="446"/>
    </row>
    <row r="84" spans="1:9" x14ac:dyDescent="0.25">
      <c r="A84" s="162"/>
      <c r="B84" s="162"/>
      <c r="C84" s="430" t="str">
        <f>IF(H84="","",INDEX('Basic project data'!$A$12:$A$16,MATCH(H84,'Basic project data'!$D$12:$D$16,1)))</f>
        <v/>
      </c>
      <c r="D84" s="162"/>
      <c r="E84" s="162"/>
      <c r="F84" s="448"/>
      <c r="G84" s="447"/>
      <c r="H84" s="449"/>
      <c r="I84" s="446"/>
    </row>
    <row r="85" spans="1:9" x14ac:dyDescent="0.25">
      <c r="A85" s="162"/>
      <c r="B85" s="162"/>
      <c r="C85" s="430" t="str">
        <f>IF(H85="","",INDEX('Basic project data'!$A$12:$A$16,MATCH(H85,'Basic project data'!$D$12:$D$16,1)))</f>
        <v/>
      </c>
      <c r="D85" s="162"/>
      <c r="E85" s="162"/>
      <c r="F85" s="448"/>
      <c r="G85" s="447"/>
      <c r="H85" s="449"/>
      <c r="I85" s="446"/>
    </row>
    <row r="86" spans="1:9" x14ac:dyDescent="0.25">
      <c r="A86" s="162"/>
      <c r="B86" s="162"/>
      <c r="C86" s="430" t="str">
        <f>IF(H86="","",INDEX('Basic project data'!$A$12:$A$16,MATCH(H86,'Basic project data'!$D$12:$D$16,1)))</f>
        <v/>
      </c>
      <c r="D86" s="162"/>
      <c r="E86" s="162"/>
      <c r="F86" s="448"/>
      <c r="G86" s="447"/>
      <c r="H86" s="449"/>
      <c r="I86" s="446"/>
    </row>
    <row r="87" spans="1:9" x14ac:dyDescent="0.25">
      <c r="A87" s="162"/>
      <c r="B87" s="162"/>
      <c r="C87" s="430" t="str">
        <f>IF(H87="","",INDEX('Basic project data'!$A$12:$A$16,MATCH(H87,'Basic project data'!$D$12:$D$16,1)))</f>
        <v/>
      </c>
      <c r="D87" s="162"/>
      <c r="E87" s="162"/>
      <c r="F87" s="448"/>
      <c r="G87" s="447"/>
      <c r="H87" s="449"/>
      <c r="I87" s="446"/>
    </row>
    <row r="88" spans="1:9" x14ac:dyDescent="0.25">
      <c r="A88" s="162"/>
      <c r="B88" s="162"/>
      <c r="C88" s="430" t="str">
        <f>IF(H88="","",INDEX('Basic project data'!$A$12:$A$16,MATCH(H88,'Basic project data'!$D$12:$D$16,1)))</f>
        <v/>
      </c>
      <c r="D88" s="162"/>
      <c r="E88" s="162"/>
      <c r="F88" s="448"/>
      <c r="G88" s="447"/>
      <c r="H88" s="449"/>
      <c r="I88" s="446"/>
    </row>
    <row r="89" spans="1:9" x14ac:dyDescent="0.25">
      <c r="A89" s="162"/>
      <c r="B89" s="162"/>
      <c r="C89" s="430" t="str">
        <f>IF(H89="","",INDEX('Basic project data'!$A$12:$A$16,MATCH(H89,'Basic project data'!$D$12:$D$16,1)))</f>
        <v/>
      </c>
      <c r="D89" s="162"/>
      <c r="E89" s="162"/>
      <c r="F89" s="448"/>
      <c r="G89" s="447"/>
      <c r="H89" s="449"/>
      <c r="I89" s="446"/>
    </row>
    <row r="90" spans="1:9" x14ac:dyDescent="0.25">
      <c r="A90" s="162"/>
      <c r="B90" s="162"/>
      <c r="C90" s="430" t="str">
        <f>IF(H90="","",INDEX('Basic project data'!$A$12:$A$16,MATCH(H90,'Basic project data'!$D$12:$D$16,1)))</f>
        <v/>
      </c>
      <c r="D90" s="162"/>
      <c r="E90" s="162"/>
      <c r="F90" s="448"/>
      <c r="G90" s="447"/>
      <c r="H90" s="449"/>
      <c r="I90" s="446"/>
    </row>
    <row r="91" spans="1:9" x14ac:dyDescent="0.25">
      <c r="A91" s="162"/>
      <c r="B91" s="162"/>
      <c r="C91" s="430" t="str">
        <f>IF(H91="","",INDEX('Basic project data'!$A$12:$A$16,MATCH(H91,'Basic project data'!$D$12:$D$16,1)))</f>
        <v/>
      </c>
      <c r="D91" s="162"/>
      <c r="E91" s="162"/>
      <c r="F91" s="448"/>
      <c r="G91" s="447"/>
      <c r="H91" s="449"/>
      <c r="I91" s="446"/>
    </row>
    <row r="92" spans="1:9" x14ac:dyDescent="0.25">
      <c r="A92" s="162"/>
      <c r="B92" s="162"/>
      <c r="C92" s="430" t="str">
        <f>IF(H92="","",INDEX('Basic project data'!$A$12:$A$16,MATCH(H92,'Basic project data'!$D$12:$D$16,1)))</f>
        <v/>
      </c>
      <c r="D92" s="162"/>
      <c r="E92" s="162"/>
      <c r="F92" s="448"/>
      <c r="G92" s="447"/>
      <c r="H92" s="449"/>
      <c r="I92" s="446"/>
    </row>
    <row r="93" spans="1:9" x14ac:dyDescent="0.25">
      <c r="A93" s="162"/>
      <c r="B93" s="162"/>
      <c r="C93" s="430" t="str">
        <f>IF(H93="","",INDEX('Basic project data'!$A$12:$A$16,MATCH(H93,'Basic project data'!$D$12:$D$16,1)))</f>
        <v/>
      </c>
      <c r="D93" s="162"/>
      <c r="E93" s="162"/>
      <c r="F93" s="448"/>
      <c r="G93" s="447"/>
      <c r="H93" s="449"/>
      <c r="I93" s="446"/>
    </row>
    <row r="94" spans="1:9" x14ac:dyDescent="0.25">
      <c r="A94" s="162"/>
      <c r="B94" s="162"/>
      <c r="C94" s="430" t="str">
        <f>IF(H94="","",INDEX('Basic project data'!$A$12:$A$16,MATCH(H94,'Basic project data'!$D$12:$D$16,1)))</f>
        <v/>
      </c>
      <c r="D94" s="162"/>
      <c r="E94" s="162"/>
      <c r="F94" s="448"/>
      <c r="G94" s="447"/>
      <c r="H94" s="449"/>
      <c r="I94" s="446"/>
    </row>
    <row r="95" spans="1:9" x14ac:dyDescent="0.25">
      <c r="A95" s="162"/>
      <c r="B95" s="162"/>
      <c r="C95" s="430" t="str">
        <f>IF(H95="","",INDEX('Basic project data'!$A$12:$A$16,MATCH(H95,'Basic project data'!$D$12:$D$16,1)))</f>
        <v/>
      </c>
      <c r="D95" s="162"/>
      <c r="E95" s="162"/>
      <c r="F95" s="448"/>
      <c r="G95" s="447"/>
      <c r="H95" s="449"/>
      <c r="I95" s="446"/>
    </row>
    <row r="96" spans="1:9" x14ac:dyDescent="0.25">
      <c r="A96" s="162"/>
      <c r="B96" s="162"/>
      <c r="C96" s="430" t="str">
        <f>IF(H96="","",INDEX('Basic project data'!$A$12:$A$16,MATCH(H96,'Basic project data'!$D$12:$D$16,1)))</f>
        <v/>
      </c>
      <c r="D96" s="162"/>
      <c r="E96" s="162"/>
      <c r="F96" s="448"/>
      <c r="G96" s="447"/>
      <c r="H96" s="449"/>
      <c r="I96" s="446"/>
    </row>
    <row r="97" spans="1:9" x14ac:dyDescent="0.25">
      <c r="A97" s="162"/>
      <c r="B97" s="162"/>
      <c r="C97" s="430" t="str">
        <f>IF(H97="","",INDEX('Basic project data'!$A$12:$A$16,MATCH(H97,'Basic project data'!$D$12:$D$16,1)))</f>
        <v/>
      </c>
      <c r="D97" s="162"/>
      <c r="E97" s="162"/>
      <c r="F97" s="448"/>
      <c r="G97" s="447"/>
      <c r="H97" s="449"/>
      <c r="I97" s="446"/>
    </row>
    <row r="98" spans="1:9" x14ac:dyDescent="0.25">
      <c r="A98" s="162"/>
      <c r="B98" s="162"/>
      <c r="C98" s="430" t="str">
        <f>IF(H98="","",INDEX('Basic project data'!$A$12:$A$16,MATCH(H98,'Basic project data'!$D$12:$D$16,1)))</f>
        <v/>
      </c>
      <c r="D98" s="162"/>
      <c r="E98" s="162"/>
      <c r="F98" s="448"/>
      <c r="G98" s="447"/>
      <c r="H98" s="449"/>
      <c r="I98" s="446"/>
    </row>
    <row r="99" spans="1:9" x14ac:dyDescent="0.25">
      <c r="A99" s="162"/>
      <c r="B99" s="162"/>
      <c r="C99" s="430" t="str">
        <f>IF(H99="","",INDEX('Basic project data'!$A$12:$A$16,MATCH(H99,'Basic project data'!$D$12:$D$16,1)))</f>
        <v/>
      </c>
      <c r="D99" s="162"/>
      <c r="E99" s="162"/>
      <c r="F99" s="448"/>
      <c r="G99" s="447"/>
      <c r="H99" s="449"/>
      <c r="I99" s="446"/>
    </row>
    <row r="100" spans="1:9" x14ac:dyDescent="0.25">
      <c r="A100" s="162"/>
      <c r="B100" s="162"/>
      <c r="C100" s="430" t="str">
        <f>IF(H100="","",INDEX('Basic project data'!$A$12:$A$16,MATCH(H100,'Basic project data'!$D$12:$D$16,1)))</f>
        <v/>
      </c>
      <c r="D100" s="162"/>
      <c r="E100" s="162"/>
      <c r="F100" s="448"/>
      <c r="G100" s="447"/>
      <c r="H100" s="449"/>
      <c r="I100" s="446"/>
    </row>
    <row r="101" spans="1:9" x14ac:dyDescent="0.25">
      <c r="A101" s="162"/>
      <c r="B101" s="162"/>
      <c r="C101" s="430" t="str">
        <f>IF(H101="","",INDEX('Basic project data'!$A$12:$A$16,MATCH(H101,'Basic project data'!$D$12:$D$16,1)))</f>
        <v/>
      </c>
      <c r="D101" s="162"/>
      <c r="E101" s="162"/>
      <c r="F101" s="448"/>
      <c r="G101" s="447"/>
      <c r="H101" s="449"/>
      <c r="I101" s="446"/>
    </row>
    <row r="102" spans="1:9" x14ac:dyDescent="0.25">
      <c r="A102" s="162"/>
      <c r="B102" s="162"/>
      <c r="C102" s="430" t="str">
        <f>IF(H102="","",INDEX('Basic project data'!$A$12:$A$16,MATCH(H102,'Basic project data'!$D$12:$D$16,1)))</f>
        <v/>
      </c>
      <c r="D102" s="162"/>
      <c r="E102" s="162"/>
      <c r="F102" s="448"/>
      <c r="G102" s="447"/>
      <c r="H102" s="449"/>
      <c r="I102" s="446"/>
    </row>
    <row r="103" spans="1:9" x14ac:dyDescent="0.25">
      <c r="A103" s="162"/>
      <c r="B103" s="162"/>
      <c r="C103" s="430" t="str">
        <f>IF(H103="","",INDEX('Basic project data'!$A$12:$A$16,MATCH(H103,'Basic project data'!$D$12:$D$16,1)))</f>
        <v/>
      </c>
      <c r="D103" s="162"/>
      <c r="E103" s="162"/>
      <c r="F103" s="448"/>
      <c r="G103" s="447"/>
      <c r="H103" s="449"/>
      <c r="I103" s="446"/>
    </row>
    <row r="104" spans="1:9" x14ac:dyDescent="0.25">
      <c r="A104" s="162"/>
      <c r="B104" s="162"/>
      <c r="C104" s="430" t="str">
        <f>IF(H104="","",INDEX('Basic project data'!$A$12:$A$16,MATCH(H104,'Basic project data'!$D$12:$D$16,1)))</f>
        <v/>
      </c>
      <c r="D104" s="162"/>
      <c r="E104" s="162"/>
      <c r="F104" s="448"/>
      <c r="G104" s="447"/>
      <c r="H104" s="449"/>
      <c r="I104" s="446"/>
    </row>
    <row r="105" spans="1:9" x14ac:dyDescent="0.25">
      <c r="A105" s="162"/>
      <c r="B105" s="162"/>
      <c r="C105" s="430" t="str">
        <f>IF(H105="","",INDEX('Basic project data'!$A$12:$A$16,MATCH(H105,'Basic project data'!$D$12:$D$16,1)))</f>
        <v/>
      </c>
      <c r="D105" s="162"/>
      <c r="E105" s="162"/>
      <c r="F105" s="448"/>
      <c r="G105" s="447"/>
      <c r="H105" s="449"/>
      <c r="I105" s="446"/>
    </row>
    <row r="106" spans="1:9" x14ac:dyDescent="0.25">
      <c r="A106" s="162"/>
      <c r="B106" s="162"/>
      <c r="C106" s="430" t="str">
        <f>IF(H106="","",INDEX('Basic project data'!$A$12:$A$16,MATCH(H106,'Basic project data'!$D$12:$D$16,1)))</f>
        <v/>
      </c>
      <c r="D106" s="162"/>
      <c r="E106" s="162"/>
      <c r="F106" s="448"/>
      <c r="G106" s="447"/>
      <c r="H106" s="449"/>
      <c r="I106" s="446"/>
    </row>
    <row r="107" spans="1:9" x14ac:dyDescent="0.25">
      <c r="A107" s="162"/>
      <c r="B107" s="162"/>
      <c r="C107" s="430" t="str">
        <f>IF(H107="","",INDEX('Basic project data'!$A$12:$A$16,MATCH(H107,'Basic project data'!$D$12:$D$16,1)))</f>
        <v/>
      </c>
      <c r="D107" s="162"/>
      <c r="E107" s="162"/>
      <c r="F107" s="448"/>
      <c r="G107" s="447"/>
      <c r="H107" s="449"/>
      <c r="I107" s="446"/>
    </row>
    <row r="108" spans="1:9" x14ac:dyDescent="0.25">
      <c r="A108" s="162"/>
      <c r="B108" s="162"/>
      <c r="C108" s="430" t="str">
        <f>IF(H108="","",INDEX('Basic project data'!$A$12:$A$16,MATCH(H108,'Basic project data'!$D$12:$D$16,1)))</f>
        <v/>
      </c>
      <c r="D108" s="162"/>
      <c r="E108" s="162"/>
      <c r="F108" s="448"/>
      <c r="G108" s="447"/>
      <c r="H108" s="449"/>
      <c r="I108" s="446"/>
    </row>
    <row r="109" spans="1:9" x14ac:dyDescent="0.25">
      <c r="A109" s="162"/>
      <c r="B109" s="162"/>
      <c r="C109" s="430" t="str">
        <f>IF(H109="","",INDEX('Basic project data'!$A$12:$A$16,MATCH(H109,'Basic project data'!$D$12:$D$16,1)))</f>
        <v/>
      </c>
      <c r="D109" s="162"/>
      <c r="E109" s="162"/>
      <c r="F109" s="448"/>
      <c r="G109" s="447"/>
      <c r="H109" s="449"/>
      <c r="I109" s="446"/>
    </row>
    <row r="110" spans="1:9" x14ac:dyDescent="0.25">
      <c r="A110" s="162"/>
      <c r="B110" s="162"/>
      <c r="C110" s="430" t="str">
        <f>IF(H110="","",INDEX('Basic project data'!$A$12:$A$16,MATCH(H110,'Basic project data'!$D$12:$D$16,1)))</f>
        <v/>
      </c>
      <c r="D110" s="162"/>
      <c r="E110" s="162"/>
      <c r="F110" s="448"/>
      <c r="G110" s="447"/>
      <c r="H110" s="449"/>
      <c r="I110" s="446"/>
    </row>
    <row r="111" spans="1:9" x14ac:dyDescent="0.25">
      <c r="A111" s="162"/>
      <c r="B111" s="162"/>
      <c r="C111" s="430" t="str">
        <f>IF(H111="","",INDEX('Basic project data'!$A$12:$A$16,MATCH(H111,'Basic project data'!$D$12:$D$16,1)))</f>
        <v/>
      </c>
      <c r="D111" s="162"/>
      <c r="E111" s="162"/>
      <c r="F111" s="448"/>
      <c r="G111" s="447"/>
      <c r="H111" s="449"/>
      <c r="I111" s="446"/>
    </row>
    <row r="112" spans="1:9" x14ac:dyDescent="0.25">
      <c r="A112" s="162"/>
      <c r="B112" s="162"/>
      <c r="C112" s="430" t="str">
        <f>IF(H112="","",INDEX('Basic project data'!$A$12:$A$16,MATCH(H112,'Basic project data'!$D$12:$D$16,1)))</f>
        <v/>
      </c>
      <c r="D112" s="162"/>
      <c r="E112" s="162"/>
      <c r="F112" s="448"/>
      <c r="G112" s="447"/>
      <c r="H112" s="449"/>
      <c r="I112" s="446"/>
    </row>
    <row r="113" spans="1:9" x14ac:dyDescent="0.25">
      <c r="A113" s="162"/>
      <c r="B113" s="162"/>
      <c r="C113" s="430" t="str">
        <f>IF(H113="","",INDEX('Basic project data'!$A$12:$A$16,MATCH(H113,'Basic project data'!$D$12:$D$16,1)))</f>
        <v/>
      </c>
      <c r="D113" s="162"/>
      <c r="E113" s="162"/>
      <c r="F113" s="448"/>
      <c r="G113" s="447"/>
      <c r="H113" s="449"/>
      <c r="I113" s="446"/>
    </row>
    <row r="114" spans="1:9" x14ac:dyDescent="0.25">
      <c r="A114" s="162"/>
      <c r="B114" s="162"/>
      <c r="C114" s="430" t="str">
        <f>IF(H114="","",INDEX('Basic project data'!$A$12:$A$16,MATCH(H114,'Basic project data'!$D$12:$D$16,1)))</f>
        <v/>
      </c>
      <c r="D114" s="162"/>
      <c r="E114" s="162"/>
      <c r="F114" s="448"/>
      <c r="G114" s="447"/>
      <c r="H114" s="449"/>
      <c r="I114" s="446"/>
    </row>
    <row r="115" spans="1:9" x14ac:dyDescent="0.25">
      <c r="A115" s="162"/>
      <c r="B115" s="162"/>
      <c r="C115" s="430" t="str">
        <f>IF(H115="","",INDEX('Basic project data'!$A$12:$A$16,MATCH(H115,'Basic project data'!$D$12:$D$16,1)))</f>
        <v/>
      </c>
      <c r="D115" s="162"/>
      <c r="E115" s="162"/>
      <c r="F115" s="448"/>
      <c r="G115" s="447"/>
      <c r="H115" s="449"/>
      <c r="I115" s="446"/>
    </row>
    <row r="116" spans="1:9" x14ac:dyDescent="0.25">
      <c r="A116" s="162"/>
      <c r="B116" s="162"/>
      <c r="C116" s="430" t="str">
        <f>IF(H116="","",INDEX('Basic project data'!$A$12:$A$16,MATCH(H116,'Basic project data'!$D$12:$D$16,1)))</f>
        <v/>
      </c>
      <c r="D116" s="162"/>
      <c r="E116" s="162"/>
      <c r="F116" s="448"/>
      <c r="G116" s="447"/>
      <c r="H116" s="449"/>
      <c r="I116" s="446"/>
    </row>
    <row r="117" spans="1:9" x14ac:dyDescent="0.25">
      <c r="A117" s="162"/>
      <c r="B117" s="162"/>
      <c r="C117" s="430" t="str">
        <f>IF(H117="","",INDEX('Basic project data'!$A$12:$A$16,MATCH(H117,'Basic project data'!$D$12:$D$16,1)))</f>
        <v/>
      </c>
      <c r="D117" s="162"/>
      <c r="E117" s="162"/>
      <c r="F117" s="448"/>
      <c r="G117" s="447"/>
      <c r="H117" s="449"/>
      <c r="I117" s="446"/>
    </row>
    <row r="118" spans="1:9" x14ac:dyDescent="0.25">
      <c r="A118" s="162"/>
      <c r="B118" s="162"/>
      <c r="C118" s="430" t="str">
        <f>IF(H118="","",INDEX('Basic project data'!$A$12:$A$16,MATCH(H118,'Basic project data'!$D$12:$D$16,1)))</f>
        <v/>
      </c>
      <c r="D118" s="162"/>
      <c r="E118" s="162"/>
      <c r="F118" s="448"/>
      <c r="G118" s="447"/>
      <c r="H118" s="449"/>
      <c r="I118" s="446"/>
    </row>
    <row r="119" spans="1:9" x14ac:dyDescent="0.25">
      <c r="A119" s="162"/>
      <c r="B119" s="162"/>
      <c r="C119" s="430" t="str">
        <f>IF(H119="","",INDEX('Basic project data'!$A$12:$A$16,MATCH(H119,'Basic project data'!$D$12:$D$16,1)))</f>
        <v/>
      </c>
      <c r="D119" s="162"/>
      <c r="E119" s="162"/>
      <c r="F119" s="448"/>
      <c r="G119" s="447"/>
      <c r="H119" s="449"/>
      <c r="I119" s="446"/>
    </row>
    <row r="120" spans="1:9" x14ac:dyDescent="0.25">
      <c r="A120" s="162"/>
      <c r="B120" s="162"/>
      <c r="C120" s="430" t="str">
        <f>IF(H120="","",INDEX('Basic project data'!$A$12:$A$16,MATCH(H120,'Basic project data'!$D$12:$D$16,1)))</f>
        <v/>
      </c>
      <c r="D120" s="162"/>
      <c r="E120" s="162"/>
      <c r="F120" s="448"/>
      <c r="G120" s="447"/>
      <c r="H120" s="449"/>
      <c r="I120" s="446"/>
    </row>
    <row r="121" spans="1:9" x14ac:dyDescent="0.25">
      <c r="A121" s="162"/>
      <c r="B121" s="162"/>
      <c r="C121" s="430" t="str">
        <f>IF(H121="","",INDEX('Basic project data'!$A$12:$A$16,MATCH(H121,'Basic project data'!$D$12:$D$16,1)))</f>
        <v/>
      </c>
      <c r="D121" s="162"/>
      <c r="E121" s="162"/>
      <c r="F121" s="448"/>
      <c r="G121" s="447"/>
      <c r="H121" s="449"/>
      <c r="I121" s="446"/>
    </row>
    <row r="122" spans="1:9" x14ac:dyDescent="0.25">
      <c r="A122" s="162"/>
      <c r="B122" s="162"/>
      <c r="C122" s="430" t="str">
        <f>IF(H122="","",INDEX('Basic project data'!$A$12:$A$16,MATCH(H122,'Basic project data'!$D$12:$D$16,1)))</f>
        <v/>
      </c>
      <c r="D122" s="162"/>
      <c r="E122" s="162"/>
      <c r="F122" s="448"/>
      <c r="G122" s="447"/>
      <c r="H122" s="449"/>
      <c r="I122" s="446"/>
    </row>
    <row r="123" spans="1:9" x14ac:dyDescent="0.25">
      <c r="A123" s="162"/>
      <c r="B123" s="162"/>
      <c r="C123" s="430" t="str">
        <f>IF(H123="","",INDEX('Basic project data'!$A$12:$A$16,MATCH(H123,'Basic project data'!$D$12:$D$16,1)))</f>
        <v/>
      </c>
      <c r="D123" s="162"/>
      <c r="E123" s="162"/>
      <c r="F123" s="448"/>
      <c r="G123" s="447"/>
      <c r="H123" s="449"/>
      <c r="I123" s="446"/>
    </row>
    <row r="124" spans="1:9" x14ac:dyDescent="0.25">
      <c r="A124" s="162"/>
      <c r="B124" s="162"/>
      <c r="C124" s="430" t="str">
        <f>IF(H124="","",INDEX('Basic project data'!$A$12:$A$16,MATCH(H124,'Basic project data'!$D$12:$D$16,1)))</f>
        <v/>
      </c>
      <c r="D124" s="162"/>
      <c r="E124" s="162"/>
      <c r="F124" s="448"/>
      <c r="G124" s="447"/>
      <c r="H124" s="449"/>
      <c r="I124" s="446"/>
    </row>
    <row r="125" spans="1:9" x14ac:dyDescent="0.25">
      <c r="A125" s="162"/>
      <c r="B125" s="162"/>
      <c r="C125" s="430" t="str">
        <f>IF(H125="","",INDEX('Basic project data'!$A$12:$A$16,MATCH(H125,'Basic project data'!$D$12:$D$16,1)))</f>
        <v/>
      </c>
      <c r="D125" s="162"/>
      <c r="E125" s="162"/>
      <c r="F125" s="448"/>
      <c r="G125" s="447"/>
      <c r="H125" s="449"/>
      <c r="I125" s="446"/>
    </row>
    <row r="126" spans="1:9" x14ac:dyDescent="0.25">
      <c r="A126" s="162"/>
      <c r="B126" s="162"/>
      <c r="C126" s="430" t="str">
        <f>IF(H126="","",INDEX('Basic project data'!$A$12:$A$16,MATCH(H126,'Basic project data'!$D$12:$D$16,1)))</f>
        <v/>
      </c>
      <c r="D126" s="162"/>
      <c r="E126" s="162"/>
      <c r="F126" s="448"/>
      <c r="G126" s="447"/>
      <c r="H126" s="449"/>
      <c r="I126" s="446"/>
    </row>
    <row r="127" spans="1:9" x14ac:dyDescent="0.25">
      <c r="A127" s="162"/>
      <c r="B127" s="162"/>
      <c r="C127" s="430" t="str">
        <f>IF(H127="","",INDEX('Basic project data'!$A$12:$A$16,MATCH(H127,'Basic project data'!$D$12:$D$16,1)))</f>
        <v/>
      </c>
      <c r="D127" s="162"/>
      <c r="E127" s="162"/>
      <c r="F127" s="448"/>
      <c r="G127" s="447"/>
      <c r="H127" s="449"/>
      <c r="I127" s="446"/>
    </row>
    <row r="128" spans="1:9" x14ac:dyDescent="0.25">
      <c r="A128" s="162"/>
      <c r="B128" s="162"/>
      <c r="C128" s="430" t="str">
        <f>IF(H128="","",INDEX('Basic project data'!$A$12:$A$16,MATCH(H128,'Basic project data'!$D$12:$D$16,1)))</f>
        <v/>
      </c>
      <c r="D128" s="162"/>
      <c r="E128" s="162"/>
      <c r="F128" s="448"/>
      <c r="G128" s="447"/>
      <c r="H128" s="449"/>
      <c r="I128" s="446"/>
    </row>
    <row r="129" spans="1:9" x14ac:dyDescent="0.25">
      <c r="A129" s="162"/>
      <c r="B129" s="162"/>
      <c r="C129" s="430" t="str">
        <f>IF(H129="","",INDEX('Basic project data'!$A$12:$A$16,MATCH(H129,'Basic project data'!$D$12:$D$16,1)))</f>
        <v/>
      </c>
      <c r="D129" s="162"/>
      <c r="E129" s="162"/>
      <c r="F129" s="448"/>
      <c r="G129" s="447"/>
      <c r="H129" s="449"/>
      <c r="I129" s="446"/>
    </row>
    <row r="130" spans="1:9" x14ac:dyDescent="0.25">
      <c r="A130" s="162"/>
      <c r="B130" s="162"/>
      <c r="C130" s="430" t="str">
        <f>IF(H130="","",INDEX('Basic project data'!$A$12:$A$16,MATCH(H130,'Basic project data'!$D$12:$D$16,1)))</f>
        <v/>
      </c>
      <c r="D130" s="162"/>
      <c r="E130" s="162"/>
      <c r="F130" s="448"/>
      <c r="G130" s="447"/>
      <c r="H130" s="449"/>
      <c r="I130" s="446"/>
    </row>
    <row r="131" spans="1:9" x14ac:dyDescent="0.25">
      <c r="A131" s="162"/>
      <c r="B131" s="162"/>
      <c r="C131" s="430" t="str">
        <f>IF(H131="","",INDEX('Basic project data'!$A$12:$A$16,MATCH(H131,'Basic project data'!$D$12:$D$16,1)))</f>
        <v/>
      </c>
      <c r="D131" s="162"/>
      <c r="E131" s="162"/>
      <c r="F131" s="448"/>
      <c r="G131" s="447"/>
      <c r="H131" s="449"/>
      <c r="I131" s="446"/>
    </row>
    <row r="132" spans="1:9" x14ac:dyDescent="0.25">
      <c r="A132" s="162"/>
      <c r="B132" s="162"/>
      <c r="C132" s="430" t="str">
        <f>IF(H132="","",INDEX('Basic project data'!$A$12:$A$16,MATCH(H132,'Basic project data'!$D$12:$D$16,1)))</f>
        <v/>
      </c>
      <c r="D132" s="162"/>
      <c r="E132" s="162"/>
      <c r="F132" s="448"/>
      <c r="G132" s="447"/>
      <c r="H132" s="449"/>
      <c r="I132" s="446"/>
    </row>
    <row r="133" spans="1:9" x14ac:dyDescent="0.25">
      <c r="A133" s="162"/>
      <c r="B133" s="162"/>
      <c r="C133" s="430" t="str">
        <f>IF(H133="","",INDEX('Basic project data'!$A$12:$A$16,MATCH(H133,'Basic project data'!$D$12:$D$16,1)))</f>
        <v/>
      </c>
      <c r="D133" s="162"/>
      <c r="E133" s="162"/>
      <c r="F133" s="448"/>
      <c r="G133" s="447"/>
      <c r="H133" s="449"/>
      <c r="I133" s="446"/>
    </row>
    <row r="134" spans="1:9" x14ac:dyDescent="0.25">
      <c r="A134" s="162"/>
      <c r="B134" s="162"/>
      <c r="C134" s="430" t="str">
        <f>IF(H134="","",INDEX('Basic project data'!$A$12:$A$16,MATCH(H134,'Basic project data'!$D$12:$D$16,1)))</f>
        <v/>
      </c>
      <c r="D134" s="162"/>
      <c r="E134" s="162"/>
      <c r="F134" s="448"/>
      <c r="G134" s="447"/>
      <c r="H134" s="449"/>
      <c r="I134" s="446"/>
    </row>
    <row r="135" spans="1:9" x14ac:dyDescent="0.25">
      <c r="A135" s="162"/>
      <c r="B135" s="162"/>
      <c r="C135" s="430" t="str">
        <f>IF(H135="","",INDEX('Basic project data'!$A$12:$A$16,MATCH(H135,'Basic project data'!$D$12:$D$16,1)))</f>
        <v/>
      </c>
      <c r="D135" s="162"/>
      <c r="E135" s="162"/>
      <c r="F135" s="448"/>
      <c r="G135" s="447"/>
      <c r="H135" s="449"/>
      <c r="I135" s="446"/>
    </row>
    <row r="136" spans="1:9" x14ac:dyDescent="0.25">
      <c r="A136" s="162"/>
      <c r="B136" s="162"/>
      <c r="C136" s="430" t="str">
        <f>IF(H136="","",INDEX('Basic project data'!$A$12:$A$16,MATCH(H136,'Basic project data'!$D$12:$D$16,1)))</f>
        <v/>
      </c>
      <c r="D136" s="162"/>
      <c r="E136" s="162"/>
      <c r="F136" s="448"/>
      <c r="G136" s="447"/>
      <c r="H136" s="449"/>
      <c r="I136" s="446"/>
    </row>
    <row r="137" spans="1:9" x14ac:dyDescent="0.25">
      <c r="A137" s="162"/>
      <c r="B137" s="162"/>
      <c r="C137" s="430" t="str">
        <f>IF(H137="","",INDEX('Basic project data'!$A$12:$A$16,MATCH(H137,'Basic project data'!$D$12:$D$16,1)))</f>
        <v/>
      </c>
      <c r="D137" s="162"/>
      <c r="E137" s="162"/>
      <c r="F137" s="448"/>
      <c r="G137" s="447"/>
      <c r="H137" s="449"/>
      <c r="I137" s="446"/>
    </row>
    <row r="138" spans="1:9" x14ac:dyDescent="0.25">
      <c r="A138" s="162"/>
      <c r="B138" s="162"/>
      <c r="C138" s="430" t="str">
        <f>IF(H138="","",INDEX('Basic project data'!$A$12:$A$16,MATCH(H138,'Basic project data'!$D$12:$D$16,1)))</f>
        <v/>
      </c>
      <c r="D138" s="162"/>
      <c r="E138" s="162"/>
      <c r="F138" s="448"/>
      <c r="G138" s="447"/>
      <c r="H138" s="449"/>
      <c r="I138" s="446"/>
    </row>
    <row r="139" spans="1:9" x14ac:dyDescent="0.25">
      <c r="A139" s="162"/>
      <c r="B139" s="162"/>
      <c r="C139" s="430" t="str">
        <f>IF(H139="","",INDEX('Basic project data'!$A$12:$A$16,MATCH(H139,'Basic project data'!$D$12:$D$16,1)))</f>
        <v/>
      </c>
      <c r="D139" s="162"/>
      <c r="E139" s="162"/>
      <c r="F139" s="448"/>
      <c r="G139" s="447"/>
      <c r="H139" s="449"/>
      <c r="I139" s="446"/>
    </row>
    <row r="140" spans="1:9" x14ac:dyDescent="0.25">
      <c r="A140" s="162"/>
      <c r="B140" s="162"/>
      <c r="C140" s="430" t="str">
        <f>IF(H140="","",INDEX('Basic project data'!$A$12:$A$16,MATCH(H140,'Basic project data'!$D$12:$D$16,1)))</f>
        <v/>
      </c>
      <c r="D140" s="162"/>
      <c r="E140" s="162"/>
      <c r="F140" s="448"/>
      <c r="G140" s="447"/>
      <c r="H140" s="449"/>
      <c r="I140" s="446"/>
    </row>
    <row r="141" spans="1:9" x14ac:dyDescent="0.25">
      <c r="A141" s="162"/>
      <c r="B141" s="162"/>
      <c r="C141" s="430" t="str">
        <f>IF(H141="","",INDEX('Basic project data'!$A$12:$A$16,MATCH(H141,'Basic project data'!$D$12:$D$16,1)))</f>
        <v/>
      </c>
      <c r="D141" s="162"/>
      <c r="E141" s="162"/>
      <c r="F141" s="448"/>
      <c r="G141" s="447"/>
      <c r="H141" s="449"/>
      <c r="I141" s="446"/>
    </row>
    <row r="142" spans="1:9" x14ac:dyDescent="0.25">
      <c r="A142" s="162"/>
      <c r="B142" s="162"/>
      <c r="C142" s="430" t="str">
        <f>IF(H142="","",INDEX('Basic project data'!$A$12:$A$16,MATCH(H142,'Basic project data'!$D$12:$D$16,1)))</f>
        <v/>
      </c>
      <c r="D142" s="162"/>
      <c r="E142" s="162"/>
      <c r="F142" s="448"/>
      <c r="G142" s="447"/>
      <c r="H142" s="449"/>
      <c r="I142" s="446"/>
    </row>
    <row r="143" spans="1:9" x14ac:dyDescent="0.25">
      <c r="A143" s="162"/>
      <c r="B143" s="162"/>
      <c r="C143" s="430" t="str">
        <f>IF(H143="","",INDEX('Basic project data'!$A$12:$A$16,MATCH(H143,'Basic project data'!$D$12:$D$16,1)))</f>
        <v/>
      </c>
      <c r="D143" s="162"/>
      <c r="E143" s="162"/>
      <c r="F143" s="448"/>
      <c r="G143" s="447"/>
      <c r="H143" s="449"/>
      <c r="I143" s="446"/>
    </row>
    <row r="144" spans="1:9" x14ac:dyDescent="0.25">
      <c r="A144" s="162"/>
      <c r="B144" s="162"/>
      <c r="C144" s="430" t="str">
        <f>IF(H144="","",INDEX('Basic project data'!$A$12:$A$16,MATCH(H144,'Basic project data'!$D$12:$D$16,1)))</f>
        <v/>
      </c>
      <c r="D144" s="162"/>
      <c r="E144" s="162"/>
      <c r="F144" s="448"/>
      <c r="G144" s="447"/>
      <c r="H144" s="449"/>
      <c r="I144" s="446"/>
    </row>
    <row r="145" spans="1:9" x14ac:dyDescent="0.25">
      <c r="A145" s="162"/>
      <c r="B145" s="162"/>
      <c r="C145" s="430" t="str">
        <f>IF(H145="","",INDEX('Basic project data'!$A$12:$A$16,MATCH(H145,'Basic project data'!$D$12:$D$16,1)))</f>
        <v/>
      </c>
      <c r="D145" s="162"/>
      <c r="E145" s="162"/>
      <c r="F145" s="448"/>
      <c r="G145" s="447"/>
      <c r="H145" s="449"/>
      <c r="I145" s="446"/>
    </row>
    <row r="146" spans="1:9" x14ac:dyDescent="0.25">
      <c r="A146" s="162"/>
      <c r="B146" s="162"/>
      <c r="C146" s="430" t="str">
        <f>IF(H146="","",INDEX('Basic project data'!$A$12:$A$16,MATCH(H146,'Basic project data'!$D$12:$D$16,1)))</f>
        <v/>
      </c>
      <c r="D146" s="162"/>
      <c r="E146" s="162"/>
      <c r="F146" s="448"/>
      <c r="G146" s="447"/>
      <c r="H146" s="449"/>
      <c r="I146" s="446"/>
    </row>
    <row r="147" spans="1:9" x14ac:dyDescent="0.25">
      <c r="A147" s="162"/>
      <c r="B147" s="162"/>
      <c r="C147" s="430" t="str">
        <f>IF(H147="","",INDEX('Basic project data'!$A$12:$A$16,MATCH(H147,'Basic project data'!$D$12:$D$16,1)))</f>
        <v/>
      </c>
      <c r="D147" s="162"/>
      <c r="E147" s="162"/>
      <c r="F147" s="448"/>
      <c r="G147" s="447"/>
      <c r="H147" s="449"/>
      <c r="I147" s="446"/>
    </row>
    <row r="148" spans="1:9" x14ac:dyDescent="0.25">
      <c r="A148" s="162"/>
      <c r="B148" s="162"/>
      <c r="C148" s="430" t="str">
        <f>IF(H148="","",INDEX('Basic project data'!$A$12:$A$16,MATCH(H148,'Basic project data'!$D$12:$D$16,1)))</f>
        <v/>
      </c>
      <c r="D148" s="162"/>
      <c r="E148" s="162"/>
      <c r="F148" s="448"/>
      <c r="G148" s="447"/>
      <c r="H148" s="449"/>
      <c r="I148" s="446"/>
    </row>
    <row r="149" spans="1:9" x14ac:dyDescent="0.25">
      <c r="A149" s="162"/>
      <c r="B149" s="162"/>
      <c r="C149" s="430" t="str">
        <f>IF(H149="","",INDEX('Basic project data'!$A$12:$A$16,MATCH(H149,'Basic project data'!$D$12:$D$16,1)))</f>
        <v/>
      </c>
      <c r="D149" s="162"/>
      <c r="E149" s="162"/>
      <c r="F149" s="448"/>
      <c r="G149" s="447"/>
      <c r="H149" s="449"/>
      <c r="I149" s="446"/>
    </row>
    <row r="150" spans="1:9" x14ac:dyDescent="0.25">
      <c r="A150" s="162"/>
      <c r="B150" s="162"/>
      <c r="C150" s="430" t="str">
        <f>IF(H150="","",INDEX('Basic project data'!$A$12:$A$16,MATCH(H150,'Basic project data'!$D$12:$D$16,1)))</f>
        <v/>
      </c>
      <c r="D150" s="162"/>
      <c r="E150" s="162"/>
      <c r="F150" s="448"/>
      <c r="G150" s="447"/>
      <c r="H150" s="449"/>
      <c r="I150" s="446"/>
    </row>
    <row r="151" spans="1:9" x14ac:dyDescent="0.25">
      <c r="A151" s="162"/>
      <c r="B151" s="162"/>
      <c r="C151" s="430" t="str">
        <f>IF(H151="","",INDEX('Basic project data'!$A$12:$A$16,MATCH(H151,'Basic project data'!$D$12:$D$16,1)))</f>
        <v/>
      </c>
      <c r="D151" s="162"/>
      <c r="E151" s="162"/>
      <c r="F151" s="448"/>
      <c r="G151" s="447"/>
      <c r="H151" s="449"/>
      <c r="I151" s="446"/>
    </row>
    <row r="152" spans="1:9" x14ac:dyDescent="0.25">
      <c r="A152" s="162"/>
      <c r="B152" s="162"/>
      <c r="C152" s="430" t="str">
        <f>IF(H152="","",INDEX('Basic project data'!$A$12:$A$16,MATCH(H152,'Basic project data'!$D$12:$D$16,1)))</f>
        <v/>
      </c>
      <c r="D152" s="162"/>
      <c r="E152" s="162"/>
      <c r="F152" s="448"/>
      <c r="G152" s="447"/>
      <c r="H152" s="449"/>
      <c r="I152" s="446"/>
    </row>
    <row r="153" spans="1:9" x14ac:dyDescent="0.25">
      <c r="A153" s="162"/>
      <c r="B153" s="162"/>
      <c r="C153" s="430" t="str">
        <f>IF(H153="","",INDEX('Basic project data'!$A$12:$A$16,MATCH(H153,'Basic project data'!$D$12:$D$16,1)))</f>
        <v/>
      </c>
      <c r="D153" s="162"/>
      <c r="E153" s="162"/>
      <c r="F153" s="448"/>
      <c r="G153" s="447"/>
      <c r="H153" s="449"/>
      <c r="I153" s="446"/>
    </row>
    <row r="154" spans="1:9" x14ac:dyDescent="0.25">
      <c r="A154" s="162"/>
      <c r="B154" s="162"/>
      <c r="C154" s="430" t="str">
        <f>IF(H154="","",INDEX('Basic project data'!$A$12:$A$16,MATCH(H154,'Basic project data'!$D$12:$D$16,1)))</f>
        <v/>
      </c>
      <c r="D154" s="162"/>
      <c r="E154" s="162"/>
      <c r="F154" s="448"/>
      <c r="G154" s="447"/>
      <c r="H154" s="449"/>
      <c r="I154" s="446"/>
    </row>
    <row r="155" spans="1:9" x14ac:dyDescent="0.25">
      <c r="A155" s="162"/>
      <c r="B155" s="162"/>
      <c r="C155" s="430" t="str">
        <f>IF(H155="","",INDEX('Basic project data'!$A$12:$A$16,MATCH(H155,'Basic project data'!$D$12:$D$16,1)))</f>
        <v/>
      </c>
      <c r="D155" s="162"/>
      <c r="E155" s="162"/>
      <c r="F155" s="448"/>
      <c r="G155" s="447"/>
      <c r="H155" s="449"/>
      <c r="I155" s="446"/>
    </row>
    <row r="156" spans="1:9" x14ac:dyDescent="0.25">
      <c r="A156" s="162"/>
      <c r="B156" s="162"/>
      <c r="C156" s="430" t="str">
        <f>IF(H156="","",INDEX('Basic project data'!$A$12:$A$16,MATCH(H156,'Basic project data'!$D$12:$D$16,1)))</f>
        <v/>
      </c>
      <c r="D156" s="162"/>
      <c r="E156" s="162"/>
      <c r="F156" s="448"/>
      <c r="G156" s="447"/>
      <c r="H156" s="449"/>
      <c r="I156" s="446"/>
    </row>
    <row r="157" spans="1:9" x14ac:dyDescent="0.25">
      <c r="A157" s="162"/>
      <c r="B157" s="162"/>
      <c r="C157" s="430" t="str">
        <f>IF(H157="","",INDEX('Basic project data'!$A$12:$A$16,MATCH(H157,'Basic project data'!$D$12:$D$16,1)))</f>
        <v/>
      </c>
      <c r="D157" s="162"/>
      <c r="E157" s="162"/>
      <c r="F157" s="448"/>
      <c r="G157" s="447"/>
      <c r="H157" s="449"/>
      <c r="I157" s="446"/>
    </row>
    <row r="158" spans="1:9" x14ac:dyDescent="0.25">
      <c r="A158" s="162"/>
      <c r="B158" s="162"/>
      <c r="C158" s="430" t="str">
        <f>IF(H158="","",INDEX('Basic project data'!$A$12:$A$16,MATCH(H158,'Basic project data'!$D$12:$D$16,1)))</f>
        <v/>
      </c>
      <c r="D158" s="162"/>
      <c r="E158" s="162"/>
      <c r="F158" s="448"/>
      <c r="G158" s="447"/>
      <c r="H158" s="449"/>
      <c r="I158" s="446"/>
    </row>
    <row r="159" spans="1:9" x14ac:dyDescent="0.25">
      <c r="A159" s="162"/>
      <c r="B159" s="162"/>
      <c r="C159" s="430" t="str">
        <f>IF(H159="","",INDEX('Basic project data'!$A$12:$A$16,MATCH(H159,'Basic project data'!$D$12:$D$16,1)))</f>
        <v/>
      </c>
      <c r="D159" s="162"/>
      <c r="E159" s="162"/>
      <c r="F159" s="448"/>
      <c r="G159" s="447"/>
      <c r="H159" s="449"/>
      <c r="I159" s="446"/>
    </row>
    <row r="160" spans="1:9" x14ac:dyDescent="0.25">
      <c r="A160" s="162"/>
      <c r="B160" s="162"/>
      <c r="C160" s="430" t="str">
        <f>IF(H160="","",INDEX('Basic project data'!$A$12:$A$16,MATCH(H160,'Basic project data'!$D$12:$D$16,1)))</f>
        <v/>
      </c>
      <c r="D160" s="162"/>
      <c r="E160" s="162"/>
      <c r="F160" s="448"/>
      <c r="G160" s="447"/>
      <c r="H160" s="449"/>
      <c r="I160" s="446"/>
    </row>
    <row r="161" spans="1:9" x14ac:dyDescent="0.25">
      <c r="A161" s="162"/>
      <c r="B161" s="162"/>
      <c r="C161" s="430" t="str">
        <f>IF(H161="","",INDEX('Basic project data'!$A$12:$A$16,MATCH(H161,'Basic project data'!$D$12:$D$16,1)))</f>
        <v/>
      </c>
      <c r="D161" s="162"/>
      <c r="E161" s="162"/>
      <c r="F161" s="448"/>
      <c r="G161" s="447"/>
      <c r="H161" s="449"/>
      <c r="I161" s="446"/>
    </row>
    <row r="162" spans="1:9" x14ac:dyDescent="0.25">
      <c r="A162" s="162"/>
      <c r="B162" s="162"/>
      <c r="C162" s="430" t="str">
        <f>IF(H162="","",INDEX('Basic project data'!$A$12:$A$16,MATCH(H162,'Basic project data'!$D$12:$D$16,1)))</f>
        <v/>
      </c>
      <c r="D162" s="162"/>
      <c r="E162" s="162"/>
      <c r="F162" s="448"/>
      <c r="G162" s="447"/>
      <c r="H162" s="449"/>
      <c r="I162" s="446"/>
    </row>
    <row r="163" spans="1:9" x14ac:dyDescent="0.25">
      <c r="A163" s="162"/>
      <c r="B163" s="162"/>
      <c r="C163" s="430" t="str">
        <f>IF(H163="","",INDEX('Basic project data'!$A$12:$A$16,MATCH(H163,'Basic project data'!$D$12:$D$16,1)))</f>
        <v/>
      </c>
      <c r="D163" s="162"/>
      <c r="E163" s="162"/>
      <c r="F163" s="450"/>
      <c r="G163" s="447"/>
      <c r="H163" s="451"/>
      <c r="I163" s="446"/>
    </row>
    <row r="164" spans="1:9" x14ac:dyDescent="0.25">
      <c r="A164" s="162"/>
      <c r="B164" s="162"/>
      <c r="C164" s="430" t="str">
        <f>IF(H164="","",INDEX('Basic project data'!$A$12:$A$16,MATCH(H164,'Basic project data'!$D$12:$D$16,1)))</f>
        <v/>
      </c>
      <c r="D164" s="162"/>
      <c r="E164" s="162"/>
      <c r="F164" s="450"/>
      <c r="G164" s="447"/>
      <c r="H164" s="451"/>
      <c r="I164" s="446"/>
    </row>
    <row r="165" spans="1:9" x14ac:dyDescent="0.25">
      <c r="A165" s="162"/>
      <c r="B165" s="162"/>
      <c r="C165" s="430" t="str">
        <f>IF(H165="","",INDEX('Basic project data'!$A$12:$A$16,MATCH(H165,'Basic project data'!$D$12:$D$16,1)))</f>
        <v/>
      </c>
      <c r="D165" s="162"/>
      <c r="E165" s="162"/>
      <c r="F165" s="450"/>
      <c r="G165" s="447"/>
      <c r="H165" s="451"/>
      <c r="I165" s="446"/>
    </row>
    <row r="166" spans="1:9" x14ac:dyDescent="0.25">
      <c r="A166" s="162"/>
      <c r="B166" s="162"/>
      <c r="C166" s="430" t="str">
        <f>IF(H166="","",INDEX('Basic project data'!$A$12:$A$16,MATCH(H166,'Basic project data'!$D$12:$D$16,1)))</f>
        <v/>
      </c>
      <c r="D166" s="162"/>
      <c r="E166" s="162"/>
      <c r="F166" s="450"/>
      <c r="G166" s="447"/>
      <c r="H166" s="451"/>
      <c r="I166" s="446"/>
    </row>
    <row r="167" spans="1:9" x14ac:dyDescent="0.25">
      <c r="A167" s="162"/>
      <c r="B167" s="162"/>
      <c r="C167" s="430" t="str">
        <f>IF(H167="","",INDEX('Basic project data'!$A$12:$A$16,MATCH(H167,'Basic project data'!$D$12:$D$16,1)))</f>
        <v/>
      </c>
      <c r="D167" s="162"/>
      <c r="E167" s="162"/>
      <c r="F167" s="450"/>
      <c r="G167" s="447"/>
      <c r="H167" s="451"/>
      <c r="I167" s="446"/>
    </row>
    <row r="168" spans="1:9" x14ac:dyDescent="0.25">
      <c r="A168" s="162"/>
      <c r="B168" s="162"/>
      <c r="C168" s="430" t="str">
        <f>IF(H168="","",INDEX('Basic project data'!$A$12:$A$16,MATCH(H168,'Basic project data'!$D$12:$D$16,1)))</f>
        <v/>
      </c>
      <c r="D168" s="162"/>
      <c r="E168" s="162"/>
      <c r="F168" s="450"/>
      <c r="G168" s="447"/>
      <c r="H168" s="451"/>
      <c r="I168" s="446"/>
    </row>
    <row r="169" spans="1:9" x14ac:dyDescent="0.25">
      <c r="A169" s="162"/>
      <c r="B169" s="162"/>
      <c r="C169" s="430" t="str">
        <f>IF(H169="","",INDEX('Basic project data'!$A$12:$A$16,MATCH(H169,'Basic project data'!$D$12:$D$16,1)))</f>
        <v/>
      </c>
      <c r="D169" s="162"/>
      <c r="E169" s="162"/>
      <c r="F169" s="450"/>
      <c r="G169" s="447"/>
      <c r="H169" s="451"/>
      <c r="I169" s="446"/>
    </row>
    <row r="170" spans="1:9" x14ac:dyDescent="0.25">
      <c r="A170" s="162"/>
      <c r="B170" s="162"/>
      <c r="C170" s="430" t="str">
        <f>IF(H170="","",INDEX('Basic project data'!$A$12:$A$16,MATCH(H170,'Basic project data'!$D$12:$D$16,1)))</f>
        <v/>
      </c>
      <c r="D170" s="162"/>
      <c r="E170" s="162"/>
      <c r="F170" s="450"/>
      <c r="G170" s="447"/>
      <c r="H170" s="451"/>
      <c r="I170" s="446"/>
    </row>
    <row r="171" spans="1:9" x14ac:dyDescent="0.25">
      <c r="A171" s="162"/>
      <c r="B171" s="162"/>
      <c r="C171" s="430" t="str">
        <f>IF(H171="","",INDEX('Basic project data'!$A$12:$A$16,MATCH(H171,'Basic project data'!$D$12:$D$16,1)))</f>
        <v/>
      </c>
      <c r="D171" s="162"/>
      <c r="E171" s="162"/>
      <c r="F171" s="450"/>
      <c r="G171" s="447"/>
      <c r="H171" s="451"/>
      <c r="I171" s="446"/>
    </row>
    <row r="172" spans="1:9" x14ac:dyDescent="0.25">
      <c r="A172" s="162"/>
      <c r="B172" s="162"/>
      <c r="C172" s="430" t="str">
        <f>IF(H172="","",INDEX('Basic project data'!$A$12:$A$16,MATCH(H172,'Basic project data'!$D$12:$D$16,1)))</f>
        <v/>
      </c>
      <c r="D172" s="162"/>
      <c r="E172" s="162"/>
      <c r="F172" s="450"/>
      <c r="G172" s="447"/>
      <c r="H172" s="451"/>
      <c r="I172" s="446"/>
    </row>
    <row r="173" spans="1:9" x14ac:dyDescent="0.25">
      <c r="A173" s="162"/>
      <c r="B173" s="162"/>
      <c r="C173" s="430" t="str">
        <f>IF(H173="","",INDEX('Basic project data'!$A$12:$A$16,MATCH(H173,'Basic project data'!$D$12:$D$16,1)))</f>
        <v/>
      </c>
      <c r="D173" s="162"/>
      <c r="E173" s="162"/>
      <c r="F173" s="450"/>
      <c r="G173" s="447"/>
      <c r="H173" s="451"/>
      <c r="I173" s="446"/>
    </row>
    <row r="174" spans="1:9" x14ac:dyDescent="0.25">
      <c r="A174" s="162"/>
      <c r="B174" s="162"/>
      <c r="C174" s="430" t="str">
        <f>IF(H174="","",INDEX('Basic project data'!$A$12:$A$16,MATCH(H174,'Basic project data'!$D$12:$D$16,1)))</f>
        <v/>
      </c>
      <c r="D174" s="162"/>
      <c r="E174" s="162"/>
      <c r="F174" s="450"/>
      <c r="G174" s="447"/>
      <c r="H174" s="451"/>
      <c r="I174" s="446"/>
    </row>
    <row r="175" spans="1:9" x14ac:dyDescent="0.25">
      <c r="A175" s="162"/>
      <c r="B175" s="162"/>
      <c r="C175" s="430" t="str">
        <f>IF(H175="","",INDEX('Basic project data'!$A$12:$A$16,MATCH(H175,'Basic project data'!$D$12:$D$16,1)))</f>
        <v/>
      </c>
      <c r="D175" s="162"/>
      <c r="E175" s="162"/>
      <c r="F175" s="450"/>
      <c r="G175" s="447"/>
      <c r="H175" s="451"/>
      <c r="I175" s="446"/>
    </row>
    <row r="176" spans="1:9" x14ac:dyDescent="0.25">
      <c r="A176" s="162"/>
      <c r="B176" s="162"/>
      <c r="C176" s="430" t="str">
        <f>IF(H176="","",INDEX('Basic project data'!$A$12:$A$16,MATCH(H176,'Basic project data'!$D$12:$D$16,1)))</f>
        <v/>
      </c>
      <c r="D176" s="162"/>
      <c r="E176" s="162"/>
      <c r="F176" s="450"/>
      <c r="G176" s="447"/>
      <c r="H176" s="451"/>
      <c r="I176" s="446"/>
    </row>
    <row r="177" spans="1:9" x14ac:dyDescent="0.25">
      <c r="A177" s="162"/>
      <c r="B177" s="162"/>
      <c r="C177" s="430" t="str">
        <f>IF(H177="","",INDEX('Basic project data'!$A$12:$A$16,MATCH(H177,'Basic project data'!$D$12:$D$16,1)))</f>
        <v/>
      </c>
      <c r="D177" s="162"/>
      <c r="E177" s="162"/>
      <c r="F177" s="450"/>
      <c r="G177" s="447"/>
      <c r="H177" s="451"/>
      <c r="I177" s="446"/>
    </row>
    <row r="178" spans="1:9" x14ac:dyDescent="0.25">
      <c r="A178" s="162"/>
      <c r="B178" s="162"/>
      <c r="C178" s="430" t="str">
        <f>IF(H178="","",INDEX('Basic project data'!$A$12:$A$16,MATCH(H178,'Basic project data'!$D$12:$D$16,1)))</f>
        <v/>
      </c>
      <c r="D178" s="162"/>
      <c r="E178" s="162"/>
      <c r="F178" s="450"/>
      <c r="G178" s="447"/>
      <c r="H178" s="451"/>
      <c r="I178" s="446"/>
    </row>
    <row r="179" spans="1:9" x14ac:dyDescent="0.25">
      <c r="A179" s="162"/>
      <c r="B179" s="162"/>
      <c r="C179" s="430" t="str">
        <f>IF(H179="","",INDEX('Basic project data'!$A$12:$A$16,MATCH(H179,'Basic project data'!$D$12:$D$16,1)))</f>
        <v/>
      </c>
      <c r="D179" s="162"/>
      <c r="E179" s="162"/>
      <c r="F179" s="450"/>
      <c r="G179" s="447"/>
      <c r="H179" s="451"/>
      <c r="I179" s="446"/>
    </row>
    <row r="180" spans="1:9" x14ac:dyDescent="0.25">
      <c r="A180" s="162"/>
      <c r="B180" s="162"/>
      <c r="C180" s="430" t="str">
        <f>IF(H180="","",INDEX('Basic project data'!$A$12:$A$16,MATCH(H180,'Basic project data'!$D$12:$D$16,1)))</f>
        <v/>
      </c>
      <c r="D180" s="162"/>
      <c r="E180" s="162"/>
      <c r="F180" s="450"/>
      <c r="G180" s="447"/>
      <c r="H180" s="451"/>
      <c r="I180" s="446"/>
    </row>
    <row r="181" spans="1:9" x14ac:dyDescent="0.25">
      <c r="A181" s="162"/>
      <c r="B181" s="162"/>
      <c r="C181" s="430" t="str">
        <f>IF(H181="","",INDEX('Basic project data'!$A$12:$A$16,MATCH(H181,'Basic project data'!$D$12:$D$16,1)))</f>
        <v/>
      </c>
      <c r="D181" s="162"/>
      <c r="E181" s="162"/>
      <c r="F181" s="450"/>
      <c r="G181" s="447"/>
      <c r="H181" s="451"/>
      <c r="I181" s="446"/>
    </row>
    <row r="182" spans="1:9" x14ac:dyDescent="0.25">
      <c r="A182" s="162"/>
      <c r="B182" s="162"/>
      <c r="C182" s="430" t="str">
        <f>IF(H182="","",INDEX('Basic project data'!$A$12:$A$16,MATCH(H182,'Basic project data'!$D$12:$D$16,1)))</f>
        <v/>
      </c>
      <c r="D182" s="162"/>
      <c r="E182" s="162"/>
      <c r="F182" s="450"/>
      <c r="G182" s="447"/>
      <c r="H182" s="451"/>
      <c r="I182" s="446"/>
    </row>
    <row r="183" spans="1:9" x14ac:dyDescent="0.25">
      <c r="A183" s="162"/>
      <c r="B183" s="162"/>
      <c r="C183" s="430" t="str">
        <f>IF(H183="","",INDEX('Basic project data'!$A$12:$A$16,MATCH(H183,'Basic project data'!$D$12:$D$16,1)))</f>
        <v/>
      </c>
      <c r="D183" s="162"/>
      <c r="E183" s="162"/>
      <c r="F183" s="450"/>
      <c r="G183" s="447"/>
      <c r="H183" s="451"/>
      <c r="I183" s="446"/>
    </row>
    <row r="184" spans="1:9" x14ac:dyDescent="0.25">
      <c r="A184" s="162"/>
      <c r="B184" s="162"/>
      <c r="C184" s="430" t="str">
        <f>IF(H184="","",INDEX('Basic project data'!$A$12:$A$16,MATCH(H184,'Basic project data'!$D$12:$D$16,1)))</f>
        <v/>
      </c>
      <c r="D184" s="162"/>
      <c r="E184" s="162"/>
      <c r="F184" s="450"/>
      <c r="G184" s="447"/>
      <c r="H184" s="451"/>
      <c r="I184" s="446"/>
    </row>
    <row r="185" spans="1:9" x14ac:dyDescent="0.25">
      <c r="A185" s="162"/>
      <c r="B185" s="162"/>
      <c r="C185" s="430" t="str">
        <f>IF(H185="","",INDEX('Basic project data'!$A$12:$A$16,MATCH(H185,'Basic project data'!$D$12:$D$16,1)))</f>
        <v/>
      </c>
      <c r="D185" s="162"/>
      <c r="E185" s="162"/>
      <c r="F185" s="450"/>
      <c r="G185" s="447"/>
      <c r="H185" s="451"/>
      <c r="I185" s="446"/>
    </row>
    <row r="186" spans="1:9" x14ac:dyDescent="0.25">
      <c r="A186" s="162"/>
      <c r="B186" s="162"/>
      <c r="C186" s="430" t="str">
        <f>IF(H186="","",INDEX('Basic project data'!$A$12:$A$16,MATCH(H186,'Basic project data'!$D$12:$D$16,1)))</f>
        <v/>
      </c>
      <c r="D186" s="162"/>
      <c r="E186" s="162"/>
      <c r="F186" s="450"/>
      <c r="G186" s="447"/>
      <c r="H186" s="451"/>
      <c r="I186" s="446"/>
    </row>
    <row r="187" spans="1:9" x14ac:dyDescent="0.25">
      <c r="A187" s="162"/>
      <c r="B187" s="162"/>
      <c r="C187" s="430" t="str">
        <f>IF(H187="","",INDEX('Basic project data'!$A$12:$A$16,MATCH(H187,'Basic project data'!$D$12:$D$16,1)))</f>
        <v/>
      </c>
      <c r="D187" s="162"/>
      <c r="E187" s="162"/>
      <c r="F187" s="450"/>
      <c r="G187" s="447"/>
      <c r="H187" s="451"/>
      <c r="I187" s="446"/>
    </row>
    <row r="188" spans="1:9" x14ac:dyDescent="0.25">
      <c r="A188" s="162"/>
      <c r="B188" s="162"/>
      <c r="C188" s="430" t="str">
        <f>IF(H188="","",INDEX('Basic project data'!$A$12:$A$16,MATCH(H188,'Basic project data'!$D$12:$D$16,1)))</f>
        <v/>
      </c>
      <c r="D188" s="162"/>
      <c r="E188" s="162"/>
      <c r="F188" s="450"/>
      <c r="G188" s="447"/>
      <c r="H188" s="451"/>
      <c r="I188" s="446"/>
    </row>
    <row r="189" spans="1:9" x14ac:dyDescent="0.25">
      <c r="A189" s="162"/>
      <c r="B189" s="162"/>
      <c r="C189" s="430" t="str">
        <f>IF(H189="","",INDEX('Basic project data'!$A$12:$A$16,MATCH(H189,'Basic project data'!$D$12:$D$16,1)))</f>
        <v/>
      </c>
      <c r="D189" s="162"/>
      <c r="E189" s="162"/>
      <c r="F189" s="450"/>
      <c r="G189" s="447"/>
      <c r="H189" s="451"/>
      <c r="I189" s="446"/>
    </row>
    <row r="190" spans="1:9" x14ac:dyDescent="0.25">
      <c r="A190" s="162"/>
      <c r="B190" s="162"/>
      <c r="C190" s="430" t="str">
        <f>IF(H190="","",INDEX('Basic project data'!$A$12:$A$16,MATCH(H190,'Basic project data'!$D$12:$D$16,1)))</f>
        <v/>
      </c>
      <c r="D190" s="162"/>
      <c r="E190" s="162"/>
      <c r="F190" s="450"/>
      <c r="G190" s="447"/>
      <c r="H190" s="451"/>
      <c r="I190" s="446"/>
    </row>
    <row r="191" spans="1:9" x14ac:dyDescent="0.25">
      <c r="A191" s="162"/>
      <c r="B191" s="162"/>
      <c r="C191" s="430" t="str">
        <f>IF(H191="","",INDEX('Basic project data'!$A$12:$A$16,MATCH(H191,'Basic project data'!$D$12:$D$16,1)))</f>
        <v/>
      </c>
      <c r="D191" s="162"/>
      <c r="E191" s="162"/>
      <c r="F191" s="450"/>
      <c r="G191" s="447"/>
      <c r="H191" s="451"/>
      <c r="I191" s="446"/>
    </row>
    <row r="192" spans="1:9" x14ac:dyDescent="0.25">
      <c r="A192" s="162"/>
      <c r="B192" s="162"/>
      <c r="C192" s="430" t="str">
        <f>IF(H192="","",INDEX('Basic project data'!$A$12:$A$16,MATCH(H192,'Basic project data'!$D$12:$D$16,1)))</f>
        <v/>
      </c>
      <c r="D192" s="162"/>
      <c r="E192" s="162"/>
      <c r="F192" s="450"/>
      <c r="G192" s="447"/>
      <c r="H192" s="451"/>
      <c r="I192" s="446"/>
    </row>
    <row r="193" spans="1:9" x14ac:dyDescent="0.25">
      <c r="A193" s="162"/>
      <c r="B193" s="162"/>
      <c r="C193" s="430" t="str">
        <f>IF(H193="","",INDEX('Basic project data'!$A$12:$A$16,MATCH(H193,'Basic project data'!$D$12:$D$16,1)))</f>
        <v/>
      </c>
      <c r="D193" s="162"/>
      <c r="E193" s="162"/>
      <c r="F193" s="450"/>
      <c r="G193" s="447"/>
      <c r="H193" s="451"/>
      <c r="I193" s="446"/>
    </row>
    <row r="194" spans="1:9" x14ac:dyDescent="0.25">
      <c r="A194" s="162"/>
      <c r="B194" s="162"/>
      <c r="C194" s="430" t="str">
        <f>IF(H194="","",INDEX('Basic project data'!$A$12:$A$16,MATCH(H194,'Basic project data'!$D$12:$D$16,1)))</f>
        <v/>
      </c>
      <c r="D194" s="162"/>
      <c r="E194" s="162"/>
      <c r="F194" s="450"/>
      <c r="G194" s="447"/>
      <c r="H194" s="451"/>
      <c r="I194" s="446"/>
    </row>
    <row r="195" spans="1:9" x14ac:dyDescent="0.25">
      <c r="A195" s="162"/>
      <c r="B195" s="162"/>
      <c r="C195" s="430" t="str">
        <f>IF(H195="","",INDEX('Basic project data'!$A$12:$A$16,MATCH(H195,'Basic project data'!$D$12:$D$16,1)))</f>
        <v/>
      </c>
      <c r="D195" s="162"/>
      <c r="E195" s="162"/>
      <c r="F195" s="450"/>
      <c r="G195" s="447"/>
      <c r="H195" s="451"/>
      <c r="I195" s="446"/>
    </row>
    <row r="196" spans="1:9" x14ac:dyDescent="0.25">
      <c r="A196" s="162"/>
      <c r="B196" s="162"/>
      <c r="C196" s="430" t="str">
        <f>IF(H196="","",INDEX('Basic project data'!$A$12:$A$16,MATCH(H196,'Basic project data'!$D$12:$D$16,1)))</f>
        <v/>
      </c>
      <c r="D196" s="162"/>
      <c r="E196" s="162"/>
      <c r="F196" s="450"/>
      <c r="G196" s="447"/>
      <c r="H196" s="451"/>
      <c r="I196" s="446"/>
    </row>
    <row r="197" spans="1:9" x14ac:dyDescent="0.25">
      <c r="A197" s="162"/>
      <c r="B197" s="162"/>
      <c r="C197" s="430" t="str">
        <f>IF(H197="","",INDEX('Basic project data'!$A$12:$A$16,MATCH(H197,'Basic project data'!$D$12:$D$16,1)))</f>
        <v/>
      </c>
      <c r="D197" s="162"/>
      <c r="E197" s="162"/>
      <c r="F197" s="450"/>
      <c r="G197" s="447"/>
      <c r="H197" s="451"/>
      <c r="I197" s="446"/>
    </row>
    <row r="198" spans="1:9" x14ac:dyDescent="0.25">
      <c r="A198" s="162"/>
      <c r="B198" s="162"/>
      <c r="C198" s="430" t="str">
        <f>IF(H198="","",INDEX('Basic project data'!$A$12:$A$16,MATCH(H198,'Basic project data'!$D$12:$D$16,1)))</f>
        <v/>
      </c>
      <c r="D198" s="162"/>
      <c r="E198" s="162"/>
      <c r="F198" s="450"/>
      <c r="G198" s="447"/>
      <c r="H198" s="451"/>
      <c r="I198" s="446"/>
    </row>
    <row r="199" spans="1:9" x14ac:dyDescent="0.25">
      <c r="A199" s="162"/>
      <c r="B199" s="162"/>
      <c r="C199" s="430" t="str">
        <f>IF(H199="","",INDEX('Basic project data'!$A$12:$A$16,MATCH(H199,'Basic project data'!$D$12:$D$16,1)))</f>
        <v/>
      </c>
      <c r="D199" s="162"/>
      <c r="E199" s="162"/>
      <c r="F199" s="450"/>
      <c r="G199" s="447"/>
      <c r="H199" s="451"/>
      <c r="I199" s="446"/>
    </row>
    <row r="200" spans="1:9" x14ac:dyDescent="0.25">
      <c r="A200" s="162"/>
      <c r="B200" s="162"/>
      <c r="C200" s="430" t="str">
        <f>IF(H200="","",INDEX('Basic project data'!$A$12:$A$16,MATCH(H200,'Basic project data'!$D$12:$D$16,1)))</f>
        <v/>
      </c>
      <c r="D200" s="162"/>
      <c r="E200" s="162"/>
      <c r="F200" s="450"/>
      <c r="G200" s="447"/>
      <c r="H200" s="451"/>
      <c r="I200" s="446"/>
    </row>
    <row r="201" spans="1:9" x14ac:dyDescent="0.25">
      <c r="A201" s="162"/>
      <c r="B201" s="162"/>
      <c r="C201" s="430" t="str">
        <f>IF(H201="","",INDEX('Basic project data'!$A$12:$A$16,MATCH(H201,'Basic project data'!$D$12:$D$16,1)))</f>
        <v/>
      </c>
      <c r="D201" s="162"/>
      <c r="E201" s="162"/>
      <c r="F201" s="450"/>
      <c r="G201" s="447"/>
      <c r="H201" s="451"/>
      <c r="I201" s="446"/>
    </row>
    <row r="202" spans="1:9" x14ac:dyDescent="0.25">
      <c r="A202" s="162"/>
      <c r="B202" s="162"/>
      <c r="C202" s="430" t="str">
        <f>IF(H202="","",INDEX('Basic project data'!$A$12:$A$16,MATCH(H202,'Basic project data'!$D$12:$D$16,1)))</f>
        <v/>
      </c>
      <c r="D202" s="162"/>
      <c r="E202" s="162"/>
      <c r="F202" s="450"/>
      <c r="G202" s="447"/>
      <c r="H202" s="451"/>
      <c r="I202" s="446"/>
    </row>
    <row r="203" spans="1:9" x14ac:dyDescent="0.25">
      <c r="A203" s="162"/>
      <c r="B203" s="162"/>
      <c r="C203" s="430" t="str">
        <f>IF(H203="","",INDEX('Basic project data'!$A$12:$A$16,MATCH(H203,'Basic project data'!$D$12:$D$16,1)))</f>
        <v/>
      </c>
      <c r="D203" s="162"/>
      <c r="E203" s="162"/>
      <c r="F203" s="450"/>
      <c r="G203" s="447"/>
      <c r="H203" s="451"/>
      <c r="I203" s="446"/>
    </row>
    <row r="204" spans="1:9" x14ac:dyDescent="0.25">
      <c r="A204" s="162"/>
      <c r="B204" s="162"/>
      <c r="C204" s="430" t="str">
        <f>IF(H204="","",INDEX('Basic project data'!$A$12:$A$16,MATCH(H204,'Basic project data'!$D$12:$D$16,1)))</f>
        <v/>
      </c>
      <c r="D204" s="162"/>
      <c r="E204" s="162"/>
      <c r="F204" s="450"/>
      <c r="G204" s="447"/>
      <c r="H204" s="451"/>
      <c r="I204" s="446"/>
    </row>
    <row r="205" spans="1:9" x14ac:dyDescent="0.25">
      <c r="A205" s="162"/>
      <c r="B205" s="162"/>
      <c r="C205" s="430" t="str">
        <f>IF(H205="","",INDEX('Basic project data'!$A$12:$A$16,MATCH(H205,'Basic project data'!$D$12:$D$16,1)))</f>
        <v/>
      </c>
      <c r="D205" s="162"/>
      <c r="E205" s="162"/>
      <c r="F205" s="450"/>
      <c r="G205" s="447"/>
      <c r="H205" s="451"/>
      <c r="I205" s="446"/>
    </row>
    <row r="206" spans="1:9" x14ac:dyDescent="0.25">
      <c r="A206" s="162"/>
      <c r="B206" s="162"/>
      <c r="C206" s="430" t="str">
        <f>IF(H206="","",INDEX('Basic project data'!$A$12:$A$16,MATCH(H206,'Basic project data'!$D$12:$D$16,1)))</f>
        <v/>
      </c>
      <c r="D206" s="162"/>
      <c r="E206" s="162"/>
      <c r="F206" s="450"/>
      <c r="G206" s="447"/>
      <c r="H206" s="451"/>
      <c r="I206" s="446"/>
    </row>
    <row r="207" spans="1:9" x14ac:dyDescent="0.25">
      <c r="A207" s="162"/>
      <c r="B207" s="162"/>
      <c r="C207" s="430" t="str">
        <f>IF(H207="","",INDEX('Basic project data'!$A$12:$A$16,MATCH(H207,'Basic project data'!$D$12:$D$16,1)))</f>
        <v/>
      </c>
      <c r="D207" s="162"/>
      <c r="E207" s="162"/>
      <c r="F207" s="450"/>
      <c r="G207" s="447"/>
      <c r="H207" s="451"/>
      <c r="I207" s="446"/>
    </row>
    <row r="208" spans="1:9" x14ac:dyDescent="0.25">
      <c r="A208" s="162"/>
      <c r="B208" s="162"/>
      <c r="C208" s="430" t="str">
        <f>IF(H208="","",INDEX('Basic project data'!$A$12:$A$16,MATCH(H208,'Basic project data'!$D$12:$D$16,1)))</f>
        <v/>
      </c>
      <c r="D208" s="162"/>
      <c r="E208" s="162"/>
      <c r="F208" s="450"/>
      <c r="G208" s="447"/>
      <c r="H208" s="451"/>
      <c r="I208" s="446"/>
    </row>
    <row r="209" spans="1:9" x14ac:dyDescent="0.25">
      <c r="A209" s="162"/>
      <c r="B209" s="162"/>
      <c r="C209" s="430" t="str">
        <f>IF(H209="","",INDEX('Basic project data'!$A$12:$A$16,MATCH(H209,'Basic project data'!$D$12:$D$16,1)))</f>
        <v/>
      </c>
      <c r="D209" s="162"/>
      <c r="E209" s="162"/>
      <c r="F209" s="450"/>
      <c r="G209" s="447"/>
      <c r="H209" s="451"/>
      <c r="I209" s="446"/>
    </row>
    <row r="210" spans="1:9" x14ac:dyDescent="0.25">
      <c r="A210" s="162"/>
      <c r="B210" s="162"/>
      <c r="C210" s="430" t="str">
        <f>IF(H210="","",INDEX('Basic project data'!$A$12:$A$16,MATCH(H210,'Basic project data'!$D$12:$D$16,1)))</f>
        <v/>
      </c>
      <c r="D210" s="162"/>
      <c r="E210" s="162"/>
      <c r="F210" s="450"/>
      <c r="G210" s="447"/>
      <c r="H210" s="451"/>
      <c r="I210" s="446"/>
    </row>
    <row r="211" spans="1:9" x14ac:dyDescent="0.25">
      <c r="A211" s="162"/>
      <c r="B211" s="162"/>
      <c r="C211" s="430" t="str">
        <f>IF(H211="","",INDEX('Basic project data'!$A$12:$A$16,MATCH(H211,'Basic project data'!$D$12:$D$16,1)))</f>
        <v/>
      </c>
      <c r="D211" s="162"/>
      <c r="E211" s="162"/>
      <c r="F211" s="450"/>
      <c r="G211" s="447"/>
      <c r="H211" s="451"/>
      <c r="I211" s="446"/>
    </row>
    <row r="212" spans="1:9" x14ac:dyDescent="0.25">
      <c r="A212" s="162"/>
      <c r="B212" s="162"/>
      <c r="C212" s="430" t="str">
        <f>IF(H212="","",INDEX('Basic project data'!$A$12:$A$16,MATCH(H212,'Basic project data'!$D$12:$D$16,1)))</f>
        <v/>
      </c>
      <c r="D212" s="162"/>
      <c r="E212" s="162"/>
      <c r="F212" s="450"/>
      <c r="G212" s="447"/>
      <c r="H212" s="451"/>
      <c r="I212" s="446"/>
    </row>
    <row r="213" spans="1:9" x14ac:dyDescent="0.25">
      <c r="A213" s="162"/>
      <c r="B213" s="162"/>
      <c r="C213" s="430" t="str">
        <f>IF(H213="","",INDEX('Basic project data'!$A$12:$A$16,MATCH(H213,'Basic project data'!$D$12:$D$16,1)))</f>
        <v/>
      </c>
      <c r="D213" s="162"/>
      <c r="E213" s="162"/>
      <c r="F213" s="450"/>
      <c r="G213" s="447"/>
      <c r="H213" s="451"/>
      <c r="I213" s="446"/>
    </row>
    <row r="214" spans="1:9" x14ac:dyDescent="0.25">
      <c r="A214" s="162"/>
      <c r="B214" s="162"/>
      <c r="C214" s="430" t="str">
        <f>IF(H214="","",INDEX('Basic project data'!$A$12:$A$16,MATCH(H214,'Basic project data'!$D$12:$D$16,1)))</f>
        <v/>
      </c>
      <c r="D214" s="162"/>
      <c r="E214" s="162"/>
      <c r="F214" s="450"/>
      <c r="G214" s="447"/>
      <c r="H214" s="451"/>
      <c r="I214" s="446"/>
    </row>
    <row r="215" spans="1:9" x14ac:dyDescent="0.25">
      <c r="A215" s="162"/>
      <c r="B215" s="162"/>
      <c r="C215" s="430" t="str">
        <f>IF(H215="","",INDEX('Basic project data'!$A$12:$A$16,MATCH(H215,'Basic project data'!$D$12:$D$16,1)))</f>
        <v/>
      </c>
      <c r="D215" s="162"/>
      <c r="E215" s="162"/>
      <c r="F215" s="450"/>
      <c r="G215" s="447"/>
      <c r="H215" s="451"/>
      <c r="I215" s="446"/>
    </row>
    <row r="216" spans="1:9" x14ac:dyDescent="0.25">
      <c r="A216" s="162"/>
      <c r="B216" s="162"/>
      <c r="C216" s="430" t="str">
        <f>IF(H216="","",INDEX('Basic project data'!$A$12:$A$16,MATCH(H216,'Basic project data'!$D$12:$D$16,1)))</f>
        <v/>
      </c>
      <c r="D216" s="162"/>
      <c r="E216" s="162"/>
      <c r="F216" s="450"/>
      <c r="G216" s="447"/>
      <c r="H216" s="451"/>
      <c r="I216" s="446"/>
    </row>
    <row r="217" spans="1:9" x14ac:dyDescent="0.25">
      <c r="A217" s="162"/>
      <c r="B217" s="162"/>
      <c r="C217" s="430" t="str">
        <f>IF(H217="","",INDEX('Basic project data'!$A$12:$A$16,MATCH(H217,'Basic project data'!$D$12:$D$16,1)))</f>
        <v/>
      </c>
      <c r="D217" s="162"/>
      <c r="E217" s="162"/>
      <c r="F217" s="450"/>
      <c r="G217" s="447"/>
      <c r="H217" s="451"/>
      <c r="I217" s="446"/>
    </row>
    <row r="218" spans="1:9" x14ac:dyDescent="0.25">
      <c r="A218" s="162"/>
      <c r="B218" s="162"/>
      <c r="C218" s="430" t="str">
        <f>IF(H218="","",INDEX('Basic project data'!$A$12:$A$16,MATCH(H218,'Basic project data'!$D$12:$D$16,1)))</f>
        <v/>
      </c>
      <c r="D218" s="162"/>
      <c r="E218" s="162"/>
      <c r="F218" s="450"/>
      <c r="G218" s="447"/>
      <c r="H218" s="451"/>
      <c r="I218" s="446"/>
    </row>
    <row r="219" spans="1:9" x14ac:dyDescent="0.25">
      <c r="A219" s="162"/>
      <c r="B219" s="162"/>
      <c r="C219" s="430" t="str">
        <f>IF(H219="","",INDEX('Basic project data'!$A$12:$A$16,MATCH(H219,'Basic project data'!$D$12:$D$16,1)))</f>
        <v/>
      </c>
      <c r="D219" s="162"/>
      <c r="E219" s="162"/>
      <c r="F219" s="450"/>
      <c r="G219" s="447"/>
      <c r="H219" s="451"/>
      <c r="I219" s="446"/>
    </row>
    <row r="220" spans="1:9" x14ac:dyDescent="0.25">
      <c r="A220" s="162"/>
      <c r="B220" s="162"/>
      <c r="C220" s="430" t="str">
        <f>IF(H220="","",INDEX('Basic project data'!$A$12:$A$16,MATCH(H220,'Basic project data'!$D$12:$D$16,1)))</f>
        <v/>
      </c>
      <c r="D220" s="162"/>
      <c r="E220" s="162"/>
      <c r="F220" s="450"/>
      <c r="G220" s="447"/>
      <c r="H220" s="451"/>
      <c r="I220" s="446"/>
    </row>
    <row r="221" spans="1:9" x14ac:dyDescent="0.25">
      <c r="A221" s="162"/>
      <c r="B221" s="162"/>
      <c r="C221" s="430" t="str">
        <f>IF(H221="","",INDEX('Basic project data'!$A$12:$A$16,MATCH(H221,'Basic project data'!$D$12:$D$16,1)))</f>
        <v/>
      </c>
      <c r="D221" s="162"/>
      <c r="E221" s="162"/>
      <c r="F221" s="450"/>
      <c r="G221" s="447"/>
      <c r="H221" s="451"/>
      <c r="I221" s="446"/>
    </row>
    <row r="222" spans="1:9" x14ac:dyDescent="0.25">
      <c r="A222" s="162"/>
      <c r="B222" s="162"/>
      <c r="C222" s="430" t="str">
        <f>IF(H222="","",INDEX('Basic project data'!$A$12:$A$16,MATCH(H222,'Basic project data'!$D$12:$D$16,1)))</f>
        <v/>
      </c>
      <c r="D222" s="162"/>
      <c r="E222" s="162"/>
      <c r="F222" s="450"/>
      <c r="G222" s="447"/>
      <c r="H222" s="451"/>
      <c r="I222" s="446"/>
    </row>
    <row r="223" spans="1:9" x14ac:dyDescent="0.25">
      <c r="A223" s="162"/>
      <c r="B223" s="162"/>
      <c r="C223" s="430" t="str">
        <f>IF(H223="","",INDEX('Basic project data'!$A$12:$A$16,MATCH(H223,'Basic project data'!$D$12:$D$16,1)))</f>
        <v/>
      </c>
      <c r="D223" s="162"/>
      <c r="E223" s="162"/>
      <c r="F223" s="450"/>
      <c r="G223" s="447"/>
      <c r="H223" s="451"/>
      <c r="I223" s="446"/>
    </row>
    <row r="224" spans="1:9" x14ac:dyDescent="0.25">
      <c r="A224" s="162"/>
      <c r="B224" s="162"/>
      <c r="C224" s="430" t="str">
        <f>IF(H224="","",INDEX('Basic project data'!$A$12:$A$16,MATCH(H224,'Basic project data'!$D$12:$D$16,1)))</f>
        <v/>
      </c>
      <c r="D224" s="162"/>
      <c r="E224" s="162"/>
      <c r="F224" s="450"/>
      <c r="G224" s="447"/>
      <c r="H224" s="451"/>
      <c r="I224" s="446"/>
    </row>
    <row r="225" spans="1:9" x14ac:dyDescent="0.25">
      <c r="A225" s="162"/>
      <c r="B225" s="162"/>
      <c r="C225" s="430" t="str">
        <f>IF(H225="","",INDEX('Basic project data'!$A$12:$A$16,MATCH(H225,'Basic project data'!$D$12:$D$16,1)))</f>
        <v/>
      </c>
      <c r="D225" s="162"/>
      <c r="E225" s="162"/>
      <c r="F225" s="450"/>
      <c r="G225" s="447"/>
      <c r="H225" s="451"/>
      <c r="I225" s="446"/>
    </row>
    <row r="226" spans="1:9" x14ac:dyDescent="0.25">
      <c r="A226" s="162"/>
      <c r="B226" s="162"/>
      <c r="C226" s="430" t="str">
        <f>IF(H226="","",INDEX('Basic project data'!$A$12:$A$16,MATCH(H226,'Basic project data'!$D$12:$D$16,1)))</f>
        <v/>
      </c>
      <c r="D226" s="162"/>
      <c r="E226" s="162"/>
      <c r="F226" s="450"/>
      <c r="G226" s="447"/>
      <c r="H226" s="451"/>
      <c r="I226" s="446"/>
    </row>
    <row r="227" spans="1:9" x14ac:dyDescent="0.25">
      <c r="A227" s="162"/>
      <c r="B227" s="162"/>
      <c r="C227" s="430" t="str">
        <f>IF(H227="","",INDEX('Basic project data'!$A$12:$A$16,MATCH(H227,'Basic project data'!$D$12:$D$16,1)))</f>
        <v/>
      </c>
      <c r="D227" s="162"/>
      <c r="E227" s="162"/>
      <c r="F227" s="450"/>
      <c r="G227" s="447"/>
      <c r="H227" s="451"/>
      <c r="I227" s="446"/>
    </row>
    <row r="228" spans="1:9" x14ac:dyDescent="0.25">
      <c r="A228" s="162"/>
      <c r="B228" s="162"/>
      <c r="C228" s="430" t="str">
        <f>IF(H228="","",INDEX('Basic project data'!$A$12:$A$16,MATCH(H228,'Basic project data'!$D$12:$D$16,1)))</f>
        <v/>
      </c>
      <c r="D228" s="162"/>
      <c r="E228" s="162"/>
      <c r="F228" s="450"/>
      <c r="G228" s="447"/>
      <c r="H228" s="451"/>
      <c r="I228" s="446"/>
    </row>
    <row r="229" spans="1:9" x14ac:dyDescent="0.25">
      <c r="A229" s="162"/>
      <c r="B229" s="162"/>
      <c r="C229" s="430" t="str">
        <f>IF(H229="","",INDEX('Basic project data'!$A$12:$A$16,MATCH(H229,'Basic project data'!$D$12:$D$16,1)))</f>
        <v/>
      </c>
      <c r="D229" s="162"/>
      <c r="E229" s="162"/>
      <c r="F229" s="450"/>
      <c r="G229" s="447"/>
      <c r="H229" s="451"/>
      <c r="I229" s="446"/>
    </row>
    <row r="230" spans="1:9" x14ac:dyDescent="0.25">
      <c r="A230" s="162"/>
      <c r="B230" s="162"/>
      <c r="C230" s="430" t="str">
        <f>IF(H230="","",INDEX('Basic project data'!$A$12:$A$16,MATCH(H230,'Basic project data'!$D$12:$D$16,1)))</f>
        <v/>
      </c>
      <c r="D230" s="162"/>
      <c r="E230" s="162"/>
      <c r="F230" s="450"/>
      <c r="G230" s="447"/>
      <c r="H230" s="451"/>
      <c r="I230" s="446"/>
    </row>
    <row r="231" spans="1:9" x14ac:dyDescent="0.25">
      <c r="A231" s="162"/>
      <c r="B231" s="162"/>
      <c r="C231" s="430" t="str">
        <f>IF(H231="","",INDEX('Basic project data'!$A$12:$A$16,MATCH(H231,'Basic project data'!$D$12:$D$16,1)))</f>
        <v/>
      </c>
      <c r="D231" s="162"/>
      <c r="E231" s="162"/>
      <c r="F231" s="450"/>
      <c r="G231" s="447"/>
      <c r="H231" s="451"/>
      <c r="I231" s="446"/>
    </row>
    <row r="232" spans="1:9" x14ac:dyDescent="0.25">
      <c r="A232" s="162"/>
      <c r="B232" s="162"/>
      <c r="C232" s="430" t="str">
        <f>IF(H232="","",INDEX('Basic project data'!$A$12:$A$16,MATCH(H232,'Basic project data'!$D$12:$D$16,1)))</f>
        <v/>
      </c>
      <c r="D232" s="162"/>
      <c r="E232" s="162"/>
      <c r="F232" s="450"/>
      <c r="G232" s="447"/>
      <c r="H232" s="451"/>
      <c r="I232" s="446"/>
    </row>
    <row r="233" spans="1:9" x14ac:dyDescent="0.25">
      <c r="A233" s="162"/>
      <c r="B233" s="162"/>
      <c r="C233" s="430" t="str">
        <f>IF(H233="","",INDEX('Basic project data'!$A$12:$A$16,MATCH(H233,'Basic project data'!$D$12:$D$16,1)))</f>
        <v/>
      </c>
      <c r="D233" s="162"/>
      <c r="E233" s="162"/>
      <c r="F233" s="450"/>
      <c r="G233" s="447"/>
      <c r="H233" s="451"/>
      <c r="I233" s="446"/>
    </row>
    <row r="234" spans="1:9" x14ac:dyDescent="0.25">
      <c r="A234" s="162"/>
      <c r="B234" s="162"/>
      <c r="C234" s="430" t="str">
        <f>IF(H234="","",INDEX('Basic project data'!$A$12:$A$16,MATCH(H234,'Basic project data'!$D$12:$D$16,1)))</f>
        <v/>
      </c>
      <c r="D234" s="162"/>
      <c r="E234" s="162"/>
      <c r="F234" s="450"/>
      <c r="G234" s="447"/>
      <c r="H234" s="451"/>
      <c r="I234" s="446"/>
    </row>
    <row r="235" spans="1:9" x14ac:dyDescent="0.25">
      <c r="A235" s="162"/>
      <c r="B235" s="162"/>
      <c r="C235" s="430" t="str">
        <f>IF(H235="","",INDEX('Basic project data'!$A$12:$A$16,MATCH(H235,'Basic project data'!$D$12:$D$16,1)))</f>
        <v/>
      </c>
      <c r="D235" s="162"/>
      <c r="E235" s="162"/>
      <c r="F235" s="450"/>
      <c r="G235" s="447"/>
      <c r="H235" s="451"/>
      <c r="I235" s="446"/>
    </row>
    <row r="236" spans="1:9" x14ac:dyDescent="0.25">
      <c r="A236" s="162"/>
      <c r="B236" s="162"/>
      <c r="C236" s="430" t="str">
        <f>IF(H236="","",INDEX('Basic project data'!$A$12:$A$16,MATCH(H236,'Basic project data'!$D$12:$D$16,1)))</f>
        <v/>
      </c>
      <c r="D236" s="162"/>
      <c r="E236" s="162"/>
      <c r="F236" s="450"/>
      <c r="G236" s="447"/>
      <c r="H236" s="451"/>
      <c r="I236" s="446"/>
    </row>
    <row r="237" spans="1:9" x14ac:dyDescent="0.25">
      <c r="A237" s="162"/>
      <c r="B237" s="162"/>
      <c r="C237" s="430" t="str">
        <f>IF(H237="","",INDEX('Basic project data'!$A$12:$A$16,MATCH(H237,'Basic project data'!$D$12:$D$16,1)))</f>
        <v/>
      </c>
      <c r="D237" s="162"/>
      <c r="E237" s="162"/>
      <c r="F237" s="450"/>
      <c r="G237" s="447"/>
      <c r="H237" s="451"/>
      <c r="I237" s="446"/>
    </row>
    <row r="238" spans="1:9" x14ac:dyDescent="0.25">
      <c r="A238" s="162"/>
      <c r="B238" s="162"/>
      <c r="C238" s="430" t="str">
        <f>IF(H238="","",INDEX('Basic project data'!$A$12:$A$16,MATCH(H238,'Basic project data'!$D$12:$D$16,1)))</f>
        <v/>
      </c>
      <c r="D238" s="162"/>
      <c r="E238" s="162"/>
      <c r="F238" s="450"/>
      <c r="G238" s="447"/>
      <c r="H238" s="451"/>
      <c r="I238" s="446"/>
    </row>
    <row r="239" spans="1:9" x14ac:dyDescent="0.25">
      <c r="A239" s="162"/>
      <c r="B239" s="162"/>
      <c r="C239" s="430" t="str">
        <f>IF(H239="","",INDEX('Basic project data'!$A$12:$A$16,MATCH(H239,'Basic project data'!$D$12:$D$16,1)))</f>
        <v/>
      </c>
      <c r="D239" s="162"/>
      <c r="E239" s="162"/>
      <c r="F239" s="450"/>
      <c r="G239" s="447"/>
      <c r="H239" s="451"/>
      <c r="I239" s="446"/>
    </row>
    <row r="240" spans="1:9" x14ac:dyDescent="0.25">
      <c r="A240" s="162"/>
      <c r="B240" s="162"/>
      <c r="C240" s="430" t="str">
        <f>IF(H240="","",INDEX('Basic project data'!$A$12:$A$16,MATCH(H240,'Basic project data'!$D$12:$D$16,1)))</f>
        <v/>
      </c>
      <c r="D240" s="162"/>
      <c r="E240" s="162"/>
      <c r="F240" s="450"/>
      <c r="G240" s="447"/>
      <c r="H240" s="451"/>
      <c r="I240" s="446"/>
    </row>
    <row r="241" spans="1:9" x14ac:dyDescent="0.25">
      <c r="A241" s="162"/>
      <c r="B241" s="162"/>
      <c r="C241" s="430" t="str">
        <f>IF(H241="","",INDEX('Basic project data'!$A$12:$A$16,MATCH(H241,'Basic project data'!$D$12:$D$16,1)))</f>
        <v/>
      </c>
      <c r="D241" s="162"/>
      <c r="E241" s="162"/>
      <c r="F241" s="450"/>
      <c r="G241" s="447"/>
      <c r="H241" s="451"/>
      <c r="I241" s="446"/>
    </row>
    <row r="242" spans="1:9" x14ac:dyDescent="0.25">
      <c r="A242" s="162"/>
      <c r="B242" s="162"/>
      <c r="C242" s="430" t="str">
        <f>IF(H242="","",INDEX('Basic project data'!$A$12:$A$16,MATCH(H242,'Basic project data'!$D$12:$D$16,1)))</f>
        <v/>
      </c>
      <c r="D242" s="162"/>
      <c r="E242" s="162"/>
      <c r="F242" s="450"/>
      <c r="G242" s="447"/>
      <c r="H242" s="451"/>
      <c r="I242" s="446"/>
    </row>
    <row r="243" spans="1:9" x14ac:dyDescent="0.25">
      <c r="A243" s="162"/>
      <c r="B243" s="162"/>
      <c r="C243" s="430" t="str">
        <f>IF(H243="","",INDEX('Basic project data'!$A$12:$A$16,MATCH(H243,'Basic project data'!$D$12:$D$16,1)))</f>
        <v/>
      </c>
      <c r="D243" s="162"/>
      <c r="E243" s="162"/>
      <c r="F243" s="450"/>
      <c r="G243" s="447"/>
      <c r="H243" s="451"/>
      <c r="I243" s="446"/>
    </row>
    <row r="244" spans="1:9" x14ac:dyDescent="0.25">
      <c r="A244" s="162"/>
      <c r="B244" s="162"/>
      <c r="C244" s="430" t="str">
        <f>IF(H244="","",INDEX('Basic project data'!$A$12:$A$16,MATCH(H244,'Basic project data'!$D$12:$D$16,1)))</f>
        <v/>
      </c>
      <c r="D244" s="162"/>
      <c r="E244" s="162"/>
      <c r="F244" s="450"/>
      <c r="G244" s="447"/>
      <c r="H244" s="451"/>
      <c r="I244" s="446"/>
    </row>
    <row r="245" spans="1:9" x14ac:dyDescent="0.25">
      <c r="A245" s="162"/>
      <c r="B245" s="162"/>
      <c r="C245" s="430" t="str">
        <f>IF(H245="","",INDEX('Basic project data'!$A$12:$A$16,MATCH(H245,'Basic project data'!$D$12:$D$16,1)))</f>
        <v/>
      </c>
      <c r="D245" s="162"/>
      <c r="E245" s="162"/>
      <c r="F245" s="450"/>
      <c r="G245" s="447"/>
      <c r="H245" s="451"/>
      <c r="I245" s="446"/>
    </row>
    <row r="246" spans="1:9" x14ac:dyDescent="0.25">
      <c r="A246" s="162"/>
      <c r="B246" s="162"/>
      <c r="C246" s="430" t="str">
        <f>IF(H246="","",INDEX('Basic project data'!$A$12:$A$16,MATCH(H246,'Basic project data'!$D$12:$D$16,1)))</f>
        <v/>
      </c>
      <c r="D246" s="162"/>
      <c r="E246" s="162"/>
      <c r="F246" s="450"/>
      <c r="G246" s="447"/>
      <c r="H246" s="451"/>
      <c r="I246" s="446"/>
    </row>
    <row r="247" spans="1:9" x14ac:dyDescent="0.25">
      <c r="A247" s="162"/>
      <c r="B247" s="162"/>
      <c r="C247" s="430" t="str">
        <f>IF(H247="","",INDEX('Basic project data'!$A$12:$A$16,MATCH(H247,'Basic project data'!$D$12:$D$16,1)))</f>
        <v/>
      </c>
      <c r="D247" s="162"/>
      <c r="E247" s="162"/>
      <c r="F247" s="450"/>
      <c r="G247" s="447"/>
      <c r="H247" s="451"/>
      <c r="I247" s="446"/>
    </row>
    <row r="248" spans="1:9" x14ac:dyDescent="0.25">
      <c r="A248" s="162"/>
      <c r="B248" s="162"/>
      <c r="C248" s="430" t="str">
        <f>IF(H248="","",INDEX('Basic project data'!$A$12:$A$16,MATCH(H248,'Basic project data'!$D$12:$D$16,1)))</f>
        <v/>
      </c>
      <c r="D248" s="162"/>
      <c r="E248" s="162"/>
      <c r="F248" s="450"/>
      <c r="G248" s="447"/>
      <c r="H248" s="451"/>
      <c r="I248" s="446"/>
    </row>
    <row r="249" spans="1:9" x14ac:dyDescent="0.25">
      <c r="A249" s="162"/>
      <c r="B249" s="162"/>
      <c r="C249" s="430" t="str">
        <f>IF(H249="","",INDEX('Basic project data'!$A$12:$A$16,MATCH(H249,'Basic project data'!$D$12:$D$16,1)))</f>
        <v/>
      </c>
      <c r="D249" s="162"/>
      <c r="E249" s="162"/>
      <c r="F249" s="450"/>
      <c r="G249" s="447"/>
      <c r="H249" s="451"/>
      <c r="I249" s="446"/>
    </row>
    <row r="250" spans="1:9" x14ac:dyDescent="0.25">
      <c r="A250" s="162"/>
      <c r="B250" s="162"/>
      <c r="C250" s="430" t="str">
        <f>IF(H250="","",INDEX('Basic project data'!$A$12:$A$16,MATCH(H250,'Basic project data'!$D$12:$D$16,1)))</f>
        <v/>
      </c>
      <c r="D250" s="162"/>
      <c r="E250" s="162"/>
      <c r="F250" s="450"/>
      <c r="G250" s="447"/>
      <c r="H250" s="451"/>
      <c r="I250" s="446"/>
    </row>
    <row r="251" spans="1:9" x14ac:dyDescent="0.25">
      <c r="A251" s="162"/>
      <c r="B251" s="162"/>
      <c r="C251" s="430" t="str">
        <f>IF(H251="","",INDEX('Basic project data'!$A$12:$A$16,MATCH(H251,'Basic project data'!$D$12:$D$16,1)))</f>
        <v/>
      </c>
      <c r="D251" s="162"/>
      <c r="E251" s="162"/>
      <c r="F251" s="450"/>
      <c r="G251" s="447"/>
      <c r="H251" s="451"/>
      <c r="I251" s="446"/>
    </row>
    <row r="252" spans="1:9" x14ac:dyDescent="0.25">
      <c r="A252" s="162"/>
      <c r="B252" s="162"/>
      <c r="C252" s="430" t="str">
        <f>IF(H252="","",INDEX('Basic project data'!$A$12:$A$16,MATCH(H252,'Basic project data'!$D$12:$D$16,1)))</f>
        <v/>
      </c>
      <c r="D252" s="162"/>
      <c r="E252" s="162"/>
      <c r="F252" s="450"/>
      <c r="G252" s="447"/>
      <c r="H252" s="451"/>
      <c r="I252" s="446"/>
    </row>
    <row r="253" spans="1:9" x14ac:dyDescent="0.25">
      <c r="A253" s="162"/>
      <c r="B253" s="162"/>
      <c r="C253" s="430" t="str">
        <f>IF(H253="","",INDEX('Basic project data'!$A$12:$A$16,MATCH(H253,'Basic project data'!$D$12:$D$16,1)))</f>
        <v/>
      </c>
      <c r="D253" s="162"/>
      <c r="E253" s="162"/>
      <c r="F253" s="450"/>
      <c r="G253" s="447"/>
      <c r="H253" s="451"/>
      <c r="I253" s="446"/>
    </row>
    <row r="254" spans="1:9" x14ac:dyDescent="0.25">
      <c r="A254" s="162"/>
      <c r="B254" s="162"/>
      <c r="C254" s="430" t="str">
        <f>IF(H254="","",INDEX('Basic project data'!$A$12:$A$16,MATCH(H254,'Basic project data'!$D$12:$D$16,1)))</f>
        <v/>
      </c>
      <c r="D254" s="162"/>
      <c r="E254" s="162"/>
      <c r="F254" s="450"/>
      <c r="G254" s="447"/>
      <c r="H254" s="451"/>
      <c r="I254" s="446"/>
    </row>
    <row r="255" spans="1:9" x14ac:dyDescent="0.25">
      <c r="A255" s="162"/>
      <c r="B255" s="162"/>
      <c r="C255" s="430" t="str">
        <f>IF(H255="","",INDEX('Basic project data'!$A$12:$A$16,MATCH(H255,'Basic project data'!$D$12:$D$16,1)))</f>
        <v/>
      </c>
      <c r="D255" s="162"/>
      <c r="E255" s="162"/>
      <c r="F255" s="450"/>
      <c r="G255" s="447"/>
      <c r="H255" s="451"/>
      <c r="I255" s="446"/>
    </row>
    <row r="256" spans="1:9" x14ac:dyDescent="0.25">
      <c r="A256" s="162"/>
      <c r="B256" s="162"/>
      <c r="C256" s="430" t="str">
        <f>IF(H256="","",INDEX('Basic project data'!$A$12:$A$16,MATCH(H256,'Basic project data'!$D$12:$D$16,1)))</f>
        <v/>
      </c>
      <c r="D256" s="162"/>
      <c r="E256" s="162"/>
      <c r="F256" s="450"/>
      <c r="G256" s="447"/>
      <c r="H256" s="451"/>
      <c r="I256" s="446"/>
    </row>
    <row r="257" spans="1:9" x14ac:dyDescent="0.25">
      <c r="A257" s="162"/>
      <c r="B257" s="162"/>
      <c r="C257" s="430" t="str">
        <f>IF(H257="","",INDEX('Basic project data'!$A$12:$A$16,MATCH(H257,'Basic project data'!$D$12:$D$16,1)))</f>
        <v/>
      </c>
      <c r="D257" s="162"/>
      <c r="E257" s="162"/>
      <c r="F257" s="450"/>
      <c r="G257" s="447"/>
      <c r="H257" s="451"/>
      <c r="I257" s="446"/>
    </row>
    <row r="258" spans="1:9" x14ac:dyDescent="0.25">
      <c r="A258" s="162"/>
      <c r="B258" s="162"/>
      <c r="C258" s="430" t="str">
        <f>IF(H258="","",INDEX('Basic project data'!$A$12:$A$16,MATCH(H258,'Basic project data'!$D$12:$D$16,1)))</f>
        <v/>
      </c>
      <c r="D258" s="162"/>
      <c r="E258" s="162"/>
      <c r="F258" s="450"/>
      <c r="G258" s="447"/>
      <c r="H258" s="451"/>
      <c r="I258" s="446"/>
    </row>
    <row r="259" spans="1:9" x14ac:dyDescent="0.25">
      <c r="A259" s="162"/>
      <c r="B259" s="162"/>
      <c r="C259" s="430" t="str">
        <f>IF(H259="","",INDEX('Basic project data'!$A$12:$A$16,MATCH(H259,'Basic project data'!$D$12:$D$16,1)))</f>
        <v/>
      </c>
      <c r="D259" s="162"/>
      <c r="E259" s="162"/>
      <c r="F259" s="450"/>
      <c r="G259" s="447"/>
      <c r="H259" s="451"/>
      <c r="I259" s="446"/>
    </row>
    <row r="260" spans="1:9" x14ac:dyDescent="0.25">
      <c r="A260" s="162"/>
      <c r="B260" s="162"/>
      <c r="C260" s="430" t="str">
        <f>IF(H260="","",INDEX('Basic project data'!$A$12:$A$16,MATCH(H260,'Basic project data'!$D$12:$D$16,1)))</f>
        <v/>
      </c>
      <c r="D260" s="162"/>
      <c r="E260" s="162"/>
      <c r="F260" s="450"/>
      <c r="G260" s="447"/>
      <c r="H260" s="451"/>
      <c r="I260" s="446"/>
    </row>
    <row r="261" spans="1:9" x14ac:dyDescent="0.25">
      <c r="A261" s="162"/>
      <c r="B261" s="162"/>
      <c r="C261" s="430" t="str">
        <f>IF(H261="","",INDEX('Basic project data'!$A$12:$A$16,MATCH(H261,'Basic project data'!$D$12:$D$16,1)))</f>
        <v/>
      </c>
      <c r="D261" s="162"/>
      <c r="E261" s="162"/>
      <c r="F261" s="450"/>
      <c r="G261" s="447"/>
      <c r="H261" s="451"/>
      <c r="I261" s="446"/>
    </row>
    <row r="262" spans="1:9" x14ac:dyDescent="0.25">
      <c r="A262" s="162"/>
      <c r="B262" s="162"/>
      <c r="C262" s="430" t="str">
        <f>IF(H262="","",INDEX('Basic project data'!$A$12:$A$16,MATCH(H262,'Basic project data'!$D$12:$D$16,1)))</f>
        <v/>
      </c>
      <c r="D262" s="162"/>
      <c r="E262" s="162"/>
      <c r="F262" s="450"/>
      <c r="G262" s="447"/>
      <c r="H262" s="451"/>
      <c r="I262" s="446"/>
    </row>
    <row r="263" spans="1:9" x14ac:dyDescent="0.25">
      <c r="A263" s="162"/>
      <c r="B263" s="162"/>
      <c r="C263" s="430" t="str">
        <f>IF(H263="","",INDEX('Basic project data'!$A$12:$A$16,MATCH(H263,'Basic project data'!$D$12:$D$16,1)))</f>
        <v/>
      </c>
      <c r="D263" s="162"/>
      <c r="E263" s="162"/>
      <c r="F263" s="450"/>
      <c r="G263" s="447"/>
      <c r="H263" s="451"/>
      <c r="I263" s="446"/>
    </row>
    <row r="264" spans="1:9" x14ac:dyDescent="0.25">
      <c r="A264" s="162"/>
      <c r="B264" s="162"/>
      <c r="C264" s="430" t="str">
        <f>IF(H264="","",INDEX('Basic project data'!$A$12:$A$16,MATCH(H264,'Basic project data'!$D$12:$D$16,1)))</f>
        <v/>
      </c>
      <c r="D264" s="162"/>
      <c r="E264" s="162"/>
      <c r="F264" s="450"/>
      <c r="G264" s="447"/>
      <c r="H264" s="451"/>
      <c r="I264" s="446"/>
    </row>
    <row r="265" spans="1:9" x14ac:dyDescent="0.25">
      <c r="A265" s="162"/>
      <c r="B265" s="162"/>
      <c r="C265" s="430" t="str">
        <f>IF(H265="","",INDEX('Basic project data'!$A$12:$A$16,MATCH(H265,'Basic project data'!$D$12:$D$16,1)))</f>
        <v/>
      </c>
      <c r="D265" s="162"/>
      <c r="E265" s="162"/>
      <c r="F265" s="450"/>
      <c r="G265" s="447"/>
      <c r="H265" s="451"/>
      <c r="I265" s="446"/>
    </row>
    <row r="266" spans="1:9" x14ac:dyDescent="0.25">
      <c r="A266" s="162"/>
      <c r="B266" s="162"/>
      <c r="C266" s="430" t="str">
        <f>IF(H266="","",INDEX('Basic project data'!$A$12:$A$16,MATCH(H266,'Basic project data'!$D$12:$D$16,1)))</f>
        <v/>
      </c>
      <c r="D266" s="162"/>
      <c r="E266" s="162"/>
      <c r="F266" s="450"/>
      <c r="G266" s="447"/>
      <c r="H266" s="451"/>
      <c r="I266" s="446"/>
    </row>
    <row r="267" spans="1:9" x14ac:dyDescent="0.25">
      <c r="A267" s="162"/>
      <c r="B267" s="162"/>
      <c r="C267" s="430" t="str">
        <f>IF(H267="","",INDEX('Basic project data'!$A$12:$A$16,MATCH(H267,'Basic project data'!$D$12:$D$16,1)))</f>
        <v/>
      </c>
      <c r="D267" s="162"/>
      <c r="E267" s="162"/>
      <c r="F267" s="450"/>
      <c r="G267" s="447"/>
      <c r="H267" s="451"/>
      <c r="I267" s="446"/>
    </row>
    <row r="268" spans="1:9" x14ac:dyDescent="0.25">
      <c r="A268" s="162"/>
      <c r="B268" s="162"/>
      <c r="C268" s="430" t="str">
        <f>IF(H268="","",INDEX('Basic project data'!$A$12:$A$16,MATCH(H268,'Basic project data'!$D$12:$D$16,1)))</f>
        <v/>
      </c>
      <c r="D268" s="162"/>
      <c r="E268" s="162"/>
      <c r="F268" s="450"/>
      <c r="G268" s="447"/>
      <c r="H268" s="451"/>
      <c r="I268" s="446"/>
    </row>
    <row r="269" spans="1:9" x14ac:dyDescent="0.25">
      <c r="A269" s="162"/>
      <c r="B269" s="162"/>
      <c r="C269" s="430" t="str">
        <f>IF(H269="","",INDEX('Basic project data'!$A$12:$A$16,MATCH(H269,'Basic project data'!$D$12:$D$16,1)))</f>
        <v/>
      </c>
      <c r="D269" s="162"/>
      <c r="E269" s="162"/>
      <c r="F269" s="450"/>
      <c r="G269" s="447"/>
      <c r="H269" s="451"/>
      <c r="I269" s="446"/>
    </row>
    <row r="270" spans="1:9" x14ac:dyDescent="0.25">
      <c r="A270" s="162"/>
      <c r="B270" s="162"/>
      <c r="C270" s="430" t="str">
        <f>IF(H270="","",INDEX('Basic project data'!$A$12:$A$16,MATCH(H270,'Basic project data'!$D$12:$D$16,1)))</f>
        <v/>
      </c>
      <c r="D270" s="162"/>
      <c r="E270" s="162"/>
      <c r="F270" s="450"/>
      <c r="G270" s="447"/>
      <c r="H270" s="451"/>
      <c r="I270" s="446"/>
    </row>
    <row r="271" spans="1:9" x14ac:dyDescent="0.25">
      <c r="A271" s="162"/>
      <c r="B271" s="162"/>
      <c r="C271" s="430" t="str">
        <f>IF(H271="","",INDEX('Basic project data'!$A$12:$A$16,MATCH(H271,'Basic project data'!$D$12:$D$16,1)))</f>
        <v/>
      </c>
      <c r="D271" s="162"/>
      <c r="E271" s="162"/>
      <c r="F271" s="450"/>
      <c r="G271" s="447"/>
      <c r="H271" s="451"/>
      <c r="I271" s="446"/>
    </row>
    <row r="272" spans="1:9" x14ac:dyDescent="0.25">
      <c r="A272" s="162"/>
      <c r="B272" s="162"/>
      <c r="C272" s="430" t="str">
        <f>IF(H272="","",INDEX('Basic project data'!$A$12:$A$16,MATCH(H272,'Basic project data'!$D$12:$D$16,1)))</f>
        <v/>
      </c>
      <c r="D272" s="162"/>
      <c r="E272" s="162"/>
      <c r="F272" s="450"/>
      <c r="G272" s="447"/>
      <c r="H272" s="451"/>
      <c r="I272" s="446"/>
    </row>
    <row r="273" spans="1:9" x14ac:dyDescent="0.25">
      <c r="A273" s="162"/>
      <c r="B273" s="162"/>
      <c r="C273" s="430" t="str">
        <f>IF(H273="","",INDEX('Basic project data'!$A$12:$A$16,MATCH(H273,'Basic project data'!$D$12:$D$16,1)))</f>
        <v/>
      </c>
      <c r="D273" s="162"/>
      <c r="E273" s="162"/>
      <c r="F273" s="450"/>
      <c r="G273" s="447"/>
      <c r="H273" s="451"/>
      <c r="I273" s="446"/>
    </row>
    <row r="274" spans="1:9" x14ac:dyDescent="0.25">
      <c r="A274" s="162"/>
      <c r="B274" s="162"/>
      <c r="C274" s="430" t="str">
        <f>IF(H274="","",INDEX('Basic project data'!$A$12:$A$16,MATCH(H274,'Basic project data'!$D$12:$D$16,1)))</f>
        <v/>
      </c>
      <c r="D274" s="162"/>
      <c r="E274" s="162"/>
      <c r="F274" s="450"/>
      <c r="G274" s="447"/>
      <c r="H274" s="451"/>
      <c r="I274" s="446"/>
    </row>
    <row r="275" spans="1:9" x14ac:dyDescent="0.25">
      <c r="A275" s="162"/>
      <c r="B275" s="162"/>
      <c r="C275" s="430" t="str">
        <f>IF(H275="","",INDEX('Basic project data'!$A$12:$A$16,MATCH(H275,'Basic project data'!$D$12:$D$16,1)))</f>
        <v/>
      </c>
      <c r="D275" s="162"/>
      <c r="E275" s="162"/>
      <c r="F275" s="450"/>
      <c r="G275" s="447"/>
      <c r="H275" s="451"/>
      <c r="I275" s="446"/>
    </row>
    <row r="276" spans="1:9" x14ac:dyDescent="0.25">
      <c r="A276" s="162"/>
      <c r="B276" s="162"/>
      <c r="C276" s="430" t="str">
        <f>IF(H276="","",INDEX('Basic project data'!$A$12:$A$16,MATCH(H276,'Basic project data'!$D$12:$D$16,1)))</f>
        <v/>
      </c>
      <c r="D276" s="162"/>
      <c r="E276" s="162"/>
      <c r="F276" s="450"/>
      <c r="G276" s="447"/>
      <c r="H276" s="451"/>
      <c r="I276" s="446"/>
    </row>
    <row r="277" spans="1:9" x14ac:dyDescent="0.25">
      <c r="A277" s="162"/>
      <c r="B277" s="162"/>
      <c r="C277" s="430" t="str">
        <f>IF(H277="","",INDEX('Basic project data'!$A$12:$A$16,MATCH(H277,'Basic project data'!$D$12:$D$16,1)))</f>
        <v/>
      </c>
      <c r="D277" s="162"/>
      <c r="E277" s="162"/>
      <c r="F277" s="450"/>
      <c r="G277" s="447"/>
      <c r="H277" s="451"/>
      <c r="I277" s="446"/>
    </row>
    <row r="278" spans="1:9" x14ac:dyDescent="0.25">
      <c r="A278" s="162"/>
      <c r="B278" s="162"/>
      <c r="C278" s="430" t="str">
        <f>IF(H278="","",INDEX('Basic project data'!$A$12:$A$16,MATCH(H278,'Basic project data'!$D$12:$D$16,1)))</f>
        <v/>
      </c>
      <c r="D278" s="162"/>
      <c r="E278" s="162"/>
      <c r="F278" s="450"/>
      <c r="G278" s="447"/>
      <c r="H278" s="451"/>
      <c r="I278" s="446"/>
    </row>
    <row r="279" spans="1:9" x14ac:dyDescent="0.25">
      <c r="A279" s="162"/>
      <c r="B279" s="162"/>
      <c r="C279" s="430" t="str">
        <f>IF(H279="","",INDEX('Basic project data'!$A$12:$A$16,MATCH(H279,'Basic project data'!$D$12:$D$16,1)))</f>
        <v/>
      </c>
      <c r="D279" s="162"/>
      <c r="E279" s="162"/>
      <c r="F279" s="450"/>
      <c r="G279" s="447"/>
      <c r="H279" s="451"/>
      <c r="I279" s="446"/>
    </row>
    <row r="280" spans="1:9" x14ac:dyDescent="0.25">
      <c r="A280" s="162"/>
      <c r="B280" s="162"/>
      <c r="C280" s="430" t="str">
        <f>IF(H280="","",INDEX('Basic project data'!$A$12:$A$16,MATCH(H280,'Basic project data'!$D$12:$D$16,1)))</f>
        <v/>
      </c>
      <c r="D280" s="162"/>
      <c r="E280" s="162"/>
      <c r="F280" s="450"/>
      <c r="G280" s="447"/>
      <c r="H280" s="451"/>
      <c r="I280" s="446"/>
    </row>
    <row r="281" spans="1:9" x14ac:dyDescent="0.25">
      <c r="A281" s="162"/>
      <c r="B281" s="162"/>
      <c r="C281" s="430" t="str">
        <f>IF(H281="","",INDEX('Basic project data'!$A$12:$A$16,MATCH(H281,'Basic project data'!$D$12:$D$16,1)))</f>
        <v/>
      </c>
      <c r="D281" s="162"/>
      <c r="E281" s="162"/>
      <c r="F281" s="450"/>
      <c r="G281" s="447"/>
      <c r="H281" s="451"/>
      <c r="I281" s="446"/>
    </row>
    <row r="282" spans="1:9" x14ac:dyDescent="0.25">
      <c r="A282" s="162"/>
      <c r="B282" s="162"/>
      <c r="C282" s="430" t="str">
        <f>IF(H282="","",INDEX('Basic project data'!$A$12:$A$16,MATCH(H282,'Basic project data'!$D$12:$D$16,1)))</f>
        <v/>
      </c>
      <c r="D282" s="162"/>
      <c r="E282" s="162"/>
      <c r="F282" s="450"/>
      <c r="G282" s="447"/>
      <c r="H282" s="451"/>
      <c r="I282" s="446"/>
    </row>
    <row r="283" spans="1:9" x14ac:dyDescent="0.25">
      <c r="A283" s="162"/>
      <c r="B283" s="162"/>
      <c r="C283" s="430" t="str">
        <f>IF(H283="","",INDEX('Basic project data'!$A$12:$A$16,MATCH(H283,'Basic project data'!$D$12:$D$16,1)))</f>
        <v/>
      </c>
      <c r="D283" s="162"/>
      <c r="E283" s="162"/>
      <c r="F283" s="450"/>
      <c r="G283" s="447"/>
      <c r="H283" s="451"/>
      <c r="I283" s="446"/>
    </row>
    <row r="284" spans="1:9" x14ac:dyDescent="0.25">
      <c r="A284" s="162"/>
      <c r="B284" s="162"/>
      <c r="C284" s="430" t="str">
        <f>IF(H284="","",INDEX('Basic project data'!$A$12:$A$16,MATCH(H284,'Basic project data'!$D$12:$D$16,1)))</f>
        <v/>
      </c>
      <c r="D284" s="162"/>
      <c r="E284" s="162"/>
      <c r="F284" s="450"/>
      <c r="G284" s="447"/>
      <c r="H284" s="451"/>
      <c r="I284" s="446"/>
    </row>
    <row r="285" spans="1:9" x14ac:dyDescent="0.25">
      <c r="A285" s="162"/>
      <c r="B285" s="162"/>
      <c r="C285" s="430" t="str">
        <f>IF(H285="","",INDEX('Basic project data'!$A$12:$A$16,MATCH(H285,'Basic project data'!$D$12:$D$16,1)))</f>
        <v/>
      </c>
      <c r="D285" s="162"/>
      <c r="E285" s="162"/>
      <c r="F285" s="450"/>
      <c r="G285" s="447"/>
      <c r="H285" s="451"/>
      <c r="I285" s="446"/>
    </row>
    <row r="286" spans="1:9" x14ac:dyDescent="0.25">
      <c r="A286" s="162"/>
      <c r="B286" s="162"/>
      <c r="C286" s="430" t="str">
        <f>IF(H286="","",INDEX('Basic project data'!$A$12:$A$16,MATCH(H286,'Basic project data'!$D$12:$D$16,1)))</f>
        <v/>
      </c>
      <c r="D286" s="162"/>
      <c r="E286" s="162"/>
      <c r="F286" s="450"/>
      <c r="G286" s="447"/>
      <c r="H286" s="451"/>
      <c r="I286" s="446"/>
    </row>
    <row r="287" spans="1:9" x14ac:dyDescent="0.25">
      <c r="A287" s="162"/>
      <c r="B287" s="162"/>
      <c r="C287" s="430" t="str">
        <f>IF(H287="","",INDEX('Basic project data'!$A$12:$A$16,MATCH(H287,'Basic project data'!$D$12:$D$16,1)))</f>
        <v/>
      </c>
      <c r="D287" s="162"/>
      <c r="E287" s="162"/>
      <c r="F287" s="450"/>
      <c r="G287" s="447"/>
      <c r="H287" s="451"/>
      <c r="I287" s="446"/>
    </row>
    <row r="288" spans="1:9" x14ac:dyDescent="0.25">
      <c r="A288" s="162"/>
      <c r="B288" s="162"/>
      <c r="C288" s="430" t="str">
        <f>IF(H288="","",INDEX('Basic project data'!$A$12:$A$16,MATCH(H288,'Basic project data'!$D$12:$D$16,1)))</f>
        <v/>
      </c>
      <c r="D288" s="162"/>
      <c r="E288" s="162"/>
      <c r="F288" s="450"/>
      <c r="G288" s="447"/>
      <c r="H288" s="451"/>
      <c r="I288" s="446"/>
    </row>
    <row r="289" spans="1:9" x14ac:dyDescent="0.25">
      <c r="A289" s="162"/>
      <c r="B289" s="162"/>
      <c r="C289" s="430" t="str">
        <f>IF(H289="","",INDEX('Basic project data'!$A$12:$A$16,MATCH(H289,'Basic project data'!$D$12:$D$16,1)))</f>
        <v/>
      </c>
      <c r="D289" s="162"/>
      <c r="E289" s="162"/>
      <c r="F289" s="450"/>
      <c r="G289" s="447"/>
      <c r="H289" s="451"/>
      <c r="I289" s="446"/>
    </row>
    <row r="290" spans="1:9" x14ac:dyDescent="0.25">
      <c r="A290" s="162"/>
      <c r="B290" s="162"/>
      <c r="C290" s="430" t="str">
        <f>IF(H290="","",INDEX('Basic project data'!$A$12:$A$16,MATCH(H290,'Basic project data'!$D$12:$D$16,1)))</f>
        <v/>
      </c>
      <c r="D290" s="162"/>
      <c r="E290" s="162"/>
      <c r="F290" s="450"/>
      <c r="G290" s="447"/>
      <c r="H290" s="451"/>
      <c r="I290" s="446"/>
    </row>
    <row r="291" spans="1:9" x14ac:dyDescent="0.25">
      <c r="A291" s="162"/>
      <c r="B291" s="162"/>
      <c r="C291" s="430" t="str">
        <f>IF(H291="","",INDEX('Basic project data'!$A$12:$A$16,MATCH(H291,'Basic project data'!$D$12:$D$16,1)))</f>
        <v/>
      </c>
      <c r="D291" s="162"/>
      <c r="E291" s="162"/>
      <c r="F291" s="450"/>
      <c r="G291" s="447"/>
      <c r="H291" s="451"/>
      <c r="I291" s="446"/>
    </row>
    <row r="292" spans="1:9" x14ac:dyDescent="0.25">
      <c r="A292" s="162"/>
      <c r="B292" s="162"/>
      <c r="C292" s="430" t="str">
        <f>IF(H292="","",INDEX('Basic project data'!$A$12:$A$16,MATCH(H292,'Basic project data'!$D$12:$D$16,1)))</f>
        <v/>
      </c>
      <c r="D292" s="162"/>
      <c r="E292" s="162"/>
      <c r="F292" s="450"/>
      <c r="G292" s="447"/>
      <c r="H292" s="451"/>
      <c r="I292" s="446"/>
    </row>
    <row r="293" spans="1:9" x14ac:dyDescent="0.25">
      <c r="A293" s="162"/>
      <c r="B293" s="162"/>
      <c r="C293" s="430" t="str">
        <f>IF(H293="","",INDEX('Basic project data'!$A$12:$A$16,MATCH(H293,'Basic project data'!$D$12:$D$16,1)))</f>
        <v/>
      </c>
      <c r="D293" s="162"/>
      <c r="E293" s="162"/>
      <c r="F293" s="450"/>
      <c r="G293" s="447"/>
      <c r="H293" s="451"/>
      <c r="I293" s="446"/>
    </row>
    <row r="294" spans="1:9" x14ac:dyDescent="0.25">
      <c r="A294" s="162"/>
      <c r="B294" s="162"/>
      <c r="C294" s="430" t="str">
        <f>IF(H294="","",INDEX('Basic project data'!$A$12:$A$16,MATCH(H294,'Basic project data'!$D$12:$D$16,1)))</f>
        <v/>
      </c>
      <c r="D294" s="162"/>
      <c r="E294" s="162"/>
      <c r="F294" s="450"/>
      <c r="G294" s="447"/>
      <c r="H294" s="451"/>
      <c r="I294" s="446"/>
    </row>
    <row r="295" spans="1:9" x14ac:dyDescent="0.25">
      <c r="A295" s="162"/>
      <c r="B295" s="162"/>
      <c r="C295" s="430" t="str">
        <f>IF(H295="","",INDEX('Basic project data'!$A$12:$A$16,MATCH(H295,'Basic project data'!$D$12:$D$16,1)))</f>
        <v/>
      </c>
      <c r="D295" s="162"/>
      <c r="E295" s="162"/>
      <c r="F295" s="450"/>
      <c r="G295" s="447"/>
      <c r="H295" s="451"/>
      <c r="I295" s="446"/>
    </row>
    <row r="296" spans="1:9" x14ac:dyDescent="0.25">
      <c r="A296" s="162"/>
      <c r="B296" s="162"/>
      <c r="C296" s="430" t="str">
        <f>IF(H296="","",INDEX('Basic project data'!$A$12:$A$16,MATCH(H296,'Basic project data'!$D$12:$D$16,1)))</f>
        <v/>
      </c>
      <c r="D296" s="162"/>
      <c r="E296" s="162"/>
      <c r="F296" s="450"/>
      <c r="G296" s="447"/>
      <c r="H296" s="451"/>
      <c r="I296" s="446"/>
    </row>
    <row r="297" spans="1:9" x14ac:dyDescent="0.25">
      <c r="A297" s="162"/>
      <c r="B297" s="162"/>
      <c r="C297" s="430" t="str">
        <f>IF(H297="","",INDEX('Basic project data'!$A$12:$A$16,MATCH(H297,'Basic project data'!$D$12:$D$16,1)))</f>
        <v/>
      </c>
      <c r="D297" s="162"/>
      <c r="E297" s="162"/>
      <c r="F297" s="450"/>
      <c r="G297" s="447"/>
      <c r="H297" s="451"/>
      <c r="I297" s="446"/>
    </row>
    <row r="298" spans="1:9" x14ac:dyDescent="0.25">
      <c r="A298" s="162"/>
      <c r="B298" s="162"/>
      <c r="C298" s="430" t="str">
        <f>IF(H298="","",INDEX('Basic project data'!$A$12:$A$16,MATCH(H298,'Basic project data'!$D$12:$D$16,1)))</f>
        <v/>
      </c>
      <c r="D298" s="162"/>
      <c r="E298" s="162"/>
      <c r="F298" s="450"/>
      <c r="G298" s="447"/>
      <c r="H298" s="451"/>
      <c r="I298" s="446"/>
    </row>
    <row r="299" spans="1:9" x14ac:dyDescent="0.25">
      <c r="A299" s="162"/>
      <c r="B299" s="162"/>
      <c r="C299" s="430" t="str">
        <f>IF(H299="","",INDEX('Basic project data'!$A$12:$A$16,MATCH(H299,'Basic project data'!$D$12:$D$16,1)))</f>
        <v/>
      </c>
      <c r="D299" s="162"/>
      <c r="E299" s="162"/>
      <c r="F299" s="450"/>
      <c r="G299" s="447"/>
      <c r="H299" s="451"/>
      <c r="I299" s="446"/>
    </row>
    <row r="300" spans="1:9" x14ac:dyDescent="0.25">
      <c r="A300" s="162"/>
      <c r="B300" s="162"/>
      <c r="C300" s="430" t="str">
        <f>IF(H300="","",INDEX('Basic project data'!$A$12:$A$16,MATCH(H300,'Basic project data'!$D$12:$D$16,1)))</f>
        <v/>
      </c>
      <c r="D300" s="162"/>
      <c r="E300" s="162"/>
      <c r="F300" s="450"/>
      <c r="G300" s="447"/>
      <c r="H300" s="451"/>
      <c r="I300" s="446"/>
    </row>
    <row r="301" spans="1:9" x14ac:dyDescent="0.25">
      <c r="A301" s="162"/>
      <c r="B301" s="162"/>
      <c r="C301" s="430" t="str">
        <f>IF(H301="","",INDEX('Basic project data'!$A$12:$A$16,MATCH(H301,'Basic project data'!$D$12:$D$16,1)))</f>
        <v/>
      </c>
      <c r="D301" s="162"/>
      <c r="E301" s="162"/>
      <c r="F301" s="450"/>
      <c r="G301" s="447"/>
      <c r="H301" s="451"/>
      <c r="I301" s="446"/>
    </row>
    <row r="302" spans="1:9" x14ac:dyDescent="0.25">
      <c r="A302" s="162"/>
      <c r="B302" s="162"/>
      <c r="C302" s="430" t="str">
        <f>IF(H302="","",INDEX('Basic project data'!$A$12:$A$16,MATCH(H302,'Basic project data'!$D$12:$D$16,1)))</f>
        <v/>
      </c>
      <c r="D302" s="162"/>
      <c r="E302" s="162"/>
      <c r="F302" s="450"/>
      <c r="G302" s="447"/>
      <c r="H302" s="451"/>
      <c r="I302" s="446"/>
    </row>
    <row r="303" spans="1:9" x14ac:dyDescent="0.25">
      <c r="A303" s="162"/>
      <c r="B303" s="162"/>
      <c r="C303" s="430" t="str">
        <f>IF(H303="","",INDEX('Basic project data'!$A$12:$A$16,MATCH(H303,'Basic project data'!$D$12:$D$16,1)))</f>
        <v/>
      </c>
      <c r="D303" s="162"/>
      <c r="E303" s="162"/>
      <c r="F303" s="450"/>
      <c r="G303" s="447"/>
      <c r="H303" s="451"/>
      <c r="I303" s="446"/>
    </row>
    <row r="304" spans="1:9" x14ac:dyDescent="0.25">
      <c r="A304" s="162"/>
      <c r="B304" s="162"/>
      <c r="C304" s="430" t="str">
        <f>IF(H304="","",INDEX('Basic project data'!$A$12:$A$16,MATCH(H304,'Basic project data'!$D$12:$D$16,1)))</f>
        <v/>
      </c>
      <c r="D304" s="162"/>
      <c r="E304" s="162"/>
      <c r="F304" s="450"/>
      <c r="G304" s="447"/>
      <c r="H304" s="451"/>
      <c r="I304" s="446"/>
    </row>
    <row r="305" spans="1:9" x14ac:dyDescent="0.25">
      <c r="A305" s="162"/>
      <c r="B305" s="162"/>
      <c r="C305" s="430" t="str">
        <f>IF(H305="","",INDEX('Basic project data'!$A$12:$A$16,MATCH(H305,'Basic project data'!$D$12:$D$16,1)))</f>
        <v/>
      </c>
      <c r="D305" s="162"/>
      <c r="E305" s="162"/>
      <c r="F305" s="450"/>
      <c r="G305" s="447"/>
      <c r="H305" s="451"/>
      <c r="I305" s="446"/>
    </row>
    <row r="306" spans="1:9" x14ac:dyDescent="0.25">
      <c r="A306" s="162"/>
      <c r="B306" s="162"/>
      <c r="C306" s="430" t="str">
        <f>IF(H306="","",INDEX('Basic project data'!$A$12:$A$16,MATCH(H306,'Basic project data'!$D$12:$D$16,1)))</f>
        <v/>
      </c>
      <c r="D306" s="162"/>
      <c r="E306" s="162"/>
      <c r="F306" s="450"/>
      <c r="G306" s="447"/>
      <c r="H306" s="451"/>
      <c r="I306" s="446"/>
    </row>
    <row r="307" spans="1:9" x14ac:dyDescent="0.25">
      <c r="A307" s="162"/>
      <c r="B307" s="162"/>
      <c r="C307" s="430" t="str">
        <f>IF(H307="","",INDEX('Basic project data'!$A$12:$A$16,MATCH(H307,'Basic project data'!$D$12:$D$16,1)))</f>
        <v/>
      </c>
      <c r="D307" s="162"/>
      <c r="E307" s="162"/>
      <c r="F307" s="450"/>
      <c r="G307" s="447"/>
      <c r="H307" s="451"/>
      <c r="I307" s="446"/>
    </row>
    <row r="308" spans="1:9" x14ac:dyDescent="0.25">
      <c r="A308" s="162"/>
      <c r="B308" s="162"/>
      <c r="C308" s="430" t="str">
        <f>IF(H308="","",INDEX('Basic project data'!$A$12:$A$16,MATCH(H308,'Basic project data'!$D$12:$D$16,1)))</f>
        <v/>
      </c>
      <c r="D308" s="162"/>
      <c r="E308" s="162"/>
      <c r="F308" s="450"/>
      <c r="G308" s="447"/>
      <c r="H308" s="451"/>
      <c r="I308" s="446"/>
    </row>
    <row r="309" spans="1:9" x14ac:dyDescent="0.25">
      <c r="A309" s="162"/>
      <c r="B309" s="162"/>
      <c r="C309" s="430" t="str">
        <f>IF(H309="","",INDEX('Basic project data'!$A$12:$A$16,MATCH(H309,'Basic project data'!$D$12:$D$16,1)))</f>
        <v/>
      </c>
      <c r="D309" s="162"/>
      <c r="E309" s="162"/>
      <c r="F309" s="450"/>
      <c r="G309" s="447"/>
      <c r="H309" s="451"/>
      <c r="I309" s="446"/>
    </row>
    <row r="310" spans="1:9" x14ac:dyDescent="0.25">
      <c r="A310" s="162"/>
      <c r="B310" s="162"/>
      <c r="C310" s="430" t="str">
        <f>IF(H310="","",INDEX('Basic project data'!$A$12:$A$16,MATCH(H310,'Basic project data'!$D$12:$D$16,1)))</f>
        <v/>
      </c>
      <c r="D310" s="162"/>
      <c r="E310" s="162"/>
      <c r="F310" s="450"/>
      <c r="G310" s="447"/>
      <c r="H310" s="451"/>
      <c r="I310" s="446"/>
    </row>
    <row r="311" spans="1:9" x14ac:dyDescent="0.25">
      <c r="A311" s="162"/>
      <c r="B311" s="162"/>
      <c r="C311" s="430" t="str">
        <f>IF(H311="","",INDEX('Basic project data'!$A$12:$A$16,MATCH(H311,'Basic project data'!$D$12:$D$16,1)))</f>
        <v/>
      </c>
      <c r="D311" s="162"/>
      <c r="E311" s="162"/>
      <c r="F311" s="450"/>
      <c r="G311" s="447"/>
      <c r="H311" s="451"/>
      <c r="I311" s="446"/>
    </row>
    <row r="312" spans="1:9" x14ac:dyDescent="0.25">
      <c r="A312" s="162"/>
      <c r="B312" s="162"/>
      <c r="C312" s="430" t="str">
        <f>IF(H312="","",INDEX('Basic project data'!$A$12:$A$16,MATCH(H312,'Basic project data'!$D$12:$D$16,1)))</f>
        <v/>
      </c>
      <c r="D312" s="162"/>
      <c r="E312" s="162"/>
      <c r="F312" s="450"/>
      <c r="G312" s="447"/>
      <c r="H312" s="451"/>
      <c r="I312" s="446"/>
    </row>
    <row r="313" spans="1:9" x14ac:dyDescent="0.25">
      <c r="A313" s="162"/>
      <c r="B313" s="162"/>
      <c r="C313" s="430" t="str">
        <f>IF(H313="","",INDEX('Basic project data'!$A$12:$A$16,MATCH(H313,'Basic project data'!$D$12:$D$16,1)))</f>
        <v/>
      </c>
      <c r="D313" s="162"/>
      <c r="E313" s="162"/>
      <c r="F313" s="450"/>
      <c r="G313" s="447"/>
      <c r="H313" s="451"/>
      <c r="I313" s="446"/>
    </row>
    <row r="314" spans="1:9" x14ac:dyDescent="0.25">
      <c r="A314" s="162"/>
      <c r="B314" s="162"/>
      <c r="C314" s="430" t="str">
        <f>IF(H314="","",INDEX('Basic project data'!$A$12:$A$16,MATCH(H314,'Basic project data'!$D$12:$D$16,1)))</f>
        <v/>
      </c>
      <c r="D314" s="162"/>
      <c r="E314" s="162"/>
      <c r="F314" s="450"/>
      <c r="G314" s="447"/>
      <c r="H314" s="451"/>
      <c r="I314" s="446"/>
    </row>
    <row r="315" spans="1:9" x14ac:dyDescent="0.25">
      <c r="A315" s="162"/>
      <c r="B315" s="162"/>
      <c r="C315" s="430" t="str">
        <f>IF(H315="","",INDEX('Basic project data'!$A$12:$A$16,MATCH(H315,'Basic project data'!$D$12:$D$16,1)))</f>
        <v/>
      </c>
      <c r="D315" s="162"/>
      <c r="E315" s="162"/>
      <c r="F315" s="450"/>
      <c r="G315" s="447"/>
      <c r="H315" s="451"/>
      <c r="I315" s="446"/>
    </row>
    <row r="316" spans="1:9" x14ac:dyDescent="0.25">
      <c r="A316" s="162"/>
      <c r="B316" s="162"/>
      <c r="C316" s="430" t="str">
        <f>IF(H316="","",INDEX('Basic project data'!$A$12:$A$16,MATCH(H316,'Basic project data'!$D$12:$D$16,1)))</f>
        <v/>
      </c>
      <c r="D316" s="162"/>
      <c r="E316" s="162"/>
      <c r="F316" s="450"/>
      <c r="G316" s="447"/>
      <c r="H316" s="451"/>
      <c r="I316" s="446"/>
    </row>
    <row r="317" spans="1:9" x14ac:dyDescent="0.25">
      <c r="A317" s="162"/>
      <c r="B317" s="162"/>
      <c r="C317" s="430" t="str">
        <f>IF(H317="","",INDEX('Basic project data'!$A$12:$A$16,MATCH(H317,'Basic project data'!$D$12:$D$16,1)))</f>
        <v/>
      </c>
      <c r="D317" s="162"/>
      <c r="E317" s="162"/>
      <c r="F317" s="450"/>
      <c r="G317" s="447"/>
      <c r="H317" s="451"/>
      <c r="I317" s="446"/>
    </row>
    <row r="318" spans="1:9" x14ac:dyDescent="0.25">
      <c r="A318" s="162"/>
      <c r="B318" s="162"/>
      <c r="C318" s="430" t="str">
        <f>IF(H318="","",INDEX('Basic project data'!$A$12:$A$16,MATCH(H318,'Basic project data'!$D$12:$D$16,1)))</f>
        <v/>
      </c>
      <c r="D318" s="162"/>
      <c r="E318" s="162"/>
      <c r="F318" s="450"/>
      <c r="G318" s="447"/>
      <c r="H318" s="451"/>
      <c r="I318" s="446"/>
    </row>
    <row r="319" spans="1:9" x14ac:dyDescent="0.25">
      <c r="A319" s="162"/>
      <c r="B319" s="162"/>
      <c r="C319" s="430" t="str">
        <f>IF(H319="","",INDEX('Basic project data'!$A$12:$A$16,MATCH(H319,'Basic project data'!$D$12:$D$16,1)))</f>
        <v/>
      </c>
      <c r="D319" s="162"/>
      <c r="E319" s="162"/>
      <c r="F319" s="450"/>
      <c r="G319" s="447"/>
      <c r="H319" s="451"/>
      <c r="I319" s="446"/>
    </row>
    <row r="320" spans="1:9" x14ac:dyDescent="0.25">
      <c r="A320" s="162"/>
      <c r="B320" s="162"/>
      <c r="C320" s="430" t="str">
        <f>IF(H320="","",INDEX('Basic project data'!$A$12:$A$16,MATCH(H320,'Basic project data'!$D$12:$D$16,1)))</f>
        <v/>
      </c>
      <c r="D320" s="162"/>
      <c r="E320" s="162"/>
      <c r="F320" s="450"/>
      <c r="G320" s="447"/>
      <c r="H320" s="451"/>
      <c r="I320" s="446"/>
    </row>
    <row r="321" spans="1:9" x14ac:dyDescent="0.25">
      <c r="A321" s="162"/>
      <c r="B321" s="162"/>
      <c r="C321" s="430" t="str">
        <f>IF(H321="","",INDEX('Basic project data'!$A$12:$A$16,MATCH(H321,'Basic project data'!$D$12:$D$16,1)))</f>
        <v/>
      </c>
      <c r="D321" s="162"/>
      <c r="E321" s="162"/>
      <c r="F321" s="450"/>
      <c r="G321" s="447"/>
      <c r="H321" s="451"/>
      <c r="I321" s="446"/>
    </row>
    <row r="322" spans="1:9" x14ac:dyDescent="0.25">
      <c r="A322" s="162"/>
      <c r="B322" s="162"/>
      <c r="C322" s="430" t="str">
        <f>IF(H322="","",INDEX('Basic project data'!$A$12:$A$16,MATCH(H322,'Basic project data'!$D$12:$D$16,1)))</f>
        <v/>
      </c>
      <c r="D322" s="162"/>
      <c r="E322" s="162"/>
      <c r="F322" s="450"/>
      <c r="G322" s="447"/>
      <c r="H322" s="451"/>
      <c r="I322" s="446"/>
    </row>
    <row r="323" spans="1:9" x14ac:dyDescent="0.25">
      <c r="A323" s="162"/>
      <c r="B323" s="162"/>
      <c r="C323" s="430" t="str">
        <f>IF(H323="","",INDEX('Basic project data'!$A$12:$A$16,MATCH(H323,'Basic project data'!$D$12:$D$16,1)))</f>
        <v/>
      </c>
      <c r="D323" s="162"/>
      <c r="E323" s="162"/>
      <c r="F323" s="450"/>
      <c r="G323" s="447"/>
      <c r="H323" s="451"/>
      <c r="I323" s="446"/>
    </row>
    <row r="324" spans="1:9" x14ac:dyDescent="0.25">
      <c r="A324" s="162"/>
      <c r="B324" s="162"/>
      <c r="C324" s="430" t="str">
        <f>IF(H324="","",INDEX('Basic project data'!$A$12:$A$16,MATCH(H324,'Basic project data'!$D$12:$D$16,1)))</f>
        <v/>
      </c>
      <c r="D324" s="162"/>
      <c r="E324" s="162"/>
      <c r="F324" s="450"/>
      <c r="G324" s="447"/>
      <c r="H324" s="451"/>
      <c r="I324" s="446"/>
    </row>
    <row r="325" spans="1:9" x14ac:dyDescent="0.25">
      <c r="A325" s="162"/>
      <c r="B325" s="162"/>
      <c r="C325" s="430" t="str">
        <f>IF(H325="","",INDEX('Basic project data'!$A$12:$A$16,MATCH(H325,'Basic project data'!$D$12:$D$16,1)))</f>
        <v/>
      </c>
      <c r="D325" s="162"/>
      <c r="E325" s="162"/>
      <c r="F325" s="450"/>
      <c r="G325" s="447"/>
      <c r="H325" s="451"/>
      <c r="I325" s="446"/>
    </row>
    <row r="326" spans="1:9" x14ac:dyDescent="0.25">
      <c r="A326" s="162"/>
      <c r="B326" s="162"/>
      <c r="C326" s="430" t="str">
        <f>IF(H326="","",INDEX('Basic project data'!$A$12:$A$16,MATCH(H326,'Basic project data'!$D$12:$D$16,1)))</f>
        <v/>
      </c>
      <c r="D326" s="162"/>
      <c r="E326" s="162"/>
      <c r="F326" s="450"/>
      <c r="G326" s="447"/>
      <c r="H326" s="451"/>
      <c r="I326" s="446"/>
    </row>
    <row r="327" spans="1:9" x14ac:dyDescent="0.25">
      <c r="A327" s="162"/>
      <c r="B327" s="162"/>
      <c r="C327" s="430" t="str">
        <f>IF(H327="","",INDEX('Basic project data'!$A$12:$A$16,MATCH(H327,'Basic project data'!$D$12:$D$16,1)))</f>
        <v/>
      </c>
      <c r="D327" s="162"/>
      <c r="E327" s="162"/>
      <c r="F327" s="450"/>
      <c r="G327" s="447"/>
      <c r="H327" s="451"/>
      <c r="I327" s="446"/>
    </row>
    <row r="328" spans="1:9" x14ac:dyDescent="0.25">
      <c r="A328" s="162"/>
      <c r="B328" s="162"/>
      <c r="C328" s="430" t="str">
        <f>IF(H328="","",INDEX('Basic project data'!$A$12:$A$16,MATCH(H328,'Basic project data'!$D$12:$D$16,1)))</f>
        <v/>
      </c>
      <c r="D328" s="162"/>
      <c r="E328" s="162"/>
      <c r="F328" s="450"/>
      <c r="G328" s="447"/>
      <c r="H328" s="451"/>
      <c r="I328" s="446"/>
    </row>
    <row r="329" spans="1:9" x14ac:dyDescent="0.25">
      <c r="A329" s="162"/>
      <c r="B329" s="162"/>
      <c r="C329" s="430" t="str">
        <f>IF(H329="","",INDEX('Basic project data'!$A$12:$A$16,MATCH(H329,'Basic project data'!$D$12:$D$16,1)))</f>
        <v/>
      </c>
      <c r="D329" s="162"/>
      <c r="E329" s="162"/>
      <c r="F329" s="450"/>
      <c r="G329" s="447"/>
      <c r="H329" s="451"/>
      <c r="I329" s="446"/>
    </row>
    <row r="330" spans="1:9" x14ac:dyDescent="0.25">
      <c r="A330" s="162"/>
      <c r="B330" s="162"/>
      <c r="C330" s="430" t="str">
        <f>IF(H330="","",INDEX('Basic project data'!$A$12:$A$16,MATCH(H330,'Basic project data'!$D$12:$D$16,1)))</f>
        <v/>
      </c>
      <c r="D330" s="162"/>
      <c r="E330" s="162"/>
      <c r="F330" s="450"/>
      <c r="G330" s="447"/>
      <c r="H330" s="451"/>
      <c r="I330" s="446"/>
    </row>
    <row r="331" spans="1:9" x14ac:dyDescent="0.25">
      <c r="A331" s="162"/>
      <c r="B331" s="162"/>
      <c r="C331" s="430" t="str">
        <f>IF(H331="","",INDEX('Basic project data'!$A$12:$A$16,MATCH(H331,'Basic project data'!$D$12:$D$16,1)))</f>
        <v/>
      </c>
      <c r="D331" s="162"/>
      <c r="E331" s="162"/>
      <c r="F331" s="450"/>
      <c r="G331" s="447"/>
      <c r="H331" s="451"/>
      <c r="I331" s="446"/>
    </row>
    <row r="332" spans="1:9" x14ac:dyDescent="0.25">
      <c r="A332" s="162"/>
      <c r="B332" s="162"/>
      <c r="C332" s="430" t="str">
        <f>IF(H332="","",INDEX('Basic project data'!$A$12:$A$16,MATCH(H332,'Basic project data'!$D$12:$D$16,1)))</f>
        <v/>
      </c>
      <c r="D332" s="162"/>
      <c r="E332" s="162"/>
      <c r="F332" s="450"/>
      <c r="G332" s="447"/>
      <c r="H332" s="451"/>
      <c r="I332" s="446"/>
    </row>
    <row r="333" spans="1:9" x14ac:dyDescent="0.25">
      <c r="A333" s="162"/>
      <c r="B333" s="162"/>
      <c r="C333" s="430" t="str">
        <f>IF(H333="","",INDEX('Basic project data'!$A$12:$A$16,MATCH(H333,'Basic project data'!$D$12:$D$16,1)))</f>
        <v/>
      </c>
      <c r="D333" s="162"/>
      <c r="E333" s="162"/>
      <c r="F333" s="450"/>
      <c r="G333" s="447"/>
      <c r="H333" s="451"/>
      <c r="I333" s="446"/>
    </row>
    <row r="334" spans="1:9" x14ac:dyDescent="0.25">
      <c r="A334" s="162"/>
      <c r="B334" s="162"/>
      <c r="C334" s="430" t="str">
        <f>IF(H334="","",INDEX('Basic project data'!$A$12:$A$16,MATCH(H334,'Basic project data'!$D$12:$D$16,1)))</f>
        <v/>
      </c>
      <c r="D334" s="162"/>
      <c r="E334" s="162"/>
      <c r="F334" s="450"/>
      <c r="G334" s="447"/>
      <c r="H334" s="451"/>
      <c r="I334" s="446"/>
    </row>
    <row r="335" spans="1:9" x14ac:dyDescent="0.25">
      <c r="A335" s="162"/>
      <c r="B335" s="162"/>
      <c r="C335" s="430" t="str">
        <f>IF(H335="","",INDEX('Basic project data'!$A$12:$A$16,MATCH(H335,'Basic project data'!$D$12:$D$16,1)))</f>
        <v/>
      </c>
      <c r="D335" s="162"/>
      <c r="E335" s="162"/>
      <c r="F335" s="450"/>
      <c r="G335" s="447"/>
      <c r="H335" s="451"/>
      <c r="I335" s="446"/>
    </row>
    <row r="336" spans="1:9" x14ac:dyDescent="0.25">
      <c r="A336" s="162"/>
      <c r="B336" s="162"/>
      <c r="C336" s="430" t="str">
        <f>IF(H336="","",INDEX('Basic project data'!$A$12:$A$16,MATCH(H336,'Basic project data'!$D$12:$D$16,1)))</f>
        <v/>
      </c>
      <c r="D336" s="162"/>
      <c r="E336" s="162"/>
      <c r="F336" s="450"/>
      <c r="G336" s="447"/>
      <c r="H336" s="451"/>
      <c r="I336" s="446"/>
    </row>
    <row r="337" spans="1:9" x14ac:dyDescent="0.25">
      <c r="A337" s="162"/>
      <c r="B337" s="162"/>
      <c r="C337" s="430" t="str">
        <f>IF(H337="","",INDEX('Basic project data'!$A$12:$A$16,MATCH(H337,'Basic project data'!$D$12:$D$16,1)))</f>
        <v/>
      </c>
      <c r="D337" s="162"/>
      <c r="E337" s="162"/>
      <c r="F337" s="450"/>
      <c r="G337" s="447"/>
      <c r="H337" s="451"/>
      <c r="I337" s="446"/>
    </row>
    <row r="338" spans="1:9" x14ac:dyDescent="0.25">
      <c r="A338" s="162"/>
      <c r="B338" s="162"/>
      <c r="C338" s="430" t="str">
        <f>IF(H338="","",INDEX('Basic project data'!$A$12:$A$16,MATCH(H338,'Basic project data'!$D$12:$D$16,1)))</f>
        <v/>
      </c>
      <c r="D338" s="162"/>
      <c r="E338" s="162"/>
      <c r="F338" s="450"/>
      <c r="G338" s="447"/>
      <c r="H338" s="451"/>
      <c r="I338" s="446"/>
    </row>
    <row r="339" spans="1:9" x14ac:dyDescent="0.25">
      <c r="A339" s="162"/>
      <c r="B339" s="162"/>
      <c r="C339" s="430" t="str">
        <f>IF(H339="","",INDEX('Basic project data'!$A$12:$A$16,MATCH(H339,'Basic project data'!$D$12:$D$16,1)))</f>
        <v/>
      </c>
      <c r="D339" s="162"/>
      <c r="E339" s="162"/>
      <c r="F339" s="450"/>
      <c r="G339" s="447"/>
      <c r="H339" s="451"/>
      <c r="I339" s="446"/>
    </row>
    <row r="340" spans="1:9" x14ac:dyDescent="0.25">
      <c r="A340" s="162"/>
      <c r="B340" s="162"/>
      <c r="C340" s="430" t="str">
        <f>IF(H340="","",INDEX('Basic project data'!$A$12:$A$16,MATCH(H340,'Basic project data'!$D$12:$D$16,1)))</f>
        <v/>
      </c>
      <c r="D340" s="162"/>
      <c r="E340" s="162"/>
      <c r="F340" s="450"/>
      <c r="G340" s="447"/>
      <c r="H340" s="451"/>
      <c r="I340" s="446"/>
    </row>
    <row r="341" spans="1:9" x14ac:dyDescent="0.25">
      <c r="A341" s="162"/>
      <c r="B341" s="162"/>
      <c r="C341" s="430" t="str">
        <f>IF(H341="","",INDEX('Basic project data'!$A$12:$A$16,MATCH(H341,'Basic project data'!$D$12:$D$16,1)))</f>
        <v/>
      </c>
      <c r="D341" s="162"/>
      <c r="E341" s="162"/>
      <c r="F341" s="450"/>
      <c r="G341" s="447"/>
      <c r="H341" s="451"/>
      <c r="I341" s="446"/>
    </row>
    <row r="342" spans="1:9" x14ac:dyDescent="0.25">
      <c r="A342" s="162"/>
      <c r="B342" s="162"/>
      <c r="C342" s="430" t="str">
        <f>IF(H342="","",INDEX('Basic project data'!$A$12:$A$16,MATCH(H342,'Basic project data'!$D$12:$D$16,1)))</f>
        <v/>
      </c>
      <c r="D342" s="162"/>
      <c r="E342" s="162"/>
      <c r="F342" s="450"/>
      <c r="G342" s="447"/>
      <c r="H342" s="451"/>
      <c r="I342" s="446"/>
    </row>
    <row r="343" spans="1:9" x14ac:dyDescent="0.25">
      <c r="A343" s="162"/>
      <c r="B343" s="162"/>
      <c r="C343" s="430" t="str">
        <f>IF(H343="","",INDEX('Basic project data'!$A$12:$A$16,MATCH(H343,'Basic project data'!$D$12:$D$16,1)))</f>
        <v/>
      </c>
      <c r="D343" s="162"/>
      <c r="E343" s="162"/>
      <c r="F343" s="450"/>
      <c r="G343" s="447"/>
      <c r="H343" s="451"/>
      <c r="I343" s="446"/>
    </row>
    <row r="344" spans="1:9" x14ac:dyDescent="0.25">
      <c r="A344" s="162"/>
      <c r="B344" s="162"/>
      <c r="C344" s="430" t="str">
        <f>IF(H344="","",INDEX('Basic project data'!$A$12:$A$16,MATCH(H344,'Basic project data'!$D$12:$D$16,1)))</f>
        <v/>
      </c>
      <c r="D344" s="162"/>
      <c r="E344" s="162"/>
      <c r="F344" s="450"/>
      <c r="G344" s="447"/>
      <c r="H344" s="451"/>
      <c r="I344" s="446"/>
    </row>
    <row r="345" spans="1:9" x14ac:dyDescent="0.25">
      <c r="A345" s="162"/>
      <c r="B345" s="162"/>
      <c r="C345" s="430" t="str">
        <f>IF(H345="","",INDEX('Basic project data'!$A$12:$A$16,MATCH(H345,'Basic project data'!$D$12:$D$16,1)))</f>
        <v/>
      </c>
      <c r="D345" s="162"/>
      <c r="E345" s="162"/>
      <c r="F345" s="450"/>
      <c r="G345" s="447"/>
      <c r="H345" s="451"/>
      <c r="I345" s="446"/>
    </row>
    <row r="346" spans="1:9" x14ac:dyDescent="0.25">
      <c r="A346" s="162"/>
      <c r="B346" s="162"/>
      <c r="C346" s="430" t="str">
        <f>IF(H346="","",INDEX('Basic project data'!$A$12:$A$16,MATCH(H346,'Basic project data'!$D$12:$D$16,1)))</f>
        <v/>
      </c>
      <c r="D346" s="162"/>
      <c r="E346" s="162"/>
      <c r="F346" s="450"/>
      <c r="G346" s="447"/>
      <c r="H346" s="451"/>
      <c r="I346" s="446"/>
    </row>
    <row r="347" spans="1:9" x14ac:dyDescent="0.25">
      <c r="A347" s="162"/>
      <c r="B347" s="162"/>
      <c r="C347" s="430" t="str">
        <f>IF(H347="","",INDEX('Basic project data'!$A$12:$A$16,MATCH(H347,'Basic project data'!$D$12:$D$16,1)))</f>
        <v/>
      </c>
      <c r="D347" s="162"/>
      <c r="E347" s="162"/>
      <c r="F347" s="450"/>
      <c r="G347" s="447"/>
      <c r="H347" s="451"/>
      <c r="I347" s="446"/>
    </row>
    <row r="348" spans="1:9" x14ac:dyDescent="0.25">
      <c r="A348" s="162"/>
      <c r="B348" s="162"/>
      <c r="C348" s="430" t="str">
        <f>IF(H348="","",INDEX('Basic project data'!$A$12:$A$16,MATCH(H348,'Basic project data'!$D$12:$D$16,1)))</f>
        <v/>
      </c>
      <c r="D348" s="162"/>
      <c r="E348" s="162"/>
      <c r="F348" s="450"/>
      <c r="G348" s="447"/>
      <c r="H348" s="451"/>
      <c r="I348" s="446"/>
    </row>
    <row r="349" spans="1:9" x14ac:dyDescent="0.25">
      <c r="A349" s="162"/>
      <c r="B349" s="162"/>
      <c r="C349" s="430" t="str">
        <f>IF(H349="","",INDEX('Basic project data'!$A$12:$A$16,MATCH(H349,'Basic project data'!$D$12:$D$16,1)))</f>
        <v/>
      </c>
      <c r="D349" s="162"/>
      <c r="E349" s="162"/>
      <c r="F349" s="450"/>
      <c r="G349" s="447"/>
      <c r="H349" s="451"/>
      <c r="I349" s="446"/>
    </row>
    <row r="350" spans="1:9" x14ac:dyDescent="0.25">
      <c r="A350" s="162"/>
      <c r="B350" s="162"/>
      <c r="C350" s="430" t="str">
        <f>IF(H350="","",INDEX('Basic project data'!$A$12:$A$16,MATCH(H350,'Basic project data'!$D$12:$D$16,1)))</f>
        <v/>
      </c>
      <c r="D350" s="162"/>
      <c r="E350" s="162"/>
      <c r="F350" s="450"/>
      <c r="G350" s="447"/>
      <c r="H350" s="451"/>
      <c r="I350" s="446"/>
    </row>
    <row r="351" spans="1:9" x14ac:dyDescent="0.25">
      <c r="A351" s="162"/>
      <c r="B351" s="162"/>
      <c r="C351" s="430" t="str">
        <f>IF(H351="","",INDEX('Basic project data'!$A$12:$A$16,MATCH(H351,'Basic project data'!$D$12:$D$16,1)))</f>
        <v/>
      </c>
      <c r="D351" s="162"/>
      <c r="E351" s="162"/>
      <c r="F351" s="450"/>
      <c r="G351" s="447"/>
      <c r="H351" s="451"/>
      <c r="I351" s="446"/>
    </row>
    <row r="352" spans="1:9" x14ac:dyDescent="0.25">
      <c r="A352" s="162"/>
      <c r="B352" s="162"/>
      <c r="C352" s="430" t="str">
        <f>IF(H352="","",INDEX('Basic project data'!$A$12:$A$16,MATCH(H352,'Basic project data'!$D$12:$D$16,1)))</f>
        <v/>
      </c>
      <c r="D352" s="162"/>
      <c r="E352" s="162"/>
      <c r="F352" s="450"/>
      <c r="G352" s="447"/>
      <c r="H352" s="451"/>
      <c r="I352" s="446"/>
    </row>
    <row r="353" spans="1:9" x14ac:dyDescent="0.25">
      <c r="A353" s="162"/>
      <c r="B353" s="162"/>
      <c r="C353" s="430" t="str">
        <f>IF(H353="","",INDEX('Basic project data'!$A$12:$A$16,MATCH(H353,'Basic project data'!$D$12:$D$16,1)))</f>
        <v/>
      </c>
      <c r="D353" s="162"/>
      <c r="E353" s="162"/>
      <c r="F353" s="450"/>
      <c r="G353" s="447"/>
      <c r="H353" s="451"/>
      <c r="I353" s="446"/>
    </row>
    <row r="354" spans="1:9" x14ac:dyDescent="0.25">
      <c r="A354" s="162"/>
      <c r="B354" s="162"/>
      <c r="C354" s="430" t="str">
        <f>IF(H354="","",INDEX('Basic project data'!$A$12:$A$16,MATCH(H354,'Basic project data'!$D$12:$D$16,1)))</f>
        <v/>
      </c>
      <c r="D354" s="162"/>
      <c r="E354" s="162"/>
      <c r="F354" s="450"/>
      <c r="G354" s="447"/>
      <c r="H354" s="451"/>
      <c r="I354" s="446"/>
    </row>
    <row r="355" spans="1:9" x14ac:dyDescent="0.25">
      <c r="A355" s="162"/>
      <c r="B355" s="162"/>
      <c r="C355" s="430" t="str">
        <f>IF(H355="","",INDEX('Basic project data'!$A$12:$A$16,MATCH(H355,'Basic project data'!$D$12:$D$16,1)))</f>
        <v/>
      </c>
      <c r="D355" s="162"/>
      <c r="E355" s="162"/>
      <c r="F355" s="450"/>
      <c r="G355" s="447"/>
      <c r="H355" s="451"/>
      <c r="I355" s="446"/>
    </row>
    <row r="356" spans="1:9" x14ac:dyDescent="0.25">
      <c r="A356" s="162"/>
      <c r="B356" s="162"/>
      <c r="C356" s="430" t="str">
        <f>IF(H356="","",INDEX('Basic project data'!$A$12:$A$16,MATCH(H356,'Basic project data'!$D$12:$D$16,1)))</f>
        <v/>
      </c>
      <c r="D356" s="162"/>
      <c r="E356" s="162"/>
      <c r="F356" s="450"/>
      <c r="G356" s="447"/>
      <c r="H356" s="451"/>
      <c r="I356" s="446"/>
    </row>
    <row r="357" spans="1:9" x14ac:dyDescent="0.25">
      <c r="A357" s="162"/>
      <c r="B357" s="162"/>
      <c r="C357" s="430" t="str">
        <f>IF(H357="","",INDEX('Basic project data'!$A$12:$A$16,MATCH(H357,'Basic project data'!$D$12:$D$16,1)))</f>
        <v/>
      </c>
      <c r="D357" s="162"/>
      <c r="E357" s="162"/>
      <c r="F357" s="450"/>
      <c r="G357" s="447"/>
      <c r="H357" s="451"/>
      <c r="I357" s="446"/>
    </row>
    <row r="358" spans="1:9" x14ac:dyDescent="0.25">
      <c r="A358" s="162"/>
      <c r="B358" s="162"/>
      <c r="C358" s="430" t="str">
        <f>IF(H358="","",INDEX('Basic project data'!$A$12:$A$16,MATCH(H358,'Basic project data'!$D$12:$D$16,1)))</f>
        <v/>
      </c>
      <c r="D358" s="162"/>
      <c r="E358" s="162"/>
      <c r="F358" s="450"/>
      <c r="G358" s="447"/>
      <c r="H358" s="451"/>
      <c r="I358" s="446"/>
    </row>
    <row r="359" spans="1:9" x14ac:dyDescent="0.25">
      <c r="A359" s="162"/>
      <c r="B359" s="162"/>
      <c r="C359" s="430" t="str">
        <f>IF(H359="","",INDEX('Basic project data'!$A$12:$A$16,MATCH(H359,'Basic project data'!$D$12:$D$16,1)))</f>
        <v/>
      </c>
      <c r="D359" s="162"/>
      <c r="E359" s="162"/>
      <c r="F359" s="450"/>
      <c r="G359" s="447"/>
      <c r="H359" s="451"/>
      <c r="I359" s="446"/>
    </row>
    <row r="360" spans="1:9" x14ac:dyDescent="0.25">
      <c r="A360" s="162"/>
      <c r="B360" s="162"/>
      <c r="C360" s="430" t="str">
        <f>IF(H360="","",INDEX('Basic project data'!$A$12:$A$16,MATCH(H360,'Basic project data'!$D$12:$D$16,1)))</f>
        <v/>
      </c>
      <c r="D360" s="162"/>
      <c r="E360" s="162"/>
      <c r="F360" s="450"/>
      <c r="G360" s="447"/>
      <c r="H360" s="451"/>
      <c r="I360" s="446"/>
    </row>
    <row r="361" spans="1:9" x14ac:dyDescent="0.25">
      <c r="A361" s="162"/>
      <c r="B361" s="162"/>
      <c r="C361" s="430" t="str">
        <f>IF(H361="","",INDEX('Basic project data'!$A$12:$A$16,MATCH(H361,'Basic project data'!$D$12:$D$16,1)))</f>
        <v/>
      </c>
      <c r="D361" s="162"/>
      <c r="E361" s="162"/>
      <c r="F361" s="450"/>
      <c r="G361" s="447"/>
      <c r="H361" s="451"/>
      <c r="I361" s="446"/>
    </row>
    <row r="362" spans="1:9" x14ac:dyDescent="0.25">
      <c r="A362" s="162"/>
      <c r="B362" s="162"/>
      <c r="C362" s="430" t="str">
        <f>IF(H362="","",INDEX('Basic project data'!$A$12:$A$16,MATCH(H362,'Basic project data'!$D$12:$D$16,1)))</f>
        <v/>
      </c>
      <c r="D362" s="162"/>
      <c r="E362" s="162"/>
      <c r="F362" s="450"/>
      <c r="G362" s="447"/>
      <c r="H362" s="451"/>
      <c r="I362" s="446"/>
    </row>
    <row r="363" spans="1:9" x14ac:dyDescent="0.25">
      <c r="A363" s="162"/>
      <c r="B363" s="162"/>
      <c r="C363" s="430" t="str">
        <f>IF(H363="","",INDEX('Basic project data'!$A$12:$A$16,MATCH(H363,'Basic project data'!$D$12:$D$16,1)))</f>
        <v/>
      </c>
      <c r="D363" s="162"/>
      <c r="E363" s="162"/>
      <c r="F363" s="450"/>
      <c r="G363" s="447"/>
      <c r="H363" s="451"/>
      <c r="I363" s="446"/>
    </row>
    <row r="364" spans="1:9" x14ac:dyDescent="0.25">
      <c r="A364" s="162"/>
      <c r="B364" s="162"/>
      <c r="C364" s="430" t="str">
        <f>IF(H364="","",INDEX('Basic project data'!$A$12:$A$16,MATCH(H364,'Basic project data'!$D$12:$D$16,1)))</f>
        <v/>
      </c>
      <c r="D364" s="162"/>
      <c r="E364" s="162"/>
      <c r="F364" s="450"/>
      <c r="G364" s="447"/>
      <c r="H364" s="451"/>
      <c r="I364" s="446"/>
    </row>
    <row r="365" spans="1:9" x14ac:dyDescent="0.25">
      <c r="A365" s="162"/>
      <c r="B365" s="162"/>
      <c r="C365" s="430" t="str">
        <f>IF(H365="","",INDEX('Basic project data'!$A$12:$A$16,MATCH(H365,'Basic project data'!$D$12:$D$16,1)))</f>
        <v/>
      </c>
      <c r="D365" s="162"/>
      <c r="E365" s="162"/>
      <c r="F365" s="450"/>
      <c r="G365" s="447"/>
      <c r="H365" s="451"/>
      <c r="I365" s="446"/>
    </row>
    <row r="366" spans="1:9" x14ac:dyDescent="0.25">
      <c r="A366" s="162"/>
      <c r="B366" s="162"/>
      <c r="C366" s="430" t="str">
        <f>IF(H366="","",INDEX('Basic project data'!$A$12:$A$16,MATCH(H366,'Basic project data'!$D$12:$D$16,1)))</f>
        <v/>
      </c>
      <c r="D366" s="162"/>
      <c r="E366" s="162"/>
      <c r="F366" s="450"/>
      <c r="G366" s="447"/>
      <c r="H366" s="451"/>
      <c r="I366" s="446"/>
    </row>
    <row r="367" spans="1:9" x14ac:dyDescent="0.25">
      <c r="A367" s="162"/>
      <c r="B367" s="162"/>
      <c r="C367" s="430" t="str">
        <f>IF(H367="","",INDEX('Basic project data'!$A$12:$A$16,MATCH(H367,'Basic project data'!$D$12:$D$16,1)))</f>
        <v/>
      </c>
      <c r="D367" s="162"/>
      <c r="E367" s="162"/>
      <c r="F367" s="450"/>
      <c r="G367" s="447"/>
      <c r="H367" s="451"/>
      <c r="I367" s="446"/>
    </row>
    <row r="368" spans="1:9" x14ac:dyDescent="0.25">
      <c r="A368" s="162"/>
      <c r="B368" s="162"/>
      <c r="C368" s="430" t="str">
        <f>IF(H368="","",INDEX('Basic project data'!$A$12:$A$16,MATCH(H368,'Basic project data'!$D$12:$D$16,1)))</f>
        <v/>
      </c>
      <c r="D368" s="162"/>
      <c r="E368" s="162"/>
      <c r="F368" s="450"/>
      <c r="G368" s="447"/>
      <c r="H368" s="451"/>
      <c r="I368" s="446"/>
    </row>
    <row r="369" spans="1:9" x14ac:dyDescent="0.25">
      <c r="A369" s="162"/>
      <c r="B369" s="162"/>
      <c r="C369" s="430" t="str">
        <f>IF(H369="","",INDEX('Basic project data'!$A$12:$A$16,MATCH(H369,'Basic project data'!$D$12:$D$16,1)))</f>
        <v/>
      </c>
      <c r="D369" s="162"/>
      <c r="E369" s="162"/>
      <c r="F369" s="450"/>
      <c r="G369" s="447"/>
      <c r="H369" s="451"/>
      <c r="I369" s="446"/>
    </row>
    <row r="370" spans="1:9" x14ac:dyDescent="0.25">
      <c r="A370" s="162"/>
      <c r="B370" s="162"/>
      <c r="C370" s="430" t="str">
        <f>IF(H370="","",INDEX('Basic project data'!$A$12:$A$16,MATCH(H370,'Basic project data'!$D$12:$D$16,1)))</f>
        <v/>
      </c>
      <c r="D370" s="162"/>
      <c r="E370" s="162"/>
      <c r="F370" s="450"/>
      <c r="G370" s="447"/>
      <c r="H370" s="451"/>
      <c r="I370" s="446"/>
    </row>
    <row r="371" spans="1:9" x14ac:dyDescent="0.25">
      <c r="A371" s="162"/>
      <c r="B371" s="162"/>
      <c r="C371" s="430" t="str">
        <f>IF(H371="","",INDEX('Basic project data'!$A$12:$A$16,MATCH(H371,'Basic project data'!$D$12:$D$16,1)))</f>
        <v/>
      </c>
      <c r="D371" s="162"/>
      <c r="E371" s="162"/>
      <c r="F371" s="450"/>
      <c r="G371" s="447"/>
      <c r="H371" s="451"/>
      <c r="I371" s="446"/>
    </row>
    <row r="372" spans="1:9" x14ac:dyDescent="0.25">
      <c r="A372" s="162"/>
      <c r="B372" s="162"/>
      <c r="C372" s="430" t="str">
        <f>IF(H372="","",INDEX('Basic project data'!$A$12:$A$16,MATCH(H372,'Basic project data'!$D$12:$D$16,1)))</f>
        <v/>
      </c>
      <c r="D372" s="162"/>
      <c r="E372" s="162"/>
      <c r="F372" s="450"/>
      <c r="G372" s="447"/>
      <c r="H372" s="451"/>
      <c r="I372" s="446"/>
    </row>
    <row r="373" spans="1:9" x14ac:dyDescent="0.25">
      <c r="A373" s="162"/>
      <c r="B373" s="162"/>
      <c r="C373" s="430" t="str">
        <f>IF(H373="","",INDEX('Basic project data'!$A$12:$A$16,MATCH(H373,'Basic project data'!$D$12:$D$16,1)))</f>
        <v/>
      </c>
      <c r="D373" s="162"/>
      <c r="E373" s="162"/>
      <c r="F373" s="450"/>
      <c r="G373" s="447"/>
      <c r="H373" s="451"/>
      <c r="I373" s="446"/>
    </row>
    <row r="374" spans="1:9" x14ac:dyDescent="0.25">
      <c r="A374" s="162"/>
      <c r="B374" s="162"/>
      <c r="C374" s="430" t="str">
        <f>IF(H374="","",INDEX('Basic project data'!$A$12:$A$16,MATCH(H374,'Basic project data'!$D$12:$D$16,1)))</f>
        <v/>
      </c>
      <c r="D374" s="162"/>
      <c r="E374" s="162"/>
      <c r="F374" s="450"/>
      <c r="G374" s="447"/>
      <c r="H374" s="451"/>
      <c r="I374" s="446"/>
    </row>
    <row r="375" spans="1:9" x14ac:dyDescent="0.25">
      <c r="A375" s="162"/>
      <c r="B375" s="162"/>
      <c r="C375" s="430" t="str">
        <f>IF(H375="","",INDEX('Basic project data'!$A$12:$A$16,MATCH(H375,'Basic project data'!$D$12:$D$16,1)))</f>
        <v/>
      </c>
      <c r="D375" s="162"/>
      <c r="E375" s="162"/>
      <c r="F375" s="450"/>
      <c r="G375" s="447"/>
      <c r="H375" s="451"/>
      <c r="I375" s="446"/>
    </row>
    <row r="376" spans="1:9" x14ac:dyDescent="0.25">
      <c r="A376" s="162"/>
      <c r="B376" s="162"/>
      <c r="C376" s="430" t="str">
        <f>IF(H376="","",INDEX('Basic project data'!$A$12:$A$16,MATCH(H376,'Basic project data'!$D$12:$D$16,1)))</f>
        <v/>
      </c>
      <c r="D376" s="162"/>
      <c r="E376" s="162"/>
      <c r="F376" s="450"/>
      <c r="G376" s="447"/>
      <c r="H376" s="451"/>
      <c r="I376" s="446"/>
    </row>
    <row r="377" spans="1:9" x14ac:dyDescent="0.25">
      <c r="A377" s="162"/>
      <c r="B377" s="162"/>
      <c r="C377" s="430" t="str">
        <f>IF(H377="","",INDEX('Basic project data'!$A$12:$A$16,MATCH(H377,'Basic project data'!$D$12:$D$16,1)))</f>
        <v/>
      </c>
      <c r="D377" s="162"/>
      <c r="E377" s="162"/>
      <c r="F377" s="450"/>
      <c r="G377" s="447"/>
      <c r="H377" s="451"/>
      <c r="I377" s="446"/>
    </row>
    <row r="378" spans="1:9" x14ac:dyDescent="0.25">
      <c r="A378" s="162"/>
      <c r="B378" s="162"/>
      <c r="C378" s="430" t="str">
        <f>IF(H378="","",INDEX('Basic project data'!$A$12:$A$16,MATCH(H378,'Basic project data'!$D$12:$D$16,1)))</f>
        <v/>
      </c>
      <c r="D378" s="162"/>
      <c r="E378" s="162"/>
      <c r="F378" s="450"/>
      <c r="G378" s="447"/>
      <c r="H378" s="451"/>
      <c r="I378" s="446"/>
    </row>
    <row r="379" spans="1:9" x14ac:dyDescent="0.25">
      <c r="A379" s="162"/>
      <c r="B379" s="162"/>
      <c r="C379" s="430" t="str">
        <f>IF(H379="","",INDEX('Basic project data'!$A$12:$A$16,MATCH(H379,'Basic project data'!$D$12:$D$16,1)))</f>
        <v/>
      </c>
      <c r="D379" s="162"/>
      <c r="E379" s="162"/>
      <c r="F379" s="450"/>
      <c r="G379" s="447"/>
      <c r="H379" s="451"/>
      <c r="I379" s="446"/>
    </row>
    <row r="380" spans="1:9" x14ac:dyDescent="0.25">
      <c r="A380" s="162"/>
      <c r="B380" s="162"/>
      <c r="C380" s="430" t="str">
        <f>IF(H380="","",INDEX('Basic project data'!$A$12:$A$16,MATCH(H380,'Basic project data'!$D$12:$D$16,1)))</f>
        <v/>
      </c>
      <c r="D380" s="162"/>
      <c r="E380" s="162"/>
      <c r="F380" s="450"/>
      <c r="G380" s="447"/>
      <c r="H380" s="451"/>
      <c r="I380" s="446"/>
    </row>
    <row r="381" spans="1:9" x14ac:dyDescent="0.25">
      <c r="A381" s="162"/>
      <c r="B381" s="162"/>
      <c r="C381" s="430" t="str">
        <f>IF(H381="","",INDEX('Basic project data'!$A$12:$A$16,MATCH(H381,'Basic project data'!$D$12:$D$16,1)))</f>
        <v/>
      </c>
      <c r="D381" s="162"/>
      <c r="E381" s="162"/>
      <c r="F381" s="450"/>
      <c r="G381" s="447"/>
      <c r="H381" s="451"/>
      <c r="I381" s="446"/>
    </row>
    <row r="382" spans="1:9" x14ac:dyDescent="0.25">
      <c r="A382" s="162"/>
      <c r="B382" s="162"/>
      <c r="C382" s="430" t="str">
        <f>IF(H382="","",INDEX('Basic project data'!$A$12:$A$16,MATCH(H382,'Basic project data'!$D$12:$D$16,1)))</f>
        <v/>
      </c>
      <c r="D382" s="162"/>
      <c r="E382" s="162"/>
      <c r="F382" s="450"/>
      <c r="G382" s="447"/>
      <c r="H382" s="451"/>
      <c r="I382" s="446"/>
    </row>
    <row r="383" spans="1:9" x14ac:dyDescent="0.25">
      <c r="A383" s="162"/>
      <c r="B383" s="162"/>
      <c r="C383" s="430" t="str">
        <f>IF(H383="","",INDEX('Basic project data'!$A$12:$A$16,MATCH(H383,'Basic project data'!$D$12:$D$16,1)))</f>
        <v/>
      </c>
      <c r="D383" s="162"/>
      <c r="E383" s="162"/>
      <c r="F383" s="450"/>
      <c r="G383" s="447"/>
      <c r="H383" s="451"/>
      <c r="I383" s="446"/>
    </row>
    <row r="384" spans="1:9" x14ac:dyDescent="0.25">
      <c r="A384" s="162"/>
      <c r="B384" s="162"/>
      <c r="C384" s="430" t="str">
        <f>IF(H384="","",INDEX('Basic project data'!$A$12:$A$16,MATCH(H384,'Basic project data'!$D$12:$D$16,1)))</f>
        <v/>
      </c>
      <c r="D384" s="162"/>
      <c r="E384" s="162"/>
      <c r="F384" s="450"/>
      <c r="G384" s="447"/>
      <c r="H384" s="451"/>
      <c r="I384" s="446"/>
    </row>
    <row r="385" spans="1:9" x14ac:dyDescent="0.25">
      <c r="A385" s="162"/>
      <c r="B385" s="162"/>
      <c r="C385" s="430" t="str">
        <f>IF(H385="","",INDEX('Basic project data'!$A$12:$A$16,MATCH(H385,'Basic project data'!$D$12:$D$16,1)))</f>
        <v/>
      </c>
      <c r="D385" s="162"/>
      <c r="E385" s="162"/>
      <c r="F385" s="450"/>
      <c r="G385" s="447"/>
      <c r="H385" s="451"/>
      <c r="I385" s="446"/>
    </row>
    <row r="386" spans="1:9" x14ac:dyDescent="0.25">
      <c r="A386" s="162"/>
      <c r="B386" s="162"/>
      <c r="C386" s="430" t="str">
        <f>IF(H386="","",INDEX('Basic project data'!$A$12:$A$16,MATCH(H386,'Basic project data'!$D$12:$D$16,1)))</f>
        <v/>
      </c>
      <c r="D386" s="162"/>
      <c r="E386" s="162"/>
      <c r="F386" s="450"/>
      <c r="G386" s="447"/>
      <c r="H386" s="451"/>
      <c r="I386" s="446"/>
    </row>
    <row r="387" spans="1:9" x14ac:dyDescent="0.25">
      <c r="A387" s="162"/>
      <c r="B387" s="162"/>
      <c r="C387" s="430" t="str">
        <f>IF(H387="","",INDEX('Basic project data'!$A$12:$A$16,MATCH(H387,'Basic project data'!$D$12:$D$16,1)))</f>
        <v/>
      </c>
      <c r="D387" s="162"/>
      <c r="E387" s="162"/>
      <c r="F387" s="450"/>
      <c r="G387" s="447"/>
      <c r="H387" s="451"/>
      <c r="I387" s="446"/>
    </row>
    <row r="388" spans="1:9" x14ac:dyDescent="0.25">
      <c r="A388" s="162"/>
      <c r="B388" s="162"/>
      <c r="C388" s="430" t="str">
        <f>IF(H388="","",INDEX('Basic project data'!$A$12:$A$16,MATCH(H388,'Basic project data'!$D$12:$D$16,1)))</f>
        <v/>
      </c>
      <c r="D388" s="162"/>
      <c r="E388" s="162"/>
      <c r="F388" s="450"/>
      <c r="G388" s="447"/>
      <c r="H388" s="451"/>
      <c r="I388" s="446"/>
    </row>
    <row r="389" spans="1:9" x14ac:dyDescent="0.25">
      <c r="A389" s="162"/>
      <c r="B389" s="162"/>
      <c r="C389" s="430" t="str">
        <f>IF(H389="","",INDEX('Basic project data'!$A$12:$A$16,MATCH(H389,'Basic project data'!$D$12:$D$16,1)))</f>
        <v/>
      </c>
      <c r="D389" s="162"/>
      <c r="E389" s="162"/>
      <c r="F389" s="450"/>
      <c r="G389" s="447"/>
      <c r="H389" s="451"/>
      <c r="I389" s="446"/>
    </row>
    <row r="390" spans="1:9" x14ac:dyDescent="0.25">
      <c r="A390" s="162"/>
      <c r="B390" s="162"/>
      <c r="C390" s="430" t="str">
        <f>IF(H390="","",INDEX('Basic project data'!$A$12:$A$16,MATCH(H390,'Basic project data'!$D$12:$D$16,1)))</f>
        <v/>
      </c>
      <c r="D390" s="162"/>
      <c r="E390" s="162"/>
      <c r="F390" s="450"/>
      <c r="G390" s="447"/>
      <c r="H390" s="451"/>
      <c r="I390" s="446"/>
    </row>
    <row r="391" spans="1:9" x14ac:dyDescent="0.25">
      <c r="A391" s="162"/>
      <c r="B391" s="162"/>
      <c r="C391" s="430" t="str">
        <f>IF(H391="","",INDEX('Basic project data'!$A$12:$A$16,MATCH(H391,'Basic project data'!$D$12:$D$16,1)))</f>
        <v/>
      </c>
      <c r="D391" s="162"/>
      <c r="E391" s="162"/>
      <c r="F391" s="450"/>
      <c r="G391" s="447"/>
      <c r="H391" s="451"/>
      <c r="I391" s="446"/>
    </row>
    <row r="392" spans="1:9" x14ac:dyDescent="0.25">
      <c r="A392" s="162"/>
      <c r="B392" s="162"/>
      <c r="C392" s="430" t="str">
        <f>IF(H392="","",INDEX('Basic project data'!$A$12:$A$16,MATCH(H392,'Basic project data'!$D$12:$D$16,1)))</f>
        <v/>
      </c>
      <c r="D392" s="162"/>
      <c r="E392" s="162"/>
      <c r="F392" s="450"/>
      <c r="G392" s="447"/>
      <c r="H392" s="451"/>
      <c r="I392" s="446"/>
    </row>
    <row r="393" spans="1:9" x14ac:dyDescent="0.25">
      <c r="A393" s="162"/>
      <c r="B393" s="162"/>
      <c r="C393" s="430" t="str">
        <f>IF(H393="","",INDEX('Basic project data'!$A$12:$A$16,MATCH(H393,'Basic project data'!$D$12:$D$16,1)))</f>
        <v/>
      </c>
      <c r="D393" s="162"/>
      <c r="E393" s="162"/>
      <c r="F393" s="450"/>
      <c r="G393" s="447"/>
      <c r="H393" s="451"/>
      <c r="I393" s="446"/>
    </row>
    <row r="394" spans="1:9" x14ac:dyDescent="0.25">
      <c r="A394" s="162"/>
      <c r="B394" s="162"/>
      <c r="C394" s="430" t="str">
        <f>IF(H394="","",INDEX('Basic project data'!$A$12:$A$16,MATCH(H394,'Basic project data'!$D$12:$D$16,1)))</f>
        <v/>
      </c>
      <c r="D394" s="162"/>
      <c r="E394" s="162"/>
      <c r="F394" s="450"/>
      <c r="G394" s="447"/>
      <c r="H394" s="451"/>
      <c r="I394" s="446"/>
    </row>
    <row r="395" spans="1:9" x14ac:dyDescent="0.25">
      <c r="A395" s="162"/>
      <c r="B395" s="162"/>
      <c r="C395" s="430" t="str">
        <f>IF(H395="","",INDEX('Basic project data'!$A$12:$A$16,MATCH(H395,'Basic project data'!$D$12:$D$16,1)))</f>
        <v/>
      </c>
      <c r="D395" s="162"/>
      <c r="E395" s="162"/>
      <c r="F395" s="450"/>
      <c r="G395" s="447"/>
      <c r="H395" s="451"/>
      <c r="I395" s="446"/>
    </row>
    <row r="396" spans="1:9" x14ac:dyDescent="0.25">
      <c r="A396" s="162"/>
      <c r="B396" s="162"/>
      <c r="C396" s="430" t="str">
        <f>IF(H396="","",INDEX('Basic project data'!$A$12:$A$16,MATCH(H396,'Basic project data'!$D$12:$D$16,1)))</f>
        <v/>
      </c>
      <c r="D396" s="162"/>
      <c r="E396" s="162"/>
      <c r="F396" s="450"/>
      <c r="G396" s="447"/>
      <c r="H396" s="451"/>
      <c r="I396" s="446"/>
    </row>
    <row r="397" spans="1:9" x14ac:dyDescent="0.25">
      <c r="A397" s="162"/>
      <c r="B397" s="162"/>
      <c r="C397" s="430" t="str">
        <f>IF(H397="","",INDEX('Basic project data'!$A$12:$A$16,MATCH(H397,'Basic project data'!$D$12:$D$16,1)))</f>
        <v/>
      </c>
      <c r="D397" s="162"/>
      <c r="E397" s="162"/>
      <c r="F397" s="450"/>
      <c r="G397" s="447"/>
      <c r="H397" s="451"/>
      <c r="I397" s="446"/>
    </row>
    <row r="398" spans="1:9" x14ac:dyDescent="0.25">
      <c r="A398" s="162"/>
      <c r="B398" s="162"/>
      <c r="C398" s="430" t="str">
        <f>IF(H398="","",INDEX('Basic project data'!$A$12:$A$16,MATCH(H398,'Basic project data'!$D$12:$D$16,1)))</f>
        <v/>
      </c>
      <c r="D398" s="162"/>
      <c r="E398" s="162"/>
      <c r="F398" s="450"/>
      <c r="G398" s="447"/>
      <c r="H398" s="451"/>
      <c r="I398" s="446"/>
    </row>
    <row r="399" spans="1:9" x14ac:dyDescent="0.25">
      <c r="A399" s="162"/>
      <c r="B399" s="162"/>
      <c r="C399" s="430" t="str">
        <f>IF(H399="","",INDEX('Basic project data'!$A$12:$A$16,MATCH(H399,'Basic project data'!$D$12:$D$16,1)))</f>
        <v/>
      </c>
      <c r="D399" s="162"/>
      <c r="E399" s="162"/>
      <c r="F399" s="450"/>
      <c r="G399" s="447"/>
      <c r="H399" s="451"/>
      <c r="I399" s="446"/>
    </row>
    <row r="400" spans="1:9" x14ac:dyDescent="0.25">
      <c r="A400" s="162"/>
      <c r="B400" s="162"/>
      <c r="C400" s="430" t="str">
        <f>IF(H400="","",INDEX('Basic project data'!$A$12:$A$16,MATCH(H400,'Basic project data'!$D$12:$D$16,1)))</f>
        <v/>
      </c>
      <c r="D400" s="162"/>
      <c r="E400" s="162"/>
      <c r="F400" s="450"/>
      <c r="G400" s="447"/>
      <c r="H400" s="451"/>
      <c r="I400" s="446"/>
    </row>
    <row r="401" spans="1:9" x14ac:dyDescent="0.25">
      <c r="A401" s="162"/>
      <c r="B401" s="162"/>
      <c r="C401" s="430" t="str">
        <f>IF(H401="","",INDEX('Basic project data'!$A$12:$A$16,MATCH(H401,'Basic project data'!$D$12:$D$16,1)))</f>
        <v/>
      </c>
      <c r="D401" s="162"/>
      <c r="E401" s="162"/>
      <c r="F401" s="450"/>
      <c r="G401" s="447"/>
      <c r="H401" s="451"/>
      <c r="I401" s="446"/>
    </row>
    <row r="402" spans="1:9" x14ac:dyDescent="0.25">
      <c r="A402" s="162"/>
      <c r="B402" s="162"/>
      <c r="C402" s="430" t="str">
        <f>IF(H402="","",INDEX('Basic project data'!$A$12:$A$16,MATCH(H402,'Basic project data'!$D$12:$D$16,1)))</f>
        <v/>
      </c>
      <c r="D402" s="162"/>
      <c r="E402" s="162"/>
      <c r="F402" s="450"/>
      <c r="G402" s="447"/>
      <c r="H402" s="451"/>
      <c r="I402" s="446"/>
    </row>
    <row r="403" spans="1:9" x14ac:dyDescent="0.25">
      <c r="A403" s="162"/>
      <c r="B403" s="162"/>
      <c r="C403" s="430" t="str">
        <f>IF(H403="","",INDEX('Basic project data'!$A$12:$A$16,MATCH(H403,'Basic project data'!$D$12:$D$16,1)))</f>
        <v/>
      </c>
      <c r="D403" s="162"/>
      <c r="E403" s="162"/>
      <c r="F403" s="450"/>
      <c r="G403" s="447"/>
      <c r="H403" s="451"/>
      <c r="I403" s="446"/>
    </row>
    <row r="404" spans="1:9" x14ac:dyDescent="0.25">
      <c r="A404" s="162"/>
      <c r="B404" s="162"/>
      <c r="C404" s="430" t="str">
        <f>IF(H404="","",INDEX('Basic project data'!$A$12:$A$16,MATCH(H404,'Basic project data'!$D$12:$D$16,1)))</f>
        <v/>
      </c>
      <c r="D404" s="162"/>
      <c r="E404" s="162"/>
      <c r="F404" s="450"/>
      <c r="G404" s="447"/>
      <c r="H404" s="451"/>
      <c r="I404" s="446"/>
    </row>
    <row r="405" spans="1:9" x14ac:dyDescent="0.25">
      <c r="A405" s="162"/>
      <c r="B405" s="162"/>
      <c r="C405" s="430" t="str">
        <f>IF(H405="","",INDEX('Basic project data'!$A$12:$A$16,MATCH(H405,'Basic project data'!$D$12:$D$16,1)))</f>
        <v/>
      </c>
      <c r="D405" s="162"/>
      <c r="E405" s="162"/>
      <c r="F405" s="450"/>
      <c r="G405" s="447"/>
      <c r="H405" s="451"/>
      <c r="I405" s="446"/>
    </row>
    <row r="406" spans="1:9" x14ac:dyDescent="0.25">
      <c r="A406" s="162"/>
      <c r="B406" s="162"/>
      <c r="C406" s="430" t="str">
        <f>IF(H406="","",INDEX('Basic project data'!$A$12:$A$16,MATCH(H406,'Basic project data'!$D$12:$D$16,1)))</f>
        <v/>
      </c>
      <c r="D406" s="162"/>
      <c r="E406" s="162"/>
      <c r="F406" s="450"/>
      <c r="G406" s="447"/>
      <c r="H406" s="451"/>
      <c r="I406" s="446"/>
    </row>
    <row r="407" spans="1:9" x14ac:dyDescent="0.25">
      <c r="A407" s="162"/>
      <c r="B407" s="162"/>
      <c r="C407" s="430" t="str">
        <f>IF(H407="","",INDEX('Basic project data'!$A$12:$A$16,MATCH(H407,'Basic project data'!$D$12:$D$16,1)))</f>
        <v/>
      </c>
      <c r="D407" s="162"/>
      <c r="E407" s="162"/>
      <c r="F407" s="450"/>
      <c r="G407" s="447"/>
      <c r="H407" s="451"/>
      <c r="I407" s="446"/>
    </row>
    <row r="408" spans="1:9" x14ac:dyDescent="0.25">
      <c r="A408" s="162"/>
      <c r="B408" s="162"/>
      <c r="C408" s="430" t="str">
        <f>IF(H408="","",INDEX('Basic project data'!$A$12:$A$16,MATCH(H408,'Basic project data'!$D$12:$D$16,1)))</f>
        <v/>
      </c>
      <c r="D408" s="162"/>
      <c r="E408" s="162"/>
      <c r="F408" s="450"/>
      <c r="G408" s="447"/>
      <c r="H408" s="451"/>
      <c r="I408" s="446"/>
    </row>
    <row r="409" spans="1:9" x14ac:dyDescent="0.25">
      <c r="A409" s="162"/>
      <c r="B409" s="162"/>
      <c r="C409" s="430" t="str">
        <f>IF(H409="","",INDEX('Basic project data'!$A$12:$A$16,MATCH(H409,'Basic project data'!$D$12:$D$16,1)))</f>
        <v/>
      </c>
      <c r="D409" s="162"/>
      <c r="E409" s="162"/>
      <c r="F409" s="450"/>
      <c r="G409" s="447"/>
      <c r="H409" s="451"/>
      <c r="I409" s="446"/>
    </row>
    <row r="410" spans="1:9" x14ac:dyDescent="0.25">
      <c r="A410" s="162"/>
      <c r="B410" s="162"/>
      <c r="C410" s="430" t="str">
        <f>IF(H410="","",INDEX('Basic project data'!$A$12:$A$16,MATCH(H410,'Basic project data'!$D$12:$D$16,1)))</f>
        <v/>
      </c>
      <c r="D410" s="162"/>
      <c r="E410" s="162"/>
      <c r="F410" s="450"/>
      <c r="G410" s="447"/>
      <c r="H410" s="451"/>
      <c r="I410" s="446"/>
    </row>
    <row r="411" spans="1:9" x14ac:dyDescent="0.25">
      <c r="A411" s="162"/>
      <c r="B411" s="162"/>
      <c r="C411" s="430" t="str">
        <f>IF(H411="","",INDEX('Basic project data'!$A$12:$A$16,MATCH(H411,'Basic project data'!$D$12:$D$16,1)))</f>
        <v/>
      </c>
      <c r="D411" s="162"/>
      <c r="E411" s="162"/>
      <c r="F411" s="450"/>
      <c r="G411" s="447"/>
      <c r="H411" s="451"/>
      <c r="I411" s="446"/>
    </row>
    <row r="412" spans="1:9" x14ac:dyDescent="0.25">
      <c r="A412" s="162"/>
      <c r="B412" s="162"/>
      <c r="C412" s="430" t="str">
        <f>IF(H412="","",INDEX('Basic project data'!$A$12:$A$16,MATCH(H412,'Basic project data'!$D$12:$D$16,1)))</f>
        <v/>
      </c>
      <c r="D412" s="162"/>
      <c r="E412" s="162"/>
      <c r="F412" s="450"/>
      <c r="G412" s="447"/>
      <c r="H412" s="451"/>
      <c r="I412" s="446"/>
    </row>
    <row r="413" spans="1:9" x14ac:dyDescent="0.25">
      <c r="A413" s="162"/>
      <c r="B413" s="162"/>
      <c r="C413" s="430" t="str">
        <f>IF(H413="","",INDEX('Basic project data'!$A$12:$A$16,MATCH(H413,'Basic project data'!$D$12:$D$16,1)))</f>
        <v/>
      </c>
      <c r="D413" s="162"/>
      <c r="E413" s="162"/>
      <c r="F413" s="450"/>
      <c r="G413" s="447"/>
      <c r="H413" s="451"/>
      <c r="I413" s="446"/>
    </row>
    <row r="414" spans="1:9" x14ac:dyDescent="0.25">
      <c r="A414" s="162"/>
      <c r="B414" s="162"/>
      <c r="C414" s="430" t="str">
        <f>IF(H414="","",INDEX('Basic project data'!$A$12:$A$16,MATCH(H414,'Basic project data'!$D$12:$D$16,1)))</f>
        <v/>
      </c>
      <c r="D414" s="162"/>
      <c r="E414" s="162"/>
      <c r="F414" s="450"/>
      <c r="G414" s="447"/>
      <c r="H414" s="451"/>
      <c r="I414" s="446"/>
    </row>
    <row r="415" spans="1:9" x14ac:dyDescent="0.25">
      <c r="A415" s="162"/>
      <c r="B415" s="162"/>
      <c r="C415" s="430" t="str">
        <f>IF(H415="","",INDEX('Basic project data'!$A$12:$A$16,MATCH(H415,'Basic project data'!$D$12:$D$16,1)))</f>
        <v/>
      </c>
      <c r="D415" s="162"/>
      <c r="E415" s="162"/>
      <c r="F415" s="450"/>
      <c r="G415" s="447"/>
      <c r="H415" s="451"/>
      <c r="I415" s="446"/>
    </row>
    <row r="416" spans="1:9" x14ac:dyDescent="0.25">
      <c r="A416" s="162"/>
      <c r="B416" s="162"/>
      <c r="C416" s="430" t="str">
        <f>IF(H416="","",INDEX('Basic project data'!$A$12:$A$16,MATCH(H416,'Basic project data'!$D$12:$D$16,1)))</f>
        <v/>
      </c>
      <c r="D416" s="162"/>
      <c r="E416" s="162"/>
      <c r="F416" s="450"/>
      <c r="G416" s="447"/>
      <c r="H416" s="451"/>
      <c r="I416" s="446"/>
    </row>
    <row r="417" spans="1:9" x14ac:dyDescent="0.25">
      <c r="A417" s="162"/>
      <c r="B417" s="162"/>
      <c r="C417" s="430" t="str">
        <f>IF(H417="","",INDEX('Basic project data'!$A$12:$A$16,MATCH(H417,'Basic project data'!$D$12:$D$16,1)))</f>
        <v/>
      </c>
      <c r="D417" s="162"/>
      <c r="E417" s="162"/>
      <c r="F417" s="450"/>
      <c r="G417" s="447"/>
      <c r="H417" s="451"/>
      <c r="I417" s="446"/>
    </row>
    <row r="418" spans="1:9" x14ac:dyDescent="0.25">
      <c r="A418" s="162"/>
      <c r="B418" s="162"/>
      <c r="C418" s="430" t="str">
        <f>IF(H418="","",INDEX('Basic project data'!$A$12:$A$16,MATCH(H418,'Basic project data'!$D$12:$D$16,1)))</f>
        <v/>
      </c>
      <c r="D418" s="162"/>
      <c r="E418" s="162"/>
      <c r="F418" s="450"/>
      <c r="G418" s="447"/>
      <c r="H418" s="451"/>
      <c r="I418" s="446"/>
    </row>
    <row r="419" spans="1:9" x14ac:dyDescent="0.25">
      <c r="A419" s="162"/>
      <c r="B419" s="162"/>
      <c r="C419" s="430" t="str">
        <f>IF(H419="","",INDEX('Basic project data'!$A$12:$A$16,MATCH(H419,'Basic project data'!$D$12:$D$16,1)))</f>
        <v/>
      </c>
      <c r="D419" s="162"/>
      <c r="E419" s="162"/>
      <c r="F419" s="450"/>
      <c r="G419" s="447"/>
      <c r="H419" s="451"/>
      <c r="I419" s="446"/>
    </row>
    <row r="420" spans="1:9" x14ac:dyDescent="0.25">
      <c r="A420" s="162"/>
      <c r="B420" s="162"/>
      <c r="C420" s="430" t="str">
        <f>IF(H420="","",INDEX('Basic project data'!$A$12:$A$16,MATCH(H420,'Basic project data'!$D$12:$D$16,1)))</f>
        <v/>
      </c>
      <c r="D420" s="162"/>
      <c r="E420" s="162"/>
      <c r="F420" s="450"/>
      <c r="G420" s="447"/>
      <c r="H420" s="451"/>
      <c r="I420" s="446"/>
    </row>
    <row r="421" spans="1:9" x14ac:dyDescent="0.25">
      <c r="A421" s="162"/>
      <c r="B421" s="162"/>
      <c r="C421" s="430" t="str">
        <f>IF(H421="","",INDEX('Basic project data'!$A$12:$A$16,MATCH(H421,'Basic project data'!$D$12:$D$16,1)))</f>
        <v/>
      </c>
      <c r="D421" s="162"/>
      <c r="E421" s="162"/>
      <c r="F421" s="450"/>
      <c r="G421" s="447"/>
      <c r="H421" s="451"/>
      <c r="I421" s="446"/>
    </row>
    <row r="422" spans="1:9" x14ac:dyDescent="0.25">
      <c r="A422" s="162"/>
      <c r="B422" s="162"/>
      <c r="C422" s="430" t="str">
        <f>IF(H422="","",INDEX('Basic project data'!$A$12:$A$16,MATCH(H422,'Basic project data'!$D$12:$D$16,1)))</f>
        <v/>
      </c>
      <c r="D422" s="162"/>
      <c r="E422" s="162"/>
      <c r="F422" s="450"/>
      <c r="G422" s="447"/>
      <c r="H422" s="451"/>
      <c r="I422" s="446"/>
    </row>
    <row r="423" spans="1:9" x14ac:dyDescent="0.25">
      <c r="A423" s="162"/>
      <c r="B423" s="162"/>
      <c r="C423" s="430" t="str">
        <f>IF(H423="","",INDEX('Basic project data'!$A$12:$A$16,MATCH(H423,'Basic project data'!$D$12:$D$16,1)))</f>
        <v/>
      </c>
      <c r="D423" s="162"/>
      <c r="E423" s="162"/>
      <c r="F423" s="450"/>
      <c r="G423" s="447"/>
      <c r="H423" s="451"/>
      <c r="I423" s="446"/>
    </row>
    <row r="424" spans="1:9" x14ac:dyDescent="0.25">
      <c r="A424" s="162"/>
      <c r="B424" s="162"/>
      <c r="C424" s="430" t="str">
        <f>IF(H424="","",INDEX('Basic project data'!$A$12:$A$16,MATCH(H424,'Basic project data'!$D$12:$D$16,1)))</f>
        <v/>
      </c>
      <c r="D424" s="162"/>
      <c r="E424" s="162"/>
      <c r="F424" s="450"/>
      <c r="G424" s="447"/>
      <c r="H424" s="451"/>
      <c r="I424" s="446"/>
    </row>
    <row r="425" spans="1:9" x14ac:dyDescent="0.25">
      <c r="A425" s="162"/>
      <c r="B425" s="162"/>
      <c r="C425" s="430" t="str">
        <f>IF(H425="","",INDEX('Basic project data'!$A$12:$A$16,MATCH(H425,'Basic project data'!$D$12:$D$16,1)))</f>
        <v/>
      </c>
      <c r="D425" s="162"/>
      <c r="E425" s="162"/>
      <c r="F425" s="450"/>
      <c r="G425" s="447"/>
      <c r="H425" s="451"/>
      <c r="I425" s="446"/>
    </row>
    <row r="426" spans="1:9" x14ac:dyDescent="0.25">
      <c r="A426" s="162"/>
      <c r="B426" s="162"/>
      <c r="C426" s="430" t="str">
        <f>IF(H426="","",INDEX('Basic project data'!$A$12:$A$16,MATCH(H426,'Basic project data'!$D$12:$D$16,1)))</f>
        <v/>
      </c>
      <c r="D426" s="162"/>
      <c r="E426" s="162"/>
      <c r="F426" s="450"/>
      <c r="G426" s="447"/>
      <c r="H426" s="451"/>
      <c r="I426" s="446"/>
    </row>
    <row r="427" spans="1:9" x14ac:dyDescent="0.25">
      <c r="A427" s="162"/>
      <c r="B427" s="162"/>
      <c r="C427" s="430" t="str">
        <f>IF(H427="","",INDEX('Basic project data'!$A$12:$A$16,MATCH(H427,'Basic project data'!$D$12:$D$16,1)))</f>
        <v/>
      </c>
      <c r="D427" s="162"/>
      <c r="E427" s="162"/>
      <c r="F427" s="450"/>
      <c r="G427" s="447"/>
      <c r="H427" s="451"/>
      <c r="I427" s="446"/>
    </row>
    <row r="428" spans="1:9" x14ac:dyDescent="0.25">
      <c r="A428" s="162"/>
      <c r="B428" s="162"/>
      <c r="C428" s="430" t="str">
        <f>IF(H428="","",INDEX('Basic project data'!$A$12:$A$16,MATCH(H428,'Basic project data'!$D$12:$D$16,1)))</f>
        <v/>
      </c>
      <c r="D428" s="162"/>
      <c r="E428" s="162"/>
      <c r="F428" s="450"/>
      <c r="G428" s="447"/>
      <c r="H428" s="451"/>
      <c r="I428" s="446"/>
    </row>
    <row r="429" spans="1:9" x14ac:dyDescent="0.25">
      <c r="A429" s="162"/>
      <c r="B429" s="162"/>
      <c r="C429" s="430" t="str">
        <f>IF(H429="","",INDEX('Basic project data'!$A$12:$A$16,MATCH(H429,'Basic project data'!$D$12:$D$16,1)))</f>
        <v/>
      </c>
      <c r="D429" s="162"/>
      <c r="E429" s="162"/>
      <c r="F429" s="450"/>
      <c r="G429" s="447"/>
      <c r="H429" s="451"/>
      <c r="I429" s="446"/>
    </row>
    <row r="430" spans="1:9" x14ac:dyDescent="0.25">
      <c r="A430" s="162"/>
      <c r="B430" s="162"/>
      <c r="C430" s="430" t="str">
        <f>IF(H430="","",INDEX('Basic project data'!$A$12:$A$16,MATCH(H430,'Basic project data'!$D$12:$D$16,1)))</f>
        <v/>
      </c>
      <c r="D430" s="162"/>
      <c r="E430" s="162"/>
      <c r="F430" s="450"/>
      <c r="G430" s="447"/>
      <c r="H430" s="451"/>
      <c r="I430" s="446"/>
    </row>
    <row r="431" spans="1:9" x14ac:dyDescent="0.25">
      <c r="A431" s="162"/>
      <c r="B431" s="162"/>
      <c r="C431" s="430" t="str">
        <f>IF(H431="","",INDEX('Basic project data'!$A$12:$A$16,MATCH(H431,'Basic project data'!$D$12:$D$16,1)))</f>
        <v/>
      </c>
      <c r="D431" s="162"/>
      <c r="E431" s="162"/>
      <c r="F431" s="450"/>
      <c r="G431" s="447"/>
      <c r="H431" s="451"/>
      <c r="I431" s="446"/>
    </row>
    <row r="432" spans="1:9" x14ac:dyDescent="0.25">
      <c r="A432" s="162"/>
      <c r="B432" s="162"/>
      <c r="C432" s="430" t="str">
        <f>IF(H432="","",INDEX('Basic project data'!$A$12:$A$16,MATCH(H432,'Basic project data'!$D$12:$D$16,1)))</f>
        <v/>
      </c>
      <c r="D432" s="162"/>
      <c r="E432" s="162"/>
      <c r="F432" s="450"/>
      <c r="G432" s="447"/>
      <c r="H432" s="451"/>
      <c r="I432" s="446"/>
    </row>
    <row r="433" spans="1:9" x14ac:dyDescent="0.25">
      <c r="A433" s="162"/>
      <c r="B433" s="162"/>
      <c r="C433" s="430" t="str">
        <f>IF(H433="","",INDEX('Basic project data'!$A$12:$A$16,MATCH(H433,'Basic project data'!$D$12:$D$16,1)))</f>
        <v/>
      </c>
      <c r="D433" s="162"/>
      <c r="E433" s="162"/>
      <c r="F433" s="450"/>
      <c r="G433" s="447"/>
      <c r="H433" s="451"/>
      <c r="I433" s="446"/>
    </row>
    <row r="434" spans="1:9" x14ac:dyDescent="0.25">
      <c r="A434" s="162"/>
      <c r="B434" s="162"/>
      <c r="C434" s="430" t="str">
        <f>IF(H434="","",INDEX('Basic project data'!$A$12:$A$16,MATCH(H434,'Basic project data'!$D$12:$D$16,1)))</f>
        <v/>
      </c>
      <c r="D434" s="162"/>
      <c r="E434" s="162"/>
      <c r="F434" s="450"/>
      <c r="G434" s="447"/>
      <c r="H434" s="451"/>
      <c r="I434" s="446"/>
    </row>
    <row r="435" spans="1:9" x14ac:dyDescent="0.25">
      <c r="A435" s="162"/>
      <c r="B435" s="162"/>
      <c r="C435" s="430" t="str">
        <f>IF(H435="","",INDEX('Basic project data'!$A$12:$A$16,MATCH(H435,'Basic project data'!$D$12:$D$16,1)))</f>
        <v/>
      </c>
      <c r="D435" s="162"/>
      <c r="E435" s="162"/>
      <c r="F435" s="450"/>
      <c r="G435" s="447"/>
      <c r="H435" s="451"/>
      <c r="I435" s="446"/>
    </row>
    <row r="436" spans="1:9" x14ac:dyDescent="0.25">
      <c r="A436" s="162"/>
      <c r="B436" s="162"/>
      <c r="C436" s="430" t="str">
        <f>IF(H436="","",INDEX('Basic project data'!$A$12:$A$16,MATCH(H436,'Basic project data'!$D$12:$D$16,1)))</f>
        <v/>
      </c>
      <c r="D436" s="162"/>
      <c r="E436" s="162"/>
      <c r="F436" s="450"/>
      <c r="G436" s="447"/>
      <c r="H436" s="451"/>
      <c r="I436" s="446"/>
    </row>
    <row r="437" spans="1:9" x14ac:dyDescent="0.25">
      <c r="A437" s="162"/>
      <c r="B437" s="162"/>
      <c r="C437" s="430" t="str">
        <f>IF(H437="","",INDEX('Basic project data'!$A$12:$A$16,MATCH(H437,'Basic project data'!$D$12:$D$16,1)))</f>
        <v/>
      </c>
      <c r="D437" s="162"/>
      <c r="E437" s="162"/>
      <c r="F437" s="450"/>
      <c r="G437" s="447"/>
      <c r="H437" s="451"/>
      <c r="I437" s="446"/>
    </row>
    <row r="438" spans="1:9" x14ac:dyDescent="0.25">
      <c r="A438" s="162"/>
      <c r="B438" s="162"/>
      <c r="C438" s="430" t="str">
        <f>IF(H438="","",INDEX('Basic project data'!$A$12:$A$16,MATCH(H438,'Basic project data'!$D$12:$D$16,1)))</f>
        <v/>
      </c>
      <c r="D438" s="162"/>
      <c r="E438" s="162"/>
      <c r="F438" s="450"/>
      <c r="G438" s="447"/>
      <c r="H438" s="451"/>
      <c r="I438" s="446"/>
    </row>
    <row r="439" spans="1:9" x14ac:dyDescent="0.25">
      <c r="A439" s="162"/>
      <c r="B439" s="162"/>
      <c r="C439" s="430" t="str">
        <f>IF(H439="","",INDEX('Basic project data'!$A$12:$A$16,MATCH(H439,'Basic project data'!$D$12:$D$16,1)))</f>
        <v/>
      </c>
      <c r="D439" s="162"/>
      <c r="E439" s="162"/>
      <c r="F439" s="450"/>
      <c r="G439" s="447"/>
      <c r="H439" s="451"/>
      <c r="I439" s="446"/>
    </row>
    <row r="440" spans="1:9" x14ac:dyDescent="0.25">
      <c r="A440" s="162"/>
      <c r="B440" s="162"/>
      <c r="C440" s="430" t="str">
        <f>IF(H440="","",INDEX('Basic project data'!$A$12:$A$16,MATCH(H440,'Basic project data'!$D$12:$D$16,1)))</f>
        <v/>
      </c>
      <c r="D440" s="162"/>
      <c r="E440" s="162"/>
      <c r="F440" s="450"/>
      <c r="G440" s="447"/>
      <c r="H440" s="451"/>
      <c r="I440" s="446"/>
    </row>
    <row r="441" spans="1:9" x14ac:dyDescent="0.25">
      <c r="A441" s="162"/>
      <c r="B441" s="162"/>
      <c r="C441" s="430" t="str">
        <f>IF(H441="","",INDEX('Basic project data'!$A$12:$A$16,MATCH(H441,'Basic project data'!$D$12:$D$16,1)))</f>
        <v/>
      </c>
      <c r="D441" s="162"/>
      <c r="E441" s="162"/>
      <c r="F441" s="450"/>
      <c r="G441" s="447"/>
      <c r="H441" s="451"/>
      <c r="I441" s="446"/>
    </row>
    <row r="442" spans="1:9" x14ac:dyDescent="0.25">
      <c r="A442" s="162"/>
      <c r="B442" s="162"/>
      <c r="C442" s="430" t="str">
        <f>IF(H442="","",INDEX('Basic project data'!$A$12:$A$16,MATCH(H442,'Basic project data'!$D$12:$D$16,1)))</f>
        <v/>
      </c>
      <c r="D442" s="162"/>
      <c r="E442" s="162"/>
      <c r="F442" s="450"/>
      <c r="G442" s="447"/>
      <c r="H442" s="451"/>
      <c r="I442" s="446"/>
    </row>
    <row r="443" spans="1:9" x14ac:dyDescent="0.25">
      <c r="A443" s="162"/>
      <c r="B443" s="162"/>
      <c r="C443" s="430" t="str">
        <f>IF(H443="","",INDEX('Basic project data'!$A$12:$A$16,MATCH(H443,'Basic project data'!$D$12:$D$16,1)))</f>
        <v/>
      </c>
      <c r="D443" s="162"/>
      <c r="E443" s="162"/>
      <c r="F443" s="450"/>
      <c r="G443" s="447"/>
      <c r="H443" s="451"/>
      <c r="I443" s="446"/>
    </row>
    <row r="444" spans="1:9" x14ac:dyDescent="0.25">
      <c r="A444" s="162"/>
      <c r="B444" s="162"/>
      <c r="C444" s="430" t="str">
        <f>IF(H444="","",INDEX('Basic project data'!$A$12:$A$16,MATCH(H444,'Basic project data'!$D$12:$D$16,1)))</f>
        <v/>
      </c>
      <c r="D444" s="162"/>
      <c r="E444" s="162"/>
      <c r="F444" s="450"/>
      <c r="G444" s="447"/>
      <c r="H444" s="451"/>
      <c r="I444" s="446"/>
    </row>
    <row r="445" spans="1:9" x14ac:dyDescent="0.25">
      <c r="A445" s="162"/>
      <c r="B445" s="162"/>
      <c r="C445" s="430" t="str">
        <f>IF(H445="","",INDEX('Basic project data'!$A$12:$A$16,MATCH(H445,'Basic project data'!$D$12:$D$16,1)))</f>
        <v/>
      </c>
      <c r="D445" s="162"/>
      <c r="E445" s="162"/>
      <c r="F445" s="450"/>
      <c r="G445" s="447"/>
      <c r="H445" s="451"/>
      <c r="I445" s="446"/>
    </row>
    <row r="446" spans="1:9" x14ac:dyDescent="0.25">
      <c r="A446" s="162"/>
      <c r="B446" s="162"/>
      <c r="C446" s="430" t="str">
        <f>IF(H446="","",INDEX('Basic project data'!$A$12:$A$16,MATCH(H446,'Basic project data'!$D$12:$D$16,1)))</f>
        <v/>
      </c>
      <c r="D446" s="162"/>
      <c r="E446" s="162"/>
      <c r="F446" s="450"/>
      <c r="G446" s="447"/>
      <c r="H446" s="451"/>
      <c r="I446" s="446"/>
    </row>
    <row r="447" spans="1:9" x14ac:dyDescent="0.25">
      <c r="A447" s="162"/>
      <c r="B447" s="162"/>
      <c r="C447" s="430" t="str">
        <f>IF(H447="","",INDEX('Basic project data'!$A$12:$A$16,MATCH(H447,'Basic project data'!$D$12:$D$16,1)))</f>
        <v/>
      </c>
      <c r="D447" s="162"/>
      <c r="E447" s="162"/>
      <c r="F447" s="450"/>
      <c r="G447" s="447"/>
      <c r="H447" s="451"/>
      <c r="I447" s="446"/>
    </row>
    <row r="448" spans="1:9" x14ac:dyDescent="0.25">
      <c r="A448" s="162"/>
      <c r="B448" s="162"/>
      <c r="C448" s="430" t="str">
        <f>IF(H448="","",INDEX('Basic project data'!$A$12:$A$16,MATCH(H448,'Basic project data'!$D$12:$D$16,1)))</f>
        <v/>
      </c>
      <c r="D448" s="162"/>
      <c r="E448" s="162"/>
      <c r="F448" s="450"/>
      <c r="G448" s="447"/>
      <c r="H448" s="451"/>
      <c r="I448" s="446"/>
    </row>
    <row r="449" spans="1:9" x14ac:dyDescent="0.25">
      <c r="A449" s="162"/>
      <c r="B449" s="162"/>
      <c r="C449" s="430" t="str">
        <f>IF(H449="","",INDEX('Basic project data'!$A$12:$A$16,MATCH(H449,'Basic project data'!$D$12:$D$16,1)))</f>
        <v/>
      </c>
      <c r="D449" s="162"/>
      <c r="E449" s="162"/>
      <c r="F449" s="450"/>
      <c r="G449" s="447"/>
      <c r="H449" s="451"/>
      <c r="I449" s="446"/>
    </row>
    <row r="450" spans="1:9" x14ac:dyDescent="0.25">
      <c r="A450" s="162"/>
      <c r="B450" s="162"/>
      <c r="C450" s="430" t="str">
        <f>IF(H450="","",INDEX('Basic project data'!$A$12:$A$16,MATCH(H450,'Basic project data'!$D$12:$D$16,1)))</f>
        <v/>
      </c>
      <c r="D450" s="162"/>
      <c r="E450" s="162"/>
      <c r="F450" s="450"/>
      <c r="G450" s="447"/>
      <c r="H450" s="451"/>
      <c r="I450" s="446"/>
    </row>
    <row r="451" spans="1:9" x14ac:dyDescent="0.25">
      <c r="A451" s="162"/>
      <c r="B451" s="162"/>
      <c r="C451" s="430" t="str">
        <f>IF(H451="","",INDEX('Basic project data'!$A$12:$A$16,MATCH(H451,'Basic project data'!$D$12:$D$16,1)))</f>
        <v/>
      </c>
      <c r="D451" s="162"/>
      <c r="E451" s="162"/>
      <c r="F451" s="450"/>
      <c r="G451" s="447"/>
      <c r="H451" s="451"/>
      <c r="I451" s="446"/>
    </row>
    <row r="452" spans="1:9" x14ac:dyDescent="0.25">
      <c r="A452" s="162"/>
      <c r="B452" s="162"/>
      <c r="C452" s="430" t="str">
        <f>IF(H452="","",INDEX('Basic project data'!$A$12:$A$16,MATCH(H452,'Basic project data'!$D$12:$D$16,1)))</f>
        <v/>
      </c>
      <c r="D452" s="162"/>
      <c r="E452" s="162"/>
      <c r="F452" s="450"/>
      <c r="G452" s="447"/>
      <c r="H452" s="451"/>
      <c r="I452" s="446"/>
    </row>
    <row r="453" spans="1:9" x14ac:dyDescent="0.25">
      <c r="A453" s="162"/>
      <c r="B453" s="162"/>
      <c r="C453" s="430" t="str">
        <f>IF(H453="","",INDEX('Basic project data'!$A$12:$A$16,MATCH(H453,'Basic project data'!$D$12:$D$16,1)))</f>
        <v/>
      </c>
      <c r="D453" s="162"/>
      <c r="E453" s="162"/>
      <c r="F453" s="450"/>
      <c r="G453" s="447"/>
      <c r="H453" s="451"/>
      <c r="I453" s="446"/>
    </row>
    <row r="454" spans="1:9" x14ac:dyDescent="0.25">
      <c r="A454" s="162"/>
      <c r="B454" s="162"/>
      <c r="C454" s="430" t="str">
        <f>IF(H454="","",INDEX('Basic project data'!$A$12:$A$16,MATCH(H454,'Basic project data'!$D$12:$D$16,1)))</f>
        <v/>
      </c>
      <c r="D454" s="162"/>
      <c r="E454" s="162"/>
      <c r="F454" s="450"/>
      <c r="G454" s="447"/>
      <c r="H454" s="451"/>
      <c r="I454" s="446"/>
    </row>
    <row r="455" spans="1:9" x14ac:dyDescent="0.25">
      <c r="A455" s="162"/>
      <c r="B455" s="162"/>
      <c r="C455" s="430" t="str">
        <f>IF(H455="","",INDEX('Basic project data'!$A$12:$A$16,MATCH(H455,'Basic project data'!$D$12:$D$16,1)))</f>
        <v/>
      </c>
      <c r="D455" s="162"/>
      <c r="E455" s="162"/>
      <c r="F455" s="450"/>
      <c r="G455" s="447"/>
      <c r="H455" s="451"/>
      <c r="I455" s="446"/>
    </row>
    <row r="456" spans="1:9" x14ac:dyDescent="0.25">
      <c r="A456" s="162"/>
      <c r="B456" s="162"/>
      <c r="C456" s="430" t="str">
        <f>IF(H456="","",INDEX('Basic project data'!$A$12:$A$16,MATCH(H456,'Basic project data'!$D$12:$D$16,1)))</f>
        <v/>
      </c>
      <c r="D456" s="162"/>
      <c r="E456" s="162"/>
      <c r="F456" s="450"/>
      <c r="G456" s="447"/>
      <c r="H456" s="451"/>
      <c r="I456" s="446"/>
    </row>
    <row r="457" spans="1:9" x14ac:dyDescent="0.25">
      <c r="A457" s="162"/>
      <c r="B457" s="162"/>
      <c r="C457" s="430" t="str">
        <f>IF(H457="","",INDEX('Basic project data'!$A$12:$A$16,MATCH(H457,'Basic project data'!$D$12:$D$16,1)))</f>
        <v/>
      </c>
      <c r="D457" s="162"/>
      <c r="E457" s="162"/>
      <c r="F457" s="450"/>
      <c r="G457" s="447"/>
      <c r="H457" s="451"/>
      <c r="I457" s="446"/>
    </row>
    <row r="458" spans="1:9" x14ac:dyDescent="0.25">
      <c r="A458" s="162"/>
      <c r="B458" s="162"/>
      <c r="C458" s="430" t="str">
        <f>IF(H458="","",INDEX('Basic project data'!$A$12:$A$16,MATCH(H458,'Basic project data'!$D$12:$D$16,1)))</f>
        <v/>
      </c>
      <c r="D458" s="162"/>
      <c r="E458" s="162"/>
      <c r="F458" s="450"/>
      <c r="G458" s="447"/>
      <c r="H458" s="451"/>
      <c r="I458" s="446"/>
    </row>
    <row r="459" spans="1:9" x14ac:dyDescent="0.25">
      <c r="A459" s="162"/>
      <c r="B459" s="162"/>
      <c r="C459" s="430" t="str">
        <f>IF(H459="","",INDEX('Basic project data'!$A$12:$A$16,MATCH(H459,'Basic project data'!$D$12:$D$16,1)))</f>
        <v/>
      </c>
      <c r="D459" s="162"/>
      <c r="E459" s="162"/>
      <c r="F459" s="450"/>
      <c r="G459" s="447"/>
      <c r="H459" s="451"/>
      <c r="I459" s="446"/>
    </row>
    <row r="460" spans="1:9" x14ac:dyDescent="0.25">
      <c r="A460" s="162"/>
      <c r="B460" s="162"/>
      <c r="C460" s="430" t="str">
        <f>IF(H460="","",INDEX('Basic project data'!$A$12:$A$16,MATCH(H460,'Basic project data'!$D$12:$D$16,1)))</f>
        <v/>
      </c>
      <c r="D460" s="162"/>
      <c r="E460" s="162"/>
      <c r="F460" s="450"/>
      <c r="G460" s="447"/>
      <c r="H460" s="451"/>
      <c r="I460" s="446"/>
    </row>
    <row r="461" spans="1:9" x14ac:dyDescent="0.25">
      <c r="A461" s="162"/>
      <c r="B461" s="162"/>
      <c r="C461" s="430" t="str">
        <f>IF(H461="","",INDEX('Basic project data'!$A$12:$A$16,MATCH(H461,'Basic project data'!$D$12:$D$16,1)))</f>
        <v/>
      </c>
      <c r="D461" s="162"/>
      <c r="E461" s="162"/>
      <c r="F461" s="450"/>
      <c r="G461" s="447"/>
      <c r="H461" s="451"/>
      <c r="I461" s="446"/>
    </row>
    <row r="462" spans="1:9" x14ac:dyDescent="0.25">
      <c r="A462" s="162"/>
      <c r="B462" s="162"/>
      <c r="C462" s="430" t="str">
        <f>IF(H462="","",INDEX('Basic project data'!$A$12:$A$16,MATCH(H462,'Basic project data'!$D$12:$D$16,1)))</f>
        <v/>
      </c>
      <c r="D462" s="162"/>
      <c r="E462" s="162"/>
      <c r="F462" s="450"/>
      <c r="G462" s="447"/>
      <c r="H462" s="451"/>
      <c r="I462" s="446"/>
    </row>
    <row r="463" spans="1:9" x14ac:dyDescent="0.25">
      <c r="A463" s="162"/>
      <c r="B463" s="162"/>
      <c r="C463" s="430" t="str">
        <f>IF(H463="","",INDEX('Basic project data'!$A$12:$A$16,MATCH(H463,'Basic project data'!$D$12:$D$16,1)))</f>
        <v/>
      </c>
      <c r="D463" s="162"/>
      <c r="E463" s="162"/>
      <c r="F463" s="450"/>
      <c r="G463" s="447"/>
      <c r="H463" s="451"/>
      <c r="I463" s="446"/>
    </row>
    <row r="464" spans="1:9" x14ac:dyDescent="0.25">
      <c r="A464" s="162"/>
      <c r="B464" s="162"/>
      <c r="C464" s="430" t="str">
        <f>IF(H464="","",INDEX('Basic project data'!$A$12:$A$16,MATCH(H464,'Basic project data'!$D$12:$D$16,1)))</f>
        <v/>
      </c>
      <c r="D464" s="162"/>
      <c r="E464" s="162"/>
      <c r="F464" s="450"/>
      <c r="G464" s="447"/>
      <c r="H464" s="451"/>
      <c r="I464" s="446"/>
    </row>
    <row r="465" spans="1:9" x14ac:dyDescent="0.25">
      <c r="A465" s="162"/>
      <c r="B465" s="162"/>
      <c r="C465" s="430" t="str">
        <f>IF(H465="","",INDEX('Basic project data'!$A$12:$A$16,MATCH(H465,'Basic project data'!$D$12:$D$16,1)))</f>
        <v/>
      </c>
      <c r="D465" s="162"/>
      <c r="E465" s="162"/>
      <c r="F465" s="450"/>
      <c r="G465" s="447"/>
      <c r="H465" s="451"/>
      <c r="I465" s="446"/>
    </row>
    <row r="466" spans="1:9" x14ac:dyDescent="0.25">
      <c r="A466" s="162"/>
      <c r="B466" s="162"/>
      <c r="C466" s="430" t="str">
        <f>IF(H466="","",INDEX('Basic project data'!$A$12:$A$16,MATCH(H466,'Basic project data'!$D$12:$D$16,1)))</f>
        <v/>
      </c>
      <c r="D466" s="162"/>
      <c r="E466" s="162"/>
      <c r="F466" s="450"/>
      <c r="G466" s="447"/>
      <c r="H466" s="451"/>
      <c r="I466" s="446"/>
    </row>
    <row r="467" spans="1:9" x14ac:dyDescent="0.25">
      <c r="A467" s="162"/>
      <c r="B467" s="162"/>
      <c r="C467" s="430" t="str">
        <f>IF(H467="","",INDEX('Basic project data'!$A$12:$A$16,MATCH(H467,'Basic project data'!$D$12:$D$16,1)))</f>
        <v/>
      </c>
      <c r="D467" s="162"/>
      <c r="E467" s="162"/>
      <c r="F467" s="450"/>
      <c r="G467" s="447"/>
      <c r="H467" s="451"/>
      <c r="I467" s="446"/>
    </row>
    <row r="468" spans="1:9" x14ac:dyDescent="0.25">
      <c r="A468" s="162"/>
      <c r="B468" s="162"/>
      <c r="C468" s="430" t="str">
        <f>IF(H468="","",INDEX('Basic project data'!$A$12:$A$16,MATCH(H468,'Basic project data'!$D$12:$D$16,1)))</f>
        <v/>
      </c>
      <c r="D468" s="162"/>
      <c r="E468" s="162"/>
      <c r="F468" s="450"/>
      <c r="G468" s="447"/>
      <c r="H468" s="451"/>
      <c r="I468" s="446"/>
    </row>
    <row r="469" spans="1:9" x14ac:dyDescent="0.25">
      <c r="A469" s="162"/>
      <c r="B469" s="162"/>
      <c r="C469" s="430" t="str">
        <f>IF(H469="","",INDEX('Basic project data'!$A$12:$A$16,MATCH(H469,'Basic project data'!$D$12:$D$16,1)))</f>
        <v/>
      </c>
      <c r="D469" s="162"/>
      <c r="E469" s="162"/>
      <c r="F469" s="450"/>
      <c r="G469" s="447"/>
      <c r="H469" s="451"/>
      <c r="I469" s="446"/>
    </row>
    <row r="470" spans="1:9" x14ac:dyDescent="0.25">
      <c r="A470" s="162"/>
      <c r="B470" s="162"/>
      <c r="C470" s="430" t="str">
        <f>IF(H470="","",INDEX('Basic project data'!$A$12:$A$16,MATCH(H470,'Basic project data'!$D$12:$D$16,1)))</f>
        <v/>
      </c>
      <c r="D470" s="162"/>
      <c r="E470" s="162"/>
      <c r="F470" s="450"/>
      <c r="G470" s="447"/>
      <c r="H470" s="451"/>
      <c r="I470" s="446"/>
    </row>
    <row r="471" spans="1:9" x14ac:dyDescent="0.25">
      <c r="A471" s="162"/>
      <c r="B471" s="162"/>
      <c r="C471" s="430" t="str">
        <f>IF(H471="","",INDEX('Basic project data'!$A$12:$A$16,MATCH(H471,'Basic project data'!$D$12:$D$16,1)))</f>
        <v/>
      </c>
      <c r="D471" s="162"/>
      <c r="E471" s="162"/>
      <c r="F471" s="450"/>
      <c r="G471" s="447"/>
      <c r="H471" s="451"/>
      <c r="I471" s="446"/>
    </row>
    <row r="472" spans="1:9" x14ac:dyDescent="0.25">
      <c r="A472" s="162"/>
      <c r="B472" s="162"/>
      <c r="C472" s="430" t="str">
        <f>IF(H472="","",INDEX('Basic project data'!$A$12:$A$16,MATCH(H472,'Basic project data'!$D$12:$D$16,1)))</f>
        <v/>
      </c>
      <c r="D472" s="162"/>
      <c r="E472" s="162"/>
      <c r="F472" s="450"/>
      <c r="G472" s="447"/>
      <c r="H472" s="451"/>
      <c r="I472" s="446"/>
    </row>
    <row r="473" spans="1:9" x14ac:dyDescent="0.25">
      <c r="A473" s="162"/>
      <c r="B473" s="162"/>
      <c r="C473" s="430" t="str">
        <f>IF(H473="","",INDEX('Basic project data'!$A$12:$A$16,MATCH(H473,'Basic project data'!$D$12:$D$16,1)))</f>
        <v/>
      </c>
      <c r="D473" s="162"/>
      <c r="E473" s="162"/>
      <c r="F473" s="450"/>
      <c r="G473" s="447"/>
      <c r="H473" s="451"/>
      <c r="I473" s="446"/>
    </row>
    <row r="474" spans="1:9" x14ac:dyDescent="0.25">
      <c r="A474" s="162"/>
      <c r="B474" s="162"/>
      <c r="C474" s="430" t="str">
        <f>IF(H474="","",INDEX('Basic project data'!$A$12:$A$16,MATCH(H474,'Basic project data'!$D$12:$D$16,1)))</f>
        <v/>
      </c>
      <c r="D474" s="162"/>
      <c r="E474" s="162"/>
      <c r="F474" s="450"/>
      <c r="G474" s="447"/>
      <c r="H474" s="451"/>
      <c r="I474" s="446"/>
    </row>
    <row r="475" spans="1:9" x14ac:dyDescent="0.25">
      <c r="A475" s="162"/>
      <c r="B475" s="162"/>
      <c r="C475" s="430" t="str">
        <f>IF(H475="","",INDEX('Basic project data'!$A$12:$A$16,MATCH(H475,'Basic project data'!$D$12:$D$16,1)))</f>
        <v/>
      </c>
      <c r="D475" s="162"/>
      <c r="E475" s="162"/>
      <c r="F475" s="450"/>
      <c r="G475" s="447"/>
      <c r="H475" s="451"/>
      <c r="I475" s="446"/>
    </row>
    <row r="476" spans="1:9" x14ac:dyDescent="0.25">
      <c r="A476" s="162"/>
      <c r="B476" s="162"/>
      <c r="C476" s="430" t="str">
        <f>IF(H476="","",INDEX('Basic project data'!$A$12:$A$16,MATCH(H476,'Basic project data'!$D$12:$D$16,1)))</f>
        <v/>
      </c>
      <c r="D476" s="162"/>
      <c r="E476" s="162"/>
      <c r="F476" s="450"/>
      <c r="G476" s="447"/>
      <c r="H476" s="451"/>
      <c r="I476" s="446"/>
    </row>
    <row r="477" spans="1:9" x14ac:dyDescent="0.25">
      <c r="A477" s="162"/>
      <c r="B477" s="162"/>
      <c r="C477" s="430" t="str">
        <f>IF(H477="","",INDEX('Basic project data'!$A$12:$A$16,MATCH(H477,'Basic project data'!$D$12:$D$16,1)))</f>
        <v/>
      </c>
      <c r="D477" s="162"/>
      <c r="E477" s="162"/>
      <c r="F477" s="450"/>
      <c r="G477" s="447"/>
      <c r="H477" s="451"/>
      <c r="I477" s="446"/>
    </row>
    <row r="478" spans="1:9" x14ac:dyDescent="0.25">
      <c r="A478" s="162"/>
      <c r="B478" s="162"/>
      <c r="C478" s="430" t="str">
        <f>IF(H478="","",INDEX('Basic project data'!$A$12:$A$16,MATCH(H478,'Basic project data'!$D$12:$D$16,1)))</f>
        <v/>
      </c>
      <c r="D478" s="162"/>
      <c r="E478" s="162"/>
      <c r="F478" s="450"/>
      <c r="G478" s="447"/>
      <c r="H478" s="451"/>
      <c r="I478" s="446"/>
    </row>
    <row r="479" spans="1:9" x14ac:dyDescent="0.25">
      <c r="A479" s="162"/>
      <c r="B479" s="162"/>
      <c r="C479" s="430" t="str">
        <f>IF(H479="","",INDEX('Basic project data'!$A$12:$A$16,MATCH(H479,'Basic project data'!$D$12:$D$16,1)))</f>
        <v/>
      </c>
      <c r="D479" s="162"/>
      <c r="E479" s="162"/>
      <c r="F479" s="450"/>
      <c r="G479" s="447"/>
      <c r="H479" s="451"/>
      <c r="I479" s="446"/>
    </row>
    <row r="480" spans="1:9" x14ac:dyDescent="0.25">
      <c r="A480" s="162"/>
      <c r="B480" s="162"/>
      <c r="C480" s="430" t="str">
        <f>IF(H480="","",INDEX('Basic project data'!$A$12:$A$16,MATCH(H480,'Basic project data'!$D$12:$D$16,1)))</f>
        <v/>
      </c>
      <c r="D480" s="162"/>
      <c r="E480" s="162"/>
      <c r="F480" s="450"/>
      <c r="G480" s="447"/>
      <c r="H480" s="451"/>
      <c r="I480" s="446"/>
    </row>
    <row r="481" spans="1:9" x14ac:dyDescent="0.25">
      <c r="A481" s="162"/>
      <c r="B481" s="162"/>
      <c r="C481" s="430" t="str">
        <f>IF(H481="","",INDEX('Basic project data'!$A$12:$A$16,MATCH(H481,'Basic project data'!$D$12:$D$16,1)))</f>
        <v/>
      </c>
      <c r="D481" s="162"/>
      <c r="E481" s="162"/>
      <c r="F481" s="450"/>
      <c r="G481" s="447"/>
      <c r="H481" s="451"/>
      <c r="I481" s="446"/>
    </row>
    <row r="482" spans="1:9" x14ac:dyDescent="0.25">
      <c r="A482" s="162"/>
      <c r="B482" s="162"/>
      <c r="C482" s="430" t="str">
        <f>IF(H482="","",INDEX('Basic project data'!$A$12:$A$16,MATCH(H482,'Basic project data'!$D$12:$D$16,1)))</f>
        <v/>
      </c>
      <c r="D482" s="162"/>
      <c r="E482" s="162"/>
      <c r="F482" s="450"/>
      <c r="G482" s="447"/>
      <c r="H482" s="451"/>
      <c r="I482" s="446"/>
    </row>
    <row r="483" spans="1:9" x14ac:dyDescent="0.25">
      <c r="A483" s="162"/>
      <c r="B483" s="162"/>
      <c r="C483" s="430" t="str">
        <f>IF(H483="","",INDEX('Basic project data'!$A$12:$A$16,MATCH(H483,'Basic project data'!$D$12:$D$16,1)))</f>
        <v/>
      </c>
      <c r="D483" s="162"/>
      <c r="E483" s="162"/>
      <c r="F483" s="450"/>
      <c r="G483" s="447"/>
      <c r="H483" s="451"/>
      <c r="I483" s="446"/>
    </row>
    <row r="484" spans="1:9" x14ac:dyDescent="0.25">
      <c r="A484" s="162"/>
      <c r="B484" s="162"/>
      <c r="C484" s="430" t="str">
        <f>IF(H484="","",INDEX('Basic project data'!$A$12:$A$16,MATCH(H484,'Basic project data'!$D$12:$D$16,1)))</f>
        <v/>
      </c>
      <c r="D484" s="162"/>
      <c r="E484" s="162"/>
      <c r="F484" s="450"/>
      <c r="G484" s="447"/>
      <c r="H484" s="451"/>
      <c r="I484" s="446"/>
    </row>
    <row r="485" spans="1:9" x14ac:dyDescent="0.25">
      <c r="A485" s="162"/>
      <c r="B485" s="162"/>
      <c r="C485" s="430" t="str">
        <f>IF(H485="","",INDEX('Basic project data'!$A$12:$A$16,MATCH(H485,'Basic project data'!$D$12:$D$16,1)))</f>
        <v/>
      </c>
      <c r="D485" s="162"/>
      <c r="E485" s="162"/>
      <c r="F485" s="450"/>
      <c r="G485" s="447"/>
      <c r="H485" s="451"/>
      <c r="I485" s="446"/>
    </row>
    <row r="486" spans="1:9" x14ac:dyDescent="0.25">
      <c r="A486" s="162"/>
      <c r="B486" s="162"/>
      <c r="C486" s="430" t="str">
        <f>IF(H486="","",INDEX('Basic project data'!$A$12:$A$16,MATCH(H486,'Basic project data'!$D$12:$D$16,1)))</f>
        <v/>
      </c>
      <c r="D486" s="162"/>
      <c r="E486" s="162"/>
      <c r="F486" s="450"/>
      <c r="G486" s="447"/>
      <c r="H486" s="451"/>
      <c r="I486" s="446"/>
    </row>
    <row r="487" spans="1:9" x14ac:dyDescent="0.25">
      <c r="A487" s="162"/>
      <c r="B487" s="162"/>
      <c r="C487" s="430" t="str">
        <f>IF(H487="","",INDEX('Basic project data'!$A$12:$A$16,MATCH(H487,'Basic project data'!$D$12:$D$16,1)))</f>
        <v/>
      </c>
      <c r="D487" s="162"/>
      <c r="E487" s="162"/>
      <c r="F487" s="450"/>
      <c r="G487" s="447"/>
      <c r="H487" s="451"/>
      <c r="I487" s="446"/>
    </row>
    <row r="488" spans="1:9" x14ac:dyDescent="0.25">
      <c r="A488" s="162"/>
      <c r="B488" s="162"/>
      <c r="C488" s="430" t="str">
        <f>IF(H488="","",INDEX('Basic project data'!$A$12:$A$16,MATCH(H488,'Basic project data'!$D$12:$D$16,1)))</f>
        <v/>
      </c>
      <c r="D488" s="162"/>
      <c r="E488" s="162"/>
      <c r="F488" s="450"/>
      <c r="G488" s="447"/>
      <c r="H488" s="451"/>
      <c r="I488" s="446"/>
    </row>
    <row r="489" spans="1:9" x14ac:dyDescent="0.25">
      <c r="A489" s="162"/>
      <c r="B489" s="162"/>
      <c r="C489" s="430" t="str">
        <f>IF(H489="","",INDEX('Basic project data'!$A$12:$A$16,MATCH(H489,'Basic project data'!$D$12:$D$16,1)))</f>
        <v/>
      </c>
      <c r="D489" s="162"/>
      <c r="E489" s="162"/>
      <c r="F489" s="450"/>
      <c r="G489" s="447"/>
      <c r="H489" s="451"/>
      <c r="I489" s="446"/>
    </row>
    <row r="490" spans="1:9" x14ac:dyDescent="0.25">
      <c r="A490" s="162"/>
      <c r="B490" s="162"/>
      <c r="C490" s="430" t="str">
        <f>IF(H490="","",INDEX('Basic project data'!$A$12:$A$16,MATCH(H490,'Basic project data'!$D$12:$D$16,1)))</f>
        <v/>
      </c>
      <c r="D490" s="162"/>
      <c r="E490" s="162"/>
      <c r="F490" s="450"/>
      <c r="G490" s="447"/>
      <c r="H490" s="451"/>
      <c r="I490" s="446"/>
    </row>
    <row r="491" spans="1:9" x14ac:dyDescent="0.25">
      <c r="A491" s="162"/>
      <c r="B491" s="162"/>
      <c r="C491" s="430" t="str">
        <f>IF(H491="","",INDEX('Basic project data'!$A$12:$A$16,MATCH(H491,'Basic project data'!$D$12:$D$16,1)))</f>
        <v/>
      </c>
      <c r="D491" s="162"/>
      <c r="E491" s="162"/>
      <c r="F491" s="450"/>
      <c r="G491" s="447"/>
      <c r="H491" s="451"/>
      <c r="I491" s="446"/>
    </row>
    <row r="492" spans="1:9" x14ac:dyDescent="0.25">
      <c r="A492" s="162"/>
      <c r="B492" s="162"/>
      <c r="C492" s="430" t="str">
        <f>IF(H492="","",INDEX('Basic project data'!$A$12:$A$16,MATCH(H492,'Basic project data'!$D$12:$D$16,1)))</f>
        <v/>
      </c>
      <c r="D492" s="162"/>
      <c r="E492" s="162"/>
      <c r="F492" s="450"/>
      <c r="G492" s="447"/>
      <c r="H492" s="451"/>
      <c r="I492" s="446"/>
    </row>
    <row r="493" spans="1:9" x14ac:dyDescent="0.25">
      <c r="A493" s="162"/>
      <c r="B493" s="162"/>
      <c r="C493" s="430" t="str">
        <f>IF(H493="","",INDEX('Basic project data'!$A$12:$A$16,MATCH(H493,'Basic project data'!$D$12:$D$16,1)))</f>
        <v/>
      </c>
      <c r="D493" s="162"/>
      <c r="E493" s="162"/>
      <c r="F493" s="450"/>
      <c r="G493" s="447"/>
      <c r="H493" s="451"/>
      <c r="I493" s="446"/>
    </row>
    <row r="494" spans="1:9" x14ac:dyDescent="0.25">
      <c r="A494" s="162"/>
      <c r="B494" s="162"/>
      <c r="C494" s="430" t="str">
        <f>IF(H494="","",INDEX('Basic project data'!$A$12:$A$16,MATCH(H494,'Basic project data'!$D$12:$D$16,1)))</f>
        <v/>
      </c>
      <c r="D494" s="162"/>
      <c r="E494" s="162"/>
      <c r="F494" s="450"/>
      <c r="G494" s="447"/>
      <c r="H494" s="451"/>
      <c r="I494" s="446"/>
    </row>
    <row r="495" spans="1:9" x14ac:dyDescent="0.25">
      <c r="A495" s="162"/>
      <c r="B495" s="162"/>
      <c r="C495" s="430" t="str">
        <f>IF(H495="","",INDEX('Basic project data'!$A$12:$A$16,MATCH(H495,'Basic project data'!$D$12:$D$16,1)))</f>
        <v/>
      </c>
      <c r="D495" s="162"/>
      <c r="E495" s="162"/>
      <c r="F495" s="450"/>
      <c r="G495" s="447"/>
      <c r="H495" s="451"/>
      <c r="I495" s="446"/>
    </row>
    <row r="496" spans="1:9" x14ac:dyDescent="0.25">
      <c r="A496" s="162"/>
      <c r="B496" s="162"/>
      <c r="C496" s="430" t="str">
        <f>IF(H496="","",INDEX('Basic project data'!$A$12:$A$16,MATCH(H496,'Basic project data'!$D$12:$D$16,1)))</f>
        <v/>
      </c>
      <c r="D496" s="162"/>
      <c r="E496" s="162"/>
      <c r="F496" s="450"/>
      <c r="G496" s="447"/>
      <c r="H496" s="451"/>
      <c r="I496" s="446"/>
    </row>
    <row r="497" spans="1:9" x14ac:dyDescent="0.25">
      <c r="A497" s="162"/>
      <c r="B497" s="162"/>
      <c r="C497" s="430" t="str">
        <f>IF(H497="","",INDEX('Basic project data'!$A$12:$A$16,MATCH(H497,'Basic project data'!$D$12:$D$16,1)))</f>
        <v/>
      </c>
      <c r="D497" s="162"/>
      <c r="E497" s="162"/>
      <c r="F497" s="450"/>
      <c r="G497" s="447"/>
      <c r="H497" s="451"/>
      <c r="I497" s="446"/>
    </row>
    <row r="498" spans="1:9" x14ac:dyDescent="0.25">
      <c r="A498" s="162"/>
      <c r="B498" s="162"/>
      <c r="C498" s="430" t="str">
        <f>IF(H498="","",INDEX('Basic project data'!$A$12:$A$16,MATCH(H498,'Basic project data'!$D$12:$D$16,1)))</f>
        <v/>
      </c>
      <c r="D498" s="162"/>
      <c r="E498" s="162"/>
      <c r="F498" s="450"/>
      <c r="G498" s="447"/>
      <c r="H498" s="451"/>
      <c r="I498" s="446"/>
    </row>
    <row r="499" spans="1:9" x14ac:dyDescent="0.25">
      <c r="A499" s="162"/>
      <c r="B499" s="162"/>
      <c r="C499" s="430" t="str">
        <f>IF(H499="","",INDEX('Basic project data'!$A$12:$A$16,MATCH(H499,'Basic project data'!$D$12:$D$16,1)))</f>
        <v/>
      </c>
      <c r="D499" s="162"/>
      <c r="E499" s="162"/>
      <c r="F499" s="450"/>
      <c r="G499" s="447"/>
      <c r="H499" s="451"/>
      <c r="I499" s="446"/>
    </row>
    <row r="500" spans="1:9" x14ac:dyDescent="0.25">
      <c r="A500" s="162"/>
      <c r="B500" s="162"/>
      <c r="C500" s="430" t="str">
        <f>IF(H500="","",INDEX('Basic project data'!$A$12:$A$16,MATCH(H500,'Basic project data'!$D$12:$D$16,1)))</f>
        <v/>
      </c>
      <c r="D500" s="162"/>
      <c r="E500" s="162"/>
      <c r="F500" s="450"/>
      <c r="G500" s="447"/>
      <c r="H500" s="451"/>
      <c r="I500" s="446"/>
    </row>
  </sheetData>
  <conditionalFormatting sqref="A21">
    <cfRule type="cellIs" dxfId="2543" priority="11" operator="equal">
      <formula>0</formula>
    </cfRule>
    <cfRule type="cellIs" dxfId="2542" priority="12" operator="equal">
      <formula>0</formula>
    </cfRule>
  </conditionalFormatting>
  <conditionalFormatting sqref="A21:A34">
    <cfRule type="cellIs" dxfId="2541" priority="9" operator="equal">
      <formula>0</formula>
    </cfRule>
    <cfRule type="cellIs" dxfId="2540" priority="10" operator="equal">
      <formula>0</formula>
    </cfRule>
  </conditionalFormatting>
  <conditionalFormatting sqref="A22:A500">
    <cfRule type="cellIs" dxfId="2539" priority="7" operator="equal">
      <formula>0</formula>
    </cfRule>
    <cfRule type="cellIs" dxfId="2538" priority="8" operator="equal">
      <formula>0</formula>
    </cfRule>
  </conditionalFormatting>
  <conditionalFormatting sqref="A35:A500">
    <cfRule type="cellIs" dxfId="2537" priority="5" operator="equal">
      <formula>0</formula>
    </cfRule>
    <cfRule type="cellIs" dxfId="2536" priority="6" operator="equal">
      <formula>0</formula>
    </cfRule>
  </conditionalFormatting>
  <conditionalFormatting sqref="D21:D24 D26:D500">
    <cfRule type="cellIs" dxfId="2535" priority="35" operator="equal">
      <formula>0</formula>
    </cfRule>
  </conditionalFormatting>
  <conditionalFormatting sqref="D21:D25">
    <cfRule type="cellIs" dxfId="2534" priority="22" operator="equal">
      <formula>0</formula>
    </cfRule>
    <cfRule type="cellIs" dxfId="2533" priority="23" operator="equal">
      <formula>0</formula>
    </cfRule>
  </conditionalFormatting>
  <conditionalFormatting sqref="D26:D500 D21:D24">
    <cfRule type="cellIs" dxfId="2532" priority="34" operator="equal">
      <formula>0</formula>
    </cfRule>
  </conditionalFormatting>
  <conditionalFormatting sqref="D25:E25">
    <cfRule type="cellIs" dxfId="2531" priority="18" operator="equal">
      <formula>0</formula>
    </cfRule>
    <cfRule type="cellIs" dxfId="2530" priority="19" operator="equal">
      <formula>0</formula>
    </cfRule>
  </conditionalFormatting>
  <conditionalFormatting sqref="E21">
    <cfRule type="cellIs" dxfId="2529" priority="32" operator="equal">
      <formula>0</formula>
    </cfRule>
    <cfRule type="cellIs" dxfId="2528" priority="33" operator="equal">
      <formula>0</formula>
    </cfRule>
  </conditionalFormatting>
  <conditionalFormatting sqref="E21:E22">
    <cfRule type="cellIs" dxfId="2527" priority="28" operator="equal">
      <formula>0</formula>
    </cfRule>
    <cfRule type="cellIs" dxfId="2526" priority="29" operator="equal">
      <formula>0</formula>
    </cfRule>
  </conditionalFormatting>
  <conditionalFormatting sqref="E22:E24">
    <cfRule type="cellIs" dxfId="2525" priority="26" operator="equal">
      <formula>0</formula>
    </cfRule>
    <cfRule type="cellIs" dxfId="2524" priority="27" operator="equal">
      <formula>0</formula>
    </cfRule>
  </conditionalFormatting>
  <conditionalFormatting sqref="E23">
    <cfRule type="cellIs" dxfId="2523" priority="24" operator="equal">
      <formula>0</formula>
    </cfRule>
    <cfRule type="cellIs" dxfId="2522" priority="25" operator="equal">
      <formula>0</formula>
    </cfRule>
  </conditionalFormatting>
  <conditionalFormatting sqref="E24 D26:E500">
    <cfRule type="cellIs" dxfId="2521" priority="30" operator="equal">
      <formula>0</formula>
    </cfRule>
    <cfRule type="cellIs" dxfId="2520" priority="31" operator="equal">
      <formula>0</formula>
    </cfRule>
  </conditionalFormatting>
  <conditionalFormatting sqref="E25:E500">
    <cfRule type="cellIs" dxfId="2519" priority="20" operator="equal">
      <formula>0</formula>
    </cfRule>
    <cfRule type="cellIs" dxfId="2518" priority="21" operator="equal">
      <formula>0</formula>
    </cfRule>
  </conditionalFormatting>
  <conditionalFormatting sqref="F5:F13">
    <cfRule type="cellIs" dxfId="2517" priority="14" operator="equal">
      <formula>0</formula>
    </cfRule>
    <cfRule type="cellIs" dxfId="2516" priority="15" operator="equal">
      <formula>0</formula>
    </cfRule>
    <cfRule type="cellIs" dxfId="2515" priority="16" operator="equal">
      <formula>0</formula>
    </cfRule>
    <cfRule type="cellIs" dxfId="2514" priority="17" operator="equal">
      <formula>0</formula>
    </cfRule>
  </conditionalFormatting>
  <conditionalFormatting sqref="G6:G12">
    <cfRule type="cellIs" dxfId="2513" priority="1" operator="equal">
      <formula>"adjustment needed"</formula>
    </cfRule>
  </conditionalFormatting>
  <conditionalFormatting sqref="N2">
    <cfRule type="duplicateValues" dxfId="2512" priority="36"/>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5FF1F37-0254-4DCD-BAF7-FCF1D5E45B43}">
          <x14:formula1>
            <xm:f>'Drop-down Liste'!$B$2:$B$3</xm:f>
          </x14:formula1>
          <xm:sqref>D21:D500</xm:sqref>
        </x14:dataValidation>
        <x14:dataValidation type="list" allowBlank="1" showInputMessage="1" showErrorMessage="1" xr:uid="{3E8EF87D-717B-4883-9D7D-7D896D2C9DF9}">
          <x14:formula1>
            <xm:f>'Basic project data'!$A$20:$A$34</xm:f>
          </x14:formula1>
          <xm:sqref>E21:E500</xm:sqref>
        </x14:dataValidation>
        <x14:dataValidation type="list" allowBlank="1" showInputMessage="1" showErrorMessage="1" xr:uid="{2E0F4FCE-9525-480B-9876-CF9BA7E2BE21}">
          <x14:formula1>
            <xm:f>'Drop-down Liste'!$D$2</xm:f>
          </x14:formula1>
          <xm:sqref>A21:A500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014B-411B-4E82-9776-384AD3FCAAE6}">
  <dimension ref="A1:AD1529"/>
  <sheetViews>
    <sheetView showGridLines="0" zoomScaleNormal="100" workbookViewId="0">
      <selection activeCell="S20" sqref="S20"/>
    </sheetView>
  </sheetViews>
  <sheetFormatPr baseColWidth="10" defaultColWidth="11.5546875" defaultRowHeight="15" x14ac:dyDescent="0.2"/>
  <cols>
    <col min="1" max="1" width="11.77734375" style="40" customWidth="1"/>
    <col min="2" max="2" width="11.6640625" style="40" customWidth="1"/>
    <col min="3" max="3" width="11.5546875" style="40"/>
    <col min="4" max="4" width="13.109375" style="166" customWidth="1"/>
    <col min="5" max="5" width="11.77734375" style="166" customWidth="1"/>
    <col min="6" max="6" width="16.44140625" style="166" customWidth="1"/>
    <col min="7" max="7" width="11.5546875" style="166"/>
    <col min="8" max="13" width="10" style="214" customWidth="1"/>
    <col min="14" max="14" width="9.44140625" style="166" customWidth="1"/>
    <col min="15" max="15" width="4.109375" style="166" customWidth="1"/>
    <col min="16" max="16" width="9.44140625" style="166" customWidth="1"/>
    <col min="17" max="17" width="4.109375" style="166" customWidth="1"/>
    <col min="18" max="18" width="10.21875" style="166" customWidth="1"/>
    <col min="19" max="19" width="4.109375" style="166" customWidth="1"/>
    <col min="20" max="20" width="10.21875" style="166" customWidth="1"/>
    <col min="21" max="21" width="4.109375" style="166" customWidth="1"/>
    <col min="22" max="22" width="10.21875" style="166" customWidth="1"/>
    <col min="23" max="23" width="4.109375" style="166" customWidth="1"/>
    <col min="24" max="24" width="10.21875" style="166" customWidth="1"/>
    <col min="25" max="25" width="12.6640625" style="166" customWidth="1"/>
    <col min="26" max="26" width="10.21875" style="166" customWidth="1"/>
    <col min="27" max="27" width="3.6640625" style="166" customWidth="1"/>
    <col min="28" max="28" width="23.88671875" style="166" customWidth="1"/>
    <col min="29" max="29" width="20.21875" style="166" customWidth="1"/>
    <col min="30" max="16384" width="11.5546875" style="166"/>
  </cols>
  <sheetData>
    <row r="1" spans="1:30" s="215" customFormat="1" ht="24" customHeight="1" x14ac:dyDescent="0.25">
      <c r="A1" s="36" t="s">
        <v>401</v>
      </c>
      <c r="B1" s="37"/>
      <c r="C1" s="37"/>
      <c r="D1" s="37"/>
      <c r="E1" s="37"/>
      <c r="F1" s="37"/>
      <c r="G1" s="37"/>
      <c r="H1" s="213"/>
      <c r="I1" s="213"/>
      <c r="J1" s="213"/>
      <c r="K1" s="213"/>
      <c r="L1" s="213"/>
      <c r="M1" s="213"/>
      <c r="N1" s="37"/>
      <c r="O1" s="37"/>
      <c r="P1" s="37"/>
      <c r="Q1" s="37"/>
      <c r="R1" s="37"/>
      <c r="S1" s="37"/>
      <c r="T1" s="37"/>
      <c r="U1" s="37"/>
      <c r="V1" s="37"/>
      <c r="W1" s="37"/>
      <c r="X1" s="37"/>
      <c r="Y1" s="37"/>
      <c r="Z1" s="37"/>
      <c r="AA1" s="37"/>
      <c r="AB1" s="37"/>
      <c r="AC1" s="37"/>
    </row>
    <row r="2" spans="1:30" x14ac:dyDescent="0.2">
      <c r="A2" s="166"/>
      <c r="B2" s="166"/>
      <c r="C2" s="166"/>
      <c r="H2" s="227"/>
      <c r="J2" s="228"/>
      <c r="K2" s="228"/>
      <c r="N2" s="216"/>
      <c r="S2" s="40"/>
      <c r="T2" s="40"/>
      <c r="U2" s="40"/>
      <c r="V2" s="40"/>
      <c r="W2" s="40"/>
      <c r="X2" s="40"/>
      <c r="Y2" s="40"/>
      <c r="Z2" s="40"/>
      <c r="AA2" s="40"/>
      <c r="AB2" s="40"/>
      <c r="AC2" s="40"/>
      <c r="AD2" s="40"/>
    </row>
    <row r="3" spans="1:30" ht="26.25" x14ac:dyDescent="0.2">
      <c r="A3" s="229" t="s">
        <v>430</v>
      </c>
      <c r="B3" s="166"/>
      <c r="C3" s="158" t="s">
        <v>429</v>
      </c>
      <c r="H3" s="158" t="s">
        <v>428</v>
      </c>
      <c r="J3" s="228"/>
      <c r="K3" s="228"/>
      <c r="S3" s="40"/>
      <c r="T3" s="40"/>
      <c r="U3" s="40"/>
      <c r="V3" s="40"/>
      <c r="W3" s="40"/>
      <c r="X3" s="40"/>
      <c r="Y3" s="40"/>
      <c r="Z3" s="40"/>
      <c r="AA3" s="40"/>
      <c r="AB3" s="40"/>
      <c r="AC3" s="40"/>
      <c r="AD3" s="40"/>
    </row>
    <row r="4" spans="1:30" ht="30" x14ac:dyDescent="0.2">
      <c r="A4" s="501" t="s">
        <v>395</v>
      </c>
      <c r="C4" s="567" t="s">
        <v>531</v>
      </c>
      <c r="D4" s="568"/>
      <c r="E4" s="507" t="s">
        <v>532</v>
      </c>
      <c r="H4" s="189" t="s">
        <v>402</v>
      </c>
      <c r="I4" s="189" t="s">
        <v>387</v>
      </c>
      <c r="J4" s="189" t="s">
        <v>388</v>
      </c>
      <c r="K4" s="190" t="s">
        <v>20</v>
      </c>
      <c r="S4" s="216"/>
      <c r="T4" s="216"/>
      <c r="U4" s="216"/>
      <c r="V4" s="216"/>
      <c r="W4" s="216"/>
      <c r="X4" s="216"/>
      <c r="Y4" s="40"/>
      <c r="Z4" s="216"/>
      <c r="AA4" s="40"/>
      <c r="AB4" s="40"/>
      <c r="AC4" s="40"/>
      <c r="AD4" s="40"/>
    </row>
    <row r="5" spans="1:30" x14ac:dyDescent="0.25">
      <c r="A5" s="217">
        <f>SUMIF(O20:O913,"x",N20:N913)</f>
        <v>0</v>
      </c>
      <c r="C5" s="188" t="s">
        <v>24</v>
      </c>
      <c r="D5" s="180">
        <f>N17</f>
        <v>0</v>
      </c>
      <c r="E5" s="181"/>
      <c r="H5" s="230" t="s">
        <v>24</v>
      </c>
      <c r="I5" s="171" t="str">
        <f>'Basic project data'!D12</f>
        <v/>
      </c>
      <c r="J5" s="171" t="str">
        <f>'Basic project data'!E12</f>
        <v/>
      </c>
      <c r="K5" s="218" t="str">
        <f t="shared" ref="K5:K9" si="0">IFERROR((YEAR(J5)-YEAR(I5))*12+MONTH(J5)-MONTH(I5)+1,"")</f>
        <v/>
      </c>
    </row>
    <row r="6" spans="1:30" ht="15.75" customHeight="1" x14ac:dyDescent="0.25">
      <c r="A6" s="181"/>
      <c r="C6" s="167" t="s">
        <v>77</v>
      </c>
      <c r="D6" s="197">
        <f>IFERROR(IF(OR((E5+E6)=D5,E5=0),0,D5-E5-E6),"")</f>
        <v>0</v>
      </c>
      <c r="E6" s="181"/>
      <c r="F6" s="505" t="str">
        <f>IF((D5)=E5+E6,"no adjustment needed",IF(ISBLANK(E5),"no adjustment needed","adjustment needed"))</f>
        <v>no adjustment needed</v>
      </c>
      <c r="H6" s="231" t="s">
        <v>25</v>
      </c>
      <c r="I6" s="171" t="str">
        <f>'Basic project data'!D13</f>
        <v/>
      </c>
      <c r="J6" s="171" t="str">
        <f>'Basic project data'!E13</f>
        <v/>
      </c>
      <c r="K6" s="218" t="str">
        <f t="shared" si="0"/>
        <v/>
      </c>
    </row>
    <row r="7" spans="1:30" x14ac:dyDescent="0.25">
      <c r="A7" s="217">
        <f>SUMIF(Q20:Q913,"x",P20:P913)</f>
        <v>0</v>
      </c>
      <c r="C7" s="170" t="s">
        <v>25</v>
      </c>
      <c r="D7" s="180">
        <f>P17</f>
        <v>0</v>
      </c>
      <c r="E7" s="181"/>
      <c r="F7" s="434"/>
      <c r="H7" s="232" t="s">
        <v>26</v>
      </c>
      <c r="I7" s="171" t="str">
        <f>'Basic project data'!D14</f>
        <v/>
      </c>
      <c r="J7" s="171" t="str">
        <f>'Basic project data'!E14</f>
        <v/>
      </c>
      <c r="K7" s="218" t="str">
        <f t="shared" si="0"/>
        <v/>
      </c>
    </row>
    <row r="8" spans="1:30" x14ac:dyDescent="0.25">
      <c r="A8" s="181"/>
      <c r="C8" s="170" t="s">
        <v>113</v>
      </c>
      <c r="D8" s="197">
        <f>IFERROR(IF(OR((E7+E8)=D7,E7=0),0,D7-E7-E8),"")</f>
        <v>0</v>
      </c>
      <c r="E8" s="181"/>
      <c r="F8" s="505" t="str">
        <f>IF((D7)=E7+E8,"no adjustment needed",IF(ISBLANK(E7),"no adjustment needed","adjustment needed"))</f>
        <v>no adjustment needed</v>
      </c>
      <c r="H8" s="233" t="s">
        <v>27</v>
      </c>
      <c r="I8" s="171" t="str">
        <f>'Basic project data'!D15</f>
        <v/>
      </c>
      <c r="J8" s="171" t="str">
        <f>'Basic project data'!E15</f>
        <v/>
      </c>
      <c r="K8" s="218" t="str">
        <f t="shared" si="0"/>
        <v/>
      </c>
      <c r="S8" s="216"/>
      <c r="T8" s="216"/>
      <c r="U8" s="216"/>
      <c r="V8" s="216"/>
      <c r="W8" s="216"/>
      <c r="X8" s="216"/>
      <c r="Y8" s="40"/>
      <c r="Z8" s="216"/>
      <c r="AA8" s="40"/>
      <c r="AB8" s="40"/>
      <c r="AC8" s="40"/>
      <c r="AD8" s="40"/>
    </row>
    <row r="9" spans="1:30" x14ac:dyDescent="0.25">
      <c r="A9" s="217">
        <f>SUMIF(S20:S913,"x",R20:R913)</f>
        <v>0</v>
      </c>
      <c r="C9" s="172" t="s">
        <v>26</v>
      </c>
      <c r="D9" s="180">
        <f>R17</f>
        <v>0</v>
      </c>
      <c r="E9" s="181"/>
      <c r="F9" s="434"/>
      <c r="H9" s="234" t="s">
        <v>28</v>
      </c>
      <c r="I9" s="171" t="str">
        <f>'Basic project data'!D16</f>
        <v/>
      </c>
      <c r="J9" s="171" t="str">
        <f>'Basic project data'!E16</f>
        <v/>
      </c>
      <c r="K9" s="218" t="str">
        <f t="shared" si="0"/>
        <v/>
      </c>
      <c r="AC9" s="40"/>
      <c r="AD9" s="40"/>
    </row>
    <row r="10" spans="1:30" x14ac:dyDescent="0.25">
      <c r="A10" s="181"/>
      <c r="C10" s="172" t="s">
        <v>400</v>
      </c>
      <c r="D10" s="197">
        <f>IFERROR(IF(OR((E9+E10)=D9,E9=0),0,D9-E9-E10),"")</f>
        <v>0</v>
      </c>
      <c r="E10" s="181"/>
      <c r="F10" s="505" t="str">
        <f>IF((D9)=E9+E10,"no adjustment needed",IF(ISBLANK(E9),"no adjustment needed","adjustment needed"))</f>
        <v>no adjustment needed</v>
      </c>
      <c r="H10" s="235" t="s">
        <v>37</v>
      </c>
      <c r="I10" s="219">
        <f>'Basic project data'!C5</f>
        <v>0</v>
      </c>
      <c r="J10" s="219">
        <f>'Basic project data'!C6</f>
        <v>0</v>
      </c>
      <c r="K10" s="169">
        <f>SUM(K5:K9)</f>
        <v>0</v>
      </c>
      <c r="S10" s="220"/>
      <c r="U10" s="220"/>
      <c r="W10" s="220"/>
      <c r="Y10" s="220"/>
      <c r="AA10" s="220"/>
      <c r="AC10" s="40"/>
      <c r="AD10" s="40"/>
    </row>
    <row r="11" spans="1:30" ht="15" customHeight="1" x14ac:dyDescent="0.25">
      <c r="A11" s="217">
        <f>SUMIF(U20:U913,"x",T20:T913)</f>
        <v>0</v>
      </c>
      <c r="C11" s="173" t="s">
        <v>27</v>
      </c>
      <c r="D11" s="180">
        <f>T17</f>
        <v>0</v>
      </c>
      <c r="E11" s="181"/>
      <c r="F11" s="434"/>
      <c r="O11" s="216"/>
      <c r="P11" s="216"/>
      <c r="Q11" s="216"/>
    </row>
    <row r="12" spans="1:30" ht="15" customHeight="1" x14ac:dyDescent="0.25">
      <c r="A12" s="181"/>
      <c r="C12" s="174" t="s">
        <v>185</v>
      </c>
      <c r="D12" s="197">
        <f>IFERROR(IF(OR((E11+E12)=D11,E11=0),0,D11-E11-E12),"")</f>
        <v>0</v>
      </c>
      <c r="E12" s="181"/>
      <c r="F12" s="505" t="str">
        <f>IF((D11)=E11+E12,"no adjustment needed",IF(ISBLANK(E11),"no adjustment needed","adjustment needed"))</f>
        <v>no adjustment needed</v>
      </c>
    </row>
    <row r="13" spans="1:30" x14ac:dyDescent="0.25">
      <c r="A13" s="217">
        <f>SUMIF(W20:W913,"x",V19:V912)</f>
        <v>0</v>
      </c>
      <c r="C13" s="177" t="s">
        <v>28</v>
      </c>
      <c r="D13" s="180">
        <f>V17</f>
        <v>0</v>
      </c>
      <c r="E13" s="181"/>
    </row>
    <row r="14" spans="1:30" x14ac:dyDescent="0.2">
      <c r="A14" s="166"/>
      <c r="B14" s="166"/>
      <c r="C14" s="180" t="s">
        <v>37</v>
      </c>
      <c r="D14" s="180">
        <f>SUM(D5:D13)</f>
        <v>0</v>
      </c>
      <c r="E14" s="180">
        <f>SUM(E5:E13)</f>
        <v>0</v>
      </c>
    </row>
    <row r="15" spans="1:30" ht="26.25" x14ac:dyDescent="0.25">
      <c r="A15" s="196"/>
      <c r="B15" s="166"/>
      <c r="C15" s="166"/>
      <c r="L15" s="158" t="s">
        <v>427</v>
      </c>
    </row>
    <row r="16" spans="1:30" ht="15.75" customHeight="1" x14ac:dyDescent="0.25">
      <c r="A16" s="196"/>
      <c r="B16" s="166"/>
      <c r="C16" s="166"/>
      <c r="K16" s="236"/>
      <c r="N16" s="186" t="s">
        <v>24</v>
      </c>
      <c r="O16" s="214"/>
      <c r="P16" s="185" t="s">
        <v>25</v>
      </c>
      <c r="Q16" s="175"/>
      <c r="R16" s="221" t="s">
        <v>26</v>
      </c>
      <c r="S16" s="176"/>
      <c r="T16" s="184" t="s">
        <v>27</v>
      </c>
      <c r="U16" s="176"/>
      <c r="V16" s="495" t="s">
        <v>28</v>
      </c>
      <c r="W16" s="214"/>
      <c r="X16" s="235" t="s">
        <v>408</v>
      </c>
    </row>
    <row r="17" spans="1:25" x14ac:dyDescent="0.2">
      <c r="E17" s="40"/>
      <c r="F17" s="40"/>
      <c r="G17" s="178"/>
      <c r="K17" s="236"/>
      <c r="L17" s="239" t="s">
        <v>409</v>
      </c>
      <c r="M17" s="237"/>
      <c r="N17" s="180">
        <f>SUM(N20:N1000)</f>
        <v>0</v>
      </c>
      <c r="P17" s="180">
        <f>SUM(P20:P1000)</f>
        <v>0</v>
      </c>
      <c r="R17" s="180">
        <f>SUM(R20:R1000)</f>
        <v>0</v>
      </c>
      <c r="T17" s="180">
        <f>SUM(T20:T1000)</f>
        <v>0</v>
      </c>
      <c r="V17" s="180">
        <f>SUM(V20:V1000)</f>
        <v>0</v>
      </c>
      <c r="X17" s="180">
        <f>SUM(X20:X1000)</f>
        <v>0</v>
      </c>
    </row>
    <row r="18" spans="1:25" ht="26.25" x14ac:dyDescent="0.25">
      <c r="A18" s="158" t="s">
        <v>393</v>
      </c>
      <c r="D18" s="40"/>
      <c r="E18" s="40"/>
      <c r="F18" s="40"/>
      <c r="G18" s="196"/>
      <c r="H18" s="154"/>
      <c r="I18" s="154"/>
      <c r="J18" s="154"/>
      <c r="K18" s="236"/>
      <c r="L18" s="154"/>
      <c r="M18" s="154"/>
      <c r="N18" s="40"/>
      <c r="O18" s="40"/>
      <c r="P18" s="216"/>
      <c r="Q18" s="216"/>
    </row>
    <row r="19" spans="1:25" s="193" customFormat="1" ht="60" x14ac:dyDescent="0.2">
      <c r="A19" s="436" t="s">
        <v>407</v>
      </c>
      <c r="B19" s="436" t="s">
        <v>391</v>
      </c>
      <c r="C19" s="436" t="s">
        <v>399</v>
      </c>
      <c r="D19" s="190" t="s">
        <v>403</v>
      </c>
      <c r="E19" s="190" t="s">
        <v>406</v>
      </c>
      <c r="F19" s="413" t="s">
        <v>404</v>
      </c>
      <c r="G19" s="437" t="s">
        <v>405</v>
      </c>
      <c r="H19" s="190" t="s">
        <v>442</v>
      </c>
      <c r="I19" s="222" t="s">
        <v>437</v>
      </c>
      <c r="J19" s="223" t="s">
        <v>438</v>
      </c>
      <c r="K19" s="224" t="s">
        <v>439</v>
      </c>
      <c r="L19" s="225" t="s">
        <v>440</v>
      </c>
      <c r="M19" s="226" t="s">
        <v>441</v>
      </c>
      <c r="N19" s="222" t="s">
        <v>431</v>
      </c>
      <c r="O19" s="438" t="s">
        <v>412</v>
      </c>
      <c r="P19" s="439" t="s">
        <v>432</v>
      </c>
      <c r="Q19" s="440" t="s">
        <v>413</v>
      </c>
      <c r="R19" s="441" t="s">
        <v>433</v>
      </c>
      <c r="S19" s="442" t="s">
        <v>414</v>
      </c>
      <c r="T19" s="443" t="s">
        <v>434</v>
      </c>
      <c r="U19" s="444" t="s">
        <v>416</v>
      </c>
      <c r="V19" s="445" t="s">
        <v>435</v>
      </c>
      <c r="W19" s="445" t="s">
        <v>415</v>
      </c>
      <c r="X19" s="189" t="s">
        <v>436</v>
      </c>
      <c r="Y19" s="189" t="s">
        <v>386</v>
      </c>
    </row>
    <row r="20" spans="1:25" x14ac:dyDescent="0.25">
      <c r="A20" s="168"/>
      <c r="B20" s="181"/>
      <c r="C20" s="191"/>
      <c r="D20" s="182"/>
      <c r="E20" s="192"/>
      <c r="F20" s="183"/>
      <c r="G20" s="187" t="str">
        <f>IF(E20="","",DATE(YEAR(D20),MONTH(D20)+E20,DAY(D20)-1))</f>
        <v/>
      </c>
      <c r="H20" s="238">
        <f>SUM(I20:M20)</f>
        <v>0</v>
      </c>
      <c r="I20" s="238" t="str">
        <f>IF(E20="","",IFERROR(AND($I$5,$J$5)*DATEDIF(MAX($I$5,$D20),MIN($J$5,$G20)+1,"m"),0))</f>
        <v/>
      </c>
      <c r="J20" s="238" t="str">
        <f>IF(E20="","",IFERROR(AND($I$6,$J$6)*DATEDIF(MAX($I$6,$D20),MIN($J$6,$G20)+1,"m"),0))</f>
        <v/>
      </c>
      <c r="K20" s="238" t="str">
        <f>IF(E20="","",IFERROR(AND($I$7,$J$7)*DATEDIF(MAX($I$7,$D20),MIN($J$7,$G20)+1,"m"),0))</f>
        <v/>
      </c>
      <c r="L20" s="238" t="str">
        <f>IF(E20="","",IFERROR(AND($I$8,$J$8)*DATEDIF(MAX($I$8,$D20),MIN($J$8,$G20)+1,"m"),0))</f>
        <v/>
      </c>
      <c r="M20" s="238" t="str">
        <f>IF(E20="","",IFERROR(AND($I$9,$J$9)*DATEDIF(MAX($I$9,$D20),MIN($J$9,$G20)+1,"m"),0))</f>
        <v/>
      </c>
      <c r="N20" s="180">
        <f>IFERROR(ROUND(B20/E20*I20*F20,2),0)</f>
        <v>0</v>
      </c>
      <c r="O20" s="192"/>
      <c r="P20" s="180">
        <f>IFERROR(ROUND(B20/E20*J20*F20,2),0)</f>
        <v>0</v>
      </c>
      <c r="Q20" s="192"/>
      <c r="R20" s="180">
        <f>IFERROR(ROUND(B20/E20*K20*F20,2),0)</f>
        <v>0</v>
      </c>
      <c r="S20" s="192"/>
      <c r="T20" s="180">
        <f>IFERROR(ROUND(B20/E20*L20*F20,2),0)</f>
        <v>0</v>
      </c>
      <c r="U20" s="192"/>
      <c r="V20" s="180">
        <f>IFERROR(ROUND(B20/E20*M20*F20,2),0)</f>
        <v>0</v>
      </c>
      <c r="W20" s="192"/>
      <c r="X20" s="179">
        <f>B20-SUM(N20:V20)</f>
        <v>0</v>
      </c>
      <c r="Y20" s="168"/>
    </row>
    <row r="21" spans="1:25" x14ac:dyDescent="0.25">
      <c r="A21" s="168"/>
      <c r="B21" s="181"/>
      <c r="C21" s="191"/>
      <c r="D21" s="182"/>
      <c r="E21" s="192"/>
      <c r="F21" s="183"/>
      <c r="G21" s="187" t="str">
        <f t="shared" ref="G21:G84" si="1">IF(E21="","",DATE(YEAR(D21),MONTH(D21)+E21,DAY(D21)-1))</f>
        <v/>
      </c>
      <c r="H21" s="238">
        <f t="shared" ref="H21:H84" si="2">SUM(I21:M21)</f>
        <v>0</v>
      </c>
      <c r="I21" s="238" t="str">
        <f t="shared" ref="I21:I84" si="3">IF(E21="","",IFERROR(AND($I$5,$J$5)*DATEDIF(MAX($I$5,$D21),MIN($J$5,$G21)+1,"m"),0))</f>
        <v/>
      </c>
      <c r="J21" s="238" t="str">
        <f t="shared" ref="J21:J84" si="4">IF(E21="","",IFERROR(AND($I$6,$J$6)*DATEDIF(MAX($I$6,$D21),MIN($J$6,$G21)+1,"m"),0))</f>
        <v/>
      </c>
      <c r="K21" s="238" t="str">
        <f t="shared" ref="K21:K84" si="5">IF(E21="","",IFERROR(AND($I$7,$J$7)*DATEDIF(MAX($I$7,$D21),MIN($J$7,$G21)+1,"m"),0))</f>
        <v/>
      </c>
      <c r="L21" s="238" t="str">
        <f t="shared" ref="L21:L84" si="6">IF(E21="","",IFERROR(AND($I$8,$J$8)*DATEDIF(MAX($I$8,$D21),MIN($J$8,$G21)+1,"m"),0))</f>
        <v/>
      </c>
      <c r="M21" s="238" t="str">
        <f t="shared" ref="M21:M84" si="7">IF(E21="","",IFERROR(AND($I$9,$J$9)*DATEDIF(MAX($I$9,$D21),MIN($J$9,$G21)+1,"m"),0))</f>
        <v/>
      </c>
      <c r="N21" s="180">
        <f t="shared" ref="N21:N84" si="8">IFERROR(ROUND(B21/E21*I21*F21,2),0)</f>
        <v>0</v>
      </c>
      <c r="O21" s="192"/>
      <c r="P21" s="180">
        <f t="shared" ref="P21:P84" si="9">IFERROR(ROUND(B21/E21*J21*F21,2),0)</f>
        <v>0</v>
      </c>
      <c r="Q21" s="192"/>
      <c r="R21" s="180">
        <f t="shared" ref="R21:R84" si="10">IFERROR(ROUND(B21/E21*K21*F21,2),0)</f>
        <v>0</v>
      </c>
      <c r="S21" s="192"/>
      <c r="T21" s="180">
        <f t="shared" ref="T21:T84" si="11">IFERROR(ROUND(B21/E21*L21*F21,2),0)</f>
        <v>0</v>
      </c>
      <c r="U21" s="192"/>
      <c r="V21" s="180">
        <f t="shared" ref="V21:V84" si="12">IFERROR(ROUND(B21/E21*M21*F21,2),0)</f>
        <v>0</v>
      </c>
      <c r="W21" s="192"/>
      <c r="X21" s="179">
        <f t="shared" ref="X21:X83" si="13">B21-SUM(N21:V21)</f>
        <v>0</v>
      </c>
      <c r="Y21" s="168"/>
    </row>
    <row r="22" spans="1:25" x14ac:dyDescent="0.25">
      <c r="A22" s="168"/>
      <c r="B22" s="181"/>
      <c r="C22" s="191"/>
      <c r="D22" s="182"/>
      <c r="E22" s="192"/>
      <c r="F22" s="183"/>
      <c r="G22" s="187" t="str">
        <f t="shared" si="1"/>
        <v/>
      </c>
      <c r="H22" s="238">
        <f t="shared" si="2"/>
        <v>0</v>
      </c>
      <c r="I22" s="238" t="str">
        <f t="shared" si="3"/>
        <v/>
      </c>
      <c r="J22" s="238" t="str">
        <f t="shared" si="4"/>
        <v/>
      </c>
      <c r="K22" s="238" t="str">
        <f t="shared" si="5"/>
        <v/>
      </c>
      <c r="L22" s="238" t="str">
        <f t="shared" si="6"/>
        <v/>
      </c>
      <c r="M22" s="238" t="str">
        <f t="shared" si="7"/>
        <v/>
      </c>
      <c r="N22" s="180">
        <f t="shared" si="8"/>
        <v>0</v>
      </c>
      <c r="O22" s="192"/>
      <c r="P22" s="180">
        <f t="shared" si="9"/>
        <v>0</v>
      </c>
      <c r="Q22" s="192"/>
      <c r="R22" s="180">
        <f t="shared" si="10"/>
        <v>0</v>
      </c>
      <c r="S22" s="192"/>
      <c r="T22" s="180">
        <f t="shared" si="11"/>
        <v>0</v>
      </c>
      <c r="U22" s="192"/>
      <c r="V22" s="180">
        <f t="shared" si="12"/>
        <v>0</v>
      </c>
      <c r="W22" s="192"/>
      <c r="X22" s="179">
        <f t="shared" si="13"/>
        <v>0</v>
      </c>
      <c r="Y22" s="168"/>
    </row>
    <row r="23" spans="1:25" x14ac:dyDescent="0.25">
      <c r="A23" s="168"/>
      <c r="B23" s="181"/>
      <c r="C23" s="191"/>
      <c r="D23" s="182"/>
      <c r="E23" s="192"/>
      <c r="F23" s="183"/>
      <c r="G23" s="187" t="str">
        <f t="shared" si="1"/>
        <v/>
      </c>
      <c r="H23" s="238">
        <f t="shared" si="2"/>
        <v>0</v>
      </c>
      <c r="I23" s="238" t="str">
        <f t="shared" si="3"/>
        <v/>
      </c>
      <c r="J23" s="238" t="str">
        <f t="shared" si="4"/>
        <v/>
      </c>
      <c r="K23" s="238" t="str">
        <f t="shared" si="5"/>
        <v/>
      </c>
      <c r="L23" s="238" t="str">
        <f t="shared" si="6"/>
        <v/>
      </c>
      <c r="M23" s="238" t="str">
        <f t="shared" si="7"/>
        <v/>
      </c>
      <c r="N23" s="180">
        <f t="shared" si="8"/>
        <v>0</v>
      </c>
      <c r="O23" s="192"/>
      <c r="P23" s="180">
        <f t="shared" si="9"/>
        <v>0</v>
      </c>
      <c r="Q23" s="192"/>
      <c r="R23" s="180">
        <f t="shared" si="10"/>
        <v>0</v>
      </c>
      <c r="S23" s="192"/>
      <c r="T23" s="180">
        <f t="shared" si="11"/>
        <v>0</v>
      </c>
      <c r="U23" s="192"/>
      <c r="V23" s="180">
        <f t="shared" si="12"/>
        <v>0</v>
      </c>
      <c r="W23" s="192"/>
      <c r="X23" s="179">
        <f t="shared" si="13"/>
        <v>0</v>
      </c>
      <c r="Y23" s="168"/>
    </row>
    <row r="24" spans="1:25" x14ac:dyDescent="0.25">
      <c r="A24" s="168"/>
      <c r="B24" s="181"/>
      <c r="C24" s="191"/>
      <c r="D24" s="182"/>
      <c r="E24" s="192"/>
      <c r="F24" s="183"/>
      <c r="G24" s="187" t="str">
        <f t="shared" si="1"/>
        <v/>
      </c>
      <c r="H24" s="238">
        <f>SUM(I24:M24)</f>
        <v>0</v>
      </c>
      <c r="I24" s="238" t="str">
        <f t="shared" si="3"/>
        <v/>
      </c>
      <c r="J24" s="238" t="str">
        <f t="shared" si="4"/>
        <v/>
      </c>
      <c r="K24" s="238" t="str">
        <f t="shared" si="5"/>
        <v/>
      </c>
      <c r="L24" s="238" t="str">
        <f t="shared" si="6"/>
        <v/>
      </c>
      <c r="M24" s="238" t="str">
        <f t="shared" si="7"/>
        <v/>
      </c>
      <c r="N24" s="180">
        <f t="shared" si="8"/>
        <v>0</v>
      </c>
      <c r="O24" s="192"/>
      <c r="P24" s="180">
        <f t="shared" si="9"/>
        <v>0</v>
      </c>
      <c r="Q24" s="192"/>
      <c r="R24" s="180">
        <f t="shared" si="10"/>
        <v>0</v>
      </c>
      <c r="S24" s="192"/>
      <c r="T24" s="180">
        <f t="shared" si="11"/>
        <v>0</v>
      </c>
      <c r="U24" s="192"/>
      <c r="V24" s="180">
        <f t="shared" si="12"/>
        <v>0</v>
      </c>
      <c r="W24" s="192"/>
      <c r="X24" s="179">
        <f t="shared" si="13"/>
        <v>0</v>
      </c>
      <c r="Y24" s="168"/>
    </row>
    <row r="25" spans="1:25" x14ac:dyDescent="0.25">
      <c r="A25" s="168"/>
      <c r="B25" s="181"/>
      <c r="C25" s="191"/>
      <c r="D25" s="182"/>
      <c r="E25" s="192"/>
      <c r="F25" s="183"/>
      <c r="G25" s="187" t="str">
        <f t="shared" si="1"/>
        <v/>
      </c>
      <c r="H25" s="238">
        <f t="shared" si="2"/>
        <v>0</v>
      </c>
      <c r="I25" s="238" t="str">
        <f t="shared" si="3"/>
        <v/>
      </c>
      <c r="J25" s="238" t="str">
        <f t="shared" si="4"/>
        <v/>
      </c>
      <c r="K25" s="238" t="str">
        <f t="shared" si="5"/>
        <v/>
      </c>
      <c r="L25" s="238" t="str">
        <f t="shared" si="6"/>
        <v/>
      </c>
      <c r="M25" s="238" t="str">
        <f t="shared" si="7"/>
        <v/>
      </c>
      <c r="N25" s="180">
        <f t="shared" si="8"/>
        <v>0</v>
      </c>
      <c r="O25" s="192"/>
      <c r="P25" s="180">
        <f t="shared" si="9"/>
        <v>0</v>
      </c>
      <c r="Q25" s="192"/>
      <c r="R25" s="180">
        <f t="shared" si="10"/>
        <v>0</v>
      </c>
      <c r="S25" s="192"/>
      <c r="T25" s="180">
        <f t="shared" si="11"/>
        <v>0</v>
      </c>
      <c r="U25" s="192"/>
      <c r="V25" s="180">
        <f t="shared" si="12"/>
        <v>0</v>
      </c>
      <c r="W25" s="192"/>
      <c r="X25" s="179">
        <f t="shared" si="13"/>
        <v>0</v>
      </c>
      <c r="Y25" s="168"/>
    </row>
    <row r="26" spans="1:25" x14ac:dyDescent="0.25">
      <c r="A26" s="168"/>
      <c r="B26" s="181"/>
      <c r="C26" s="168"/>
      <c r="D26" s="191"/>
      <c r="E26" s="168"/>
      <c r="F26" s="168"/>
      <c r="G26" s="187" t="str">
        <f t="shared" si="1"/>
        <v/>
      </c>
      <c r="H26" s="238">
        <f t="shared" si="2"/>
        <v>0</v>
      </c>
      <c r="I26" s="238" t="str">
        <f t="shared" si="3"/>
        <v/>
      </c>
      <c r="J26" s="238" t="str">
        <f t="shared" si="4"/>
        <v/>
      </c>
      <c r="K26" s="238" t="str">
        <f t="shared" si="5"/>
        <v/>
      </c>
      <c r="L26" s="238" t="str">
        <f t="shared" si="6"/>
        <v/>
      </c>
      <c r="M26" s="238" t="str">
        <f t="shared" si="7"/>
        <v/>
      </c>
      <c r="N26" s="180">
        <f t="shared" si="8"/>
        <v>0</v>
      </c>
      <c r="O26" s="192"/>
      <c r="P26" s="180">
        <f t="shared" si="9"/>
        <v>0</v>
      </c>
      <c r="Q26" s="192"/>
      <c r="R26" s="180">
        <f t="shared" si="10"/>
        <v>0</v>
      </c>
      <c r="S26" s="192"/>
      <c r="T26" s="180">
        <f t="shared" si="11"/>
        <v>0</v>
      </c>
      <c r="U26" s="192"/>
      <c r="V26" s="180">
        <f t="shared" si="12"/>
        <v>0</v>
      </c>
      <c r="W26" s="192"/>
      <c r="X26" s="179">
        <f t="shared" si="13"/>
        <v>0</v>
      </c>
      <c r="Y26" s="168"/>
    </row>
    <row r="27" spans="1:25" x14ac:dyDescent="0.25">
      <c r="A27" s="168"/>
      <c r="B27" s="181"/>
      <c r="C27" s="168"/>
      <c r="D27" s="191"/>
      <c r="E27" s="168"/>
      <c r="F27" s="168"/>
      <c r="G27" s="187" t="str">
        <f t="shared" si="1"/>
        <v/>
      </c>
      <c r="H27" s="238">
        <f t="shared" si="2"/>
        <v>0</v>
      </c>
      <c r="I27" s="238" t="str">
        <f t="shared" si="3"/>
        <v/>
      </c>
      <c r="J27" s="238" t="str">
        <f t="shared" si="4"/>
        <v/>
      </c>
      <c r="K27" s="238" t="str">
        <f t="shared" si="5"/>
        <v/>
      </c>
      <c r="L27" s="238" t="str">
        <f t="shared" si="6"/>
        <v/>
      </c>
      <c r="M27" s="238" t="str">
        <f t="shared" si="7"/>
        <v/>
      </c>
      <c r="N27" s="180">
        <f t="shared" si="8"/>
        <v>0</v>
      </c>
      <c r="O27" s="192"/>
      <c r="P27" s="180">
        <f t="shared" si="9"/>
        <v>0</v>
      </c>
      <c r="Q27" s="192"/>
      <c r="R27" s="180">
        <f t="shared" si="10"/>
        <v>0</v>
      </c>
      <c r="S27" s="192"/>
      <c r="T27" s="180">
        <f t="shared" si="11"/>
        <v>0</v>
      </c>
      <c r="U27" s="192"/>
      <c r="V27" s="180">
        <f t="shared" si="12"/>
        <v>0</v>
      </c>
      <c r="W27" s="192"/>
      <c r="X27" s="179">
        <f t="shared" si="13"/>
        <v>0</v>
      </c>
      <c r="Y27" s="168"/>
    </row>
    <row r="28" spans="1:25" x14ac:dyDescent="0.25">
      <c r="A28" s="168"/>
      <c r="B28" s="181"/>
      <c r="C28" s="168"/>
      <c r="D28" s="191"/>
      <c r="E28" s="168"/>
      <c r="F28" s="168"/>
      <c r="G28" s="187" t="str">
        <f t="shared" si="1"/>
        <v/>
      </c>
      <c r="H28" s="238">
        <f t="shared" si="2"/>
        <v>0</v>
      </c>
      <c r="I28" s="238" t="str">
        <f t="shared" si="3"/>
        <v/>
      </c>
      <c r="J28" s="238" t="str">
        <f t="shared" si="4"/>
        <v/>
      </c>
      <c r="K28" s="238" t="str">
        <f t="shared" si="5"/>
        <v/>
      </c>
      <c r="L28" s="238" t="str">
        <f t="shared" si="6"/>
        <v/>
      </c>
      <c r="M28" s="238" t="str">
        <f t="shared" si="7"/>
        <v/>
      </c>
      <c r="N28" s="180">
        <f t="shared" si="8"/>
        <v>0</v>
      </c>
      <c r="O28" s="192"/>
      <c r="P28" s="180">
        <f t="shared" si="9"/>
        <v>0</v>
      </c>
      <c r="Q28" s="192"/>
      <c r="R28" s="180">
        <f t="shared" si="10"/>
        <v>0</v>
      </c>
      <c r="S28" s="192"/>
      <c r="T28" s="180">
        <f t="shared" si="11"/>
        <v>0</v>
      </c>
      <c r="U28" s="192"/>
      <c r="V28" s="180">
        <f t="shared" si="12"/>
        <v>0</v>
      </c>
      <c r="W28" s="192"/>
      <c r="X28" s="179">
        <f t="shared" si="13"/>
        <v>0</v>
      </c>
      <c r="Y28" s="168"/>
    </row>
    <row r="29" spans="1:25" x14ac:dyDescent="0.25">
      <c r="A29" s="168"/>
      <c r="B29" s="181"/>
      <c r="C29" s="168"/>
      <c r="D29" s="191"/>
      <c r="E29" s="168"/>
      <c r="F29" s="168"/>
      <c r="G29" s="187" t="str">
        <f t="shared" si="1"/>
        <v/>
      </c>
      <c r="H29" s="238">
        <f t="shared" si="2"/>
        <v>0</v>
      </c>
      <c r="I29" s="238" t="str">
        <f t="shared" si="3"/>
        <v/>
      </c>
      <c r="J29" s="238" t="str">
        <f t="shared" si="4"/>
        <v/>
      </c>
      <c r="K29" s="238" t="str">
        <f t="shared" si="5"/>
        <v/>
      </c>
      <c r="L29" s="238" t="str">
        <f t="shared" si="6"/>
        <v/>
      </c>
      <c r="M29" s="238" t="str">
        <f t="shared" si="7"/>
        <v/>
      </c>
      <c r="N29" s="180">
        <f t="shared" si="8"/>
        <v>0</v>
      </c>
      <c r="O29" s="192"/>
      <c r="P29" s="180">
        <f t="shared" si="9"/>
        <v>0</v>
      </c>
      <c r="Q29" s="192"/>
      <c r="R29" s="180">
        <f t="shared" si="10"/>
        <v>0</v>
      </c>
      <c r="S29" s="192"/>
      <c r="T29" s="180">
        <f t="shared" si="11"/>
        <v>0</v>
      </c>
      <c r="U29" s="192"/>
      <c r="V29" s="180">
        <f t="shared" si="12"/>
        <v>0</v>
      </c>
      <c r="W29" s="192"/>
      <c r="X29" s="179">
        <f t="shared" si="13"/>
        <v>0</v>
      </c>
      <c r="Y29" s="168"/>
    </row>
    <row r="30" spans="1:25" x14ac:dyDescent="0.25">
      <c r="A30" s="168"/>
      <c r="B30" s="181"/>
      <c r="C30" s="168"/>
      <c r="D30" s="191"/>
      <c r="E30" s="168"/>
      <c r="F30" s="168"/>
      <c r="G30" s="187" t="str">
        <f t="shared" si="1"/>
        <v/>
      </c>
      <c r="H30" s="238">
        <f t="shared" si="2"/>
        <v>0</v>
      </c>
      <c r="I30" s="238" t="str">
        <f t="shared" si="3"/>
        <v/>
      </c>
      <c r="J30" s="238" t="str">
        <f t="shared" si="4"/>
        <v/>
      </c>
      <c r="K30" s="238" t="str">
        <f t="shared" si="5"/>
        <v/>
      </c>
      <c r="L30" s="238" t="str">
        <f t="shared" si="6"/>
        <v/>
      </c>
      <c r="M30" s="238" t="str">
        <f t="shared" si="7"/>
        <v/>
      </c>
      <c r="N30" s="180">
        <f t="shared" si="8"/>
        <v>0</v>
      </c>
      <c r="O30" s="192"/>
      <c r="P30" s="180">
        <f t="shared" si="9"/>
        <v>0</v>
      </c>
      <c r="Q30" s="192"/>
      <c r="R30" s="180">
        <f t="shared" si="10"/>
        <v>0</v>
      </c>
      <c r="S30" s="192"/>
      <c r="T30" s="180">
        <f t="shared" si="11"/>
        <v>0</v>
      </c>
      <c r="U30" s="192"/>
      <c r="V30" s="180">
        <f t="shared" si="12"/>
        <v>0</v>
      </c>
      <c r="W30" s="192"/>
      <c r="X30" s="179">
        <f t="shared" si="13"/>
        <v>0</v>
      </c>
      <c r="Y30" s="168"/>
    </row>
    <row r="31" spans="1:25" x14ac:dyDescent="0.25">
      <c r="A31" s="168"/>
      <c r="B31" s="181"/>
      <c r="C31" s="168"/>
      <c r="D31" s="191"/>
      <c r="E31" s="168"/>
      <c r="F31" s="168"/>
      <c r="G31" s="187" t="str">
        <f t="shared" si="1"/>
        <v/>
      </c>
      <c r="H31" s="238">
        <f t="shared" si="2"/>
        <v>0</v>
      </c>
      <c r="I31" s="238" t="str">
        <f t="shared" si="3"/>
        <v/>
      </c>
      <c r="J31" s="238" t="str">
        <f t="shared" si="4"/>
        <v/>
      </c>
      <c r="K31" s="238" t="str">
        <f t="shared" si="5"/>
        <v/>
      </c>
      <c r="L31" s="238" t="str">
        <f t="shared" si="6"/>
        <v/>
      </c>
      <c r="M31" s="238" t="str">
        <f t="shared" si="7"/>
        <v/>
      </c>
      <c r="N31" s="180">
        <f t="shared" si="8"/>
        <v>0</v>
      </c>
      <c r="O31" s="192"/>
      <c r="P31" s="180">
        <f t="shared" si="9"/>
        <v>0</v>
      </c>
      <c r="Q31" s="192"/>
      <c r="R31" s="180">
        <f t="shared" si="10"/>
        <v>0</v>
      </c>
      <c r="S31" s="192"/>
      <c r="T31" s="180">
        <f t="shared" si="11"/>
        <v>0</v>
      </c>
      <c r="U31" s="192"/>
      <c r="V31" s="180">
        <f t="shared" si="12"/>
        <v>0</v>
      </c>
      <c r="W31" s="192"/>
      <c r="X31" s="179">
        <f t="shared" si="13"/>
        <v>0</v>
      </c>
      <c r="Y31" s="168"/>
    </row>
    <row r="32" spans="1:25" x14ac:dyDescent="0.25">
      <c r="A32" s="168"/>
      <c r="B32" s="181"/>
      <c r="C32" s="168"/>
      <c r="D32" s="191"/>
      <c r="E32" s="168"/>
      <c r="F32" s="168"/>
      <c r="G32" s="187" t="str">
        <f t="shared" si="1"/>
        <v/>
      </c>
      <c r="H32" s="238">
        <f t="shared" si="2"/>
        <v>0</v>
      </c>
      <c r="I32" s="238" t="str">
        <f t="shared" si="3"/>
        <v/>
      </c>
      <c r="J32" s="238" t="str">
        <f t="shared" si="4"/>
        <v/>
      </c>
      <c r="K32" s="238" t="str">
        <f t="shared" si="5"/>
        <v/>
      </c>
      <c r="L32" s="238" t="str">
        <f t="shared" si="6"/>
        <v/>
      </c>
      <c r="M32" s="238" t="str">
        <f t="shared" si="7"/>
        <v/>
      </c>
      <c r="N32" s="180">
        <f t="shared" si="8"/>
        <v>0</v>
      </c>
      <c r="O32" s="192"/>
      <c r="P32" s="180">
        <f t="shared" si="9"/>
        <v>0</v>
      </c>
      <c r="Q32" s="192"/>
      <c r="R32" s="180">
        <f t="shared" si="10"/>
        <v>0</v>
      </c>
      <c r="S32" s="192"/>
      <c r="T32" s="180">
        <f t="shared" si="11"/>
        <v>0</v>
      </c>
      <c r="U32" s="192"/>
      <c r="V32" s="180">
        <f t="shared" si="12"/>
        <v>0</v>
      </c>
      <c r="W32" s="192"/>
      <c r="X32" s="179">
        <f t="shared" si="13"/>
        <v>0</v>
      </c>
      <c r="Y32" s="168"/>
    </row>
    <row r="33" spans="1:25" x14ac:dyDescent="0.25">
      <c r="A33" s="168"/>
      <c r="B33" s="181"/>
      <c r="C33" s="168"/>
      <c r="D33" s="191"/>
      <c r="E33" s="168"/>
      <c r="F33" s="168"/>
      <c r="G33" s="187" t="str">
        <f t="shared" si="1"/>
        <v/>
      </c>
      <c r="H33" s="238">
        <f t="shared" si="2"/>
        <v>0</v>
      </c>
      <c r="I33" s="238" t="str">
        <f t="shared" si="3"/>
        <v/>
      </c>
      <c r="J33" s="238" t="str">
        <f t="shared" si="4"/>
        <v/>
      </c>
      <c r="K33" s="238" t="str">
        <f t="shared" si="5"/>
        <v/>
      </c>
      <c r="L33" s="238" t="str">
        <f t="shared" si="6"/>
        <v/>
      </c>
      <c r="M33" s="238" t="str">
        <f t="shared" si="7"/>
        <v/>
      </c>
      <c r="N33" s="180">
        <f t="shared" si="8"/>
        <v>0</v>
      </c>
      <c r="O33" s="192"/>
      <c r="P33" s="180">
        <f t="shared" si="9"/>
        <v>0</v>
      </c>
      <c r="Q33" s="192"/>
      <c r="R33" s="180">
        <f t="shared" si="10"/>
        <v>0</v>
      </c>
      <c r="S33" s="192"/>
      <c r="T33" s="180">
        <f t="shared" si="11"/>
        <v>0</v>
      </c>
      <c r="U33" s="192"/>
      <c r="V33" s="180">
        <f t="shared" si="12"/>
        <v>0</v>
      </c>
      <c r="W33" s="192"/>
      <c r="X33" s="179">
        <f t="shared" si="13"/>
        <v>0</v>
      </c>
      <c r="Y33" s="168"/>
    </row>
    <row r="34" spans="1:25" x14ac:dyDescent="0.25">
      <c r="A34" s="168"/>
      <c r="B34" s="181"/>
      <c r="C34" s="168"/>
      <c r="D34" s="191"/>
      <c r="E34" s="168"/>
      <c r="F34" s="168"/>
      <c r="G34" s="187" t="str">
        <f t="shared" si="1"/>
        <v/>
      </c>
      <c r="H34" s="238">
        <f t="shared" si="2"/>
        <v>0</v>
      </c>
      <c r="I34" s="238" t="str">
        <f t="shared" si="3"/>
        <v/>
      </c>
      <c r="J34" s="238" t="str">
        <f t="shared" si="4"/>
        <v/>
      </c>
      <c r="K34" s="238" t="str">
        <f t="shared" si="5"/>
        <v/>
      </c>
      <c r="L34" s="238" t="str">
        <f t="shared" si="6"/>
        <v/>
      </c>
      <c r="M34" s="238" t="str">
        <f t="shared" si="7"/>
        <v/>
      </c>
      <c r="N34" s="180">
        <f t="shared" si="8"/>
        <v>0</v>
      </c>
      <c r="O34" s="192"/>
      <c r="P34" s="180">
        <f t="shared" si="9"/>
        <v>0</v>
      </c>
      <c r="Q34" s="192"/>
      <c r="R34" s="180">
        <f t="shared" si="10"/>
        <v>0</v>
      </c>
      <c r="S34" s="192"/>
      <c r="T34" s="180">
        <f t="shared" si="11"/>
        <v>0</v>
      </c>
      <c r="U34" s="192"/>
      <c r="V34" s="180">
        <f t="shared" si="12"/>
        <v>0</v>
      </c>
      <c r="W34" s="192"/>
      <c r="X34" s="179">
        <f t="shared" si="13"/>
        <v>0</v>
      </c>
      <c r="Y34" s="168"/>
    </row>
    <row r="35" spans="1:25" x14ac:dyDescent="0.25">
      <c r="A35" s="168"/>
      <c r="B35" s="181"/>
      <c r="C35" s="168"/>
      <c r="D35" s="191"/>
      <c r="E35" s="168"/>
      <c r="F35" s="168"/>
      <c r="G35" s="187" t="str">
        <f t="shared" si="1"/>
        <v/>
      </c>
      <c r="H35" s="238">
        <f t="shared" si="2"/>
        <v>0</v>
      </c>
      <c r="I35" s="238" t="str">
        <f t="shared" si="3"/>
        <v/>
      </c>
      <c r="J35" s="238" t="str">
        <f t="shared" si="4"/>
        <v/>
      </c>
      <c r="K35" s="238" t="str">
        <f t="shared" si="5"/>
        <v/>
      </c>
      <c r="L35" s="238" t="str">
        <f t="shared" si="6"/>
        <v/>
      </c>
      <c r="M35" s="238" t="str">
        <f t="shared" si="7"/>
        <v/>
      </c>
      <c r="N35" s="180">
        <f t="shared" si="8"/>
        <v>0</v>
      </c>
      <c r="O35" s="192"/>
      <c r="P35" s="180">
        <f t="shared" si="9"/>
        <v>0</v>
      </c>
      <c r="Q35" s="192"/>
      <c r="R35" s="180">
        <f t="shared" si="10"/>
        <v>0</v>
      </c>
      <c r="S35" s="192"/>
      <c r="T35" s="180">
        <f t="shared" si="11"/>
        <v>0</v>
      </c>
      <c r="U35" s="192"/>
      <c r="V35" s="180">
        <f t="shared" si="12"/>
        <v>0</v>
      </c>
      <c r="W35" s="192"/>
      <c r="X35" s="179">
        <f t="shared" si="13"/>
        <v>0</v>
      </c>
      <c r="Y35" s="168"/>
    </row>
    <row r="36" spans="1:25" x14ac:dyDescent="0.25">
      <c r="A36" s="168"/>
      <c r="B36" s="181"/>
      <c r="C36" s="168"/>
      <c r="D36" s="191"/>
      <c r="E36" s="168"/>
      <c r="F36" s="168"/>
      <c r="G36" s="187" t="str">
        <f t="shared" si="1"/>
        <v/>
      </c>
      <c r="H36" s="238">
        <f t="shared" si="2"/>
        <v>0</v>
      </c>
      <c r="I36" s="238" t="str">
        <f t="shared" si="3"/>
        <v/>
      </c>
      <c r="J36" s="238" t="str">
        <f t="shared" si="4"/>
        <v/>
      </c>
      <c r="K36" s="238" t="str">
        <f t="shared" si="5"/>
        <v/>
      </c>
      <c r="L36" s="238" t="str">
        <f t="shared" si="6"/>
        <v/>
      </c>
      <c r="M36" s="238" t="str">
        <f t="shared" si="7"/>
        <v/>
      </c>
      <c r="N36" s="180">
        <f t="shared" si="8"/>
        <v>0</v>
      </c>
      <c r="O36" s="192"/>
      <c r="P36" s="180">
        <f t="shared" si="9"/>
        <v>0</v>
      </c>
      <c r="Q36" s="192"/>
      <c r="R36" s="180">
        <f t="shared" si="10"/>
        <v>0</v>
      </c>
      <c r="S36" s="192"/>
      <c r="T36" s="180">
        <f t="shared" si="11"/>
        <v>0</v>
      </c>
      <c r="U36" s="192"/>
      <c r="V36" s="180">
        <f t="shared" si="12"/>
        <v>0</v>
      </c>
      <c r="W36" s="192"/>
      <c r="X36" s="179">
        <f t="shared" si="13"/>
        <v>0</v>
      </c>
      <c r="Y36" s="168"/>
    </row>
    <row r="37" spans="1:25" x14ac:dyDescent="0.25">
      <c r="A37" s="168"/>
      <c r="B37" s="181"/>
      <c r="C37" s="168"/>
      <c r="D37" s="191"/>
      <c r="E37" s="168"/>
      <c r="F37" s="168"/>
      <c r="G37" s="187" t="str">
        <f t="shared" si="1"/>
        <v/>
      </c>
      <c r="H37" s="238">
        <f t="shared" si="2"/>
        <v>0</v>
      </c>
      <c r="I37" s="238" t="str">
        <f t="shared" si="3"/>
        <v/>
      </c>
      <c r="J37" s="238" t="str">
        <f t="shared" si="4"/>
        <v/>
      </c>
      <c r="K37" s="238" t="str">
        <f t="shared" si="5"/>
        <v/>
      </c>
      <c r="L37" s="238" t="str">
        <f t="shared" si="6"/>
        <v/>
      </c>
      <c r="M37" s="238" t="str">
        <f t="shared" si="7"/>
        <v/>
      </c>
      <c r="N37" s="180">
        <f t="shared" si="8"/>
        <v>0</v>
      </c>
      <c r="O37" s="192"/>
      <c r="P37" s="180">
        <f t="shared" si="9"/>
        <v>0</v>
      </c>
      <c r="Q37" s="192"/>
      <c r="R37" s="180">
        <f t="shared" si="10"/>
        <v>0</v>
      </c>
      <c r="S37" s="192"/>
      <c r="T37" s="180">
        <f t="shared" si="11"/>
        <v>0</v>
      </c>
      <c r="U37" s="192"/>
      <c r="V37" s="180">
        <f t="shared" si="12"/>
        <v>0</v>
      </c>
      <c r="W37" s="192"/>
      <c r="X37" s="179">
        <f t="shared" si="13"/>
        <v>0</v>
      </c>
      <c r="Y37" s="168"/>
    </row>
    <row r="38" spans="1:25" x14ac:dyDescent="0.25">
      <c r="A38" s="168"/>
      <c r="B38" s="181"/>
      <c r="C38" s="168"/>
      <c r="D38" s="191"/>
      <c r="E38" s="168"/>
      <c r="F38" s="168"/>
      <c r="G38" s="187" t="str">
        <f t="shared" si="1"/>
        <v/>
      </c>
      <c r="H38" s="238">
        <f t="shared" si="2"/>
        <v>0</v>
      </c>
      <c r="I38" s="238" t="str">
        <f t="shared" si="3"/>
        <v/>
      </c>
      <c r="J38" s="238" t="str">
        <f t="shared" si="4"/>
        <v/>
      </c>
      <c r="K38" s="238" t="str">
        <f t="shared" si="5"/>
        <v/>
      </c>
      <c r="L38" s="238" t="str">
        <f t="shared" si="6"/>
        <v/>
      </c>
      <c r="M38" s="238" t="str">
        <f t="shared" si="7"/>
        <v/>
      </c>
      <c r="N38" s="180">
        <f t="shared" si="8"/>
        <v>0</v>
      </c>
      <c r="O38" s="192"/>
      <c r="P38" s="180">
        <f t="shared" si="9"/>
        <v>0</v>
      </c>
      <c r="Q38" s="192"/>
      <c r="R38" s="180">
        <f t="shared" si="10"/>
        <v>0</v>
      </c>
      <c r="S38" s="192"/>
      <c r="T38" s="180">
        <f t="shared" si="11"/>
        <v>0</v>
      </c>
      <c r="U38" s="192"/>
      <c r="V38" s="180">
        <f t="shared" si="12"/>
        <v>0</v>
      </c>
      <c r="W38" s="192"/>
      <c r="X38" s="179">
        <f t="shared" si="13"/>
        <v>0</v>
      </c>
      <c r="Y38" s="168"/>
    </row>
    <row r="39" spans="1:25" x14ac:dyDescent="0.25">
      <c r="A39" s="168"/>
      <c r="B39" s="181"/>
      <c r="C39" s="168"/>
      <c r="D39" s="191"/>
      <c r="E39" s="168"/>
      <c r="F39" s="168"/>
      <c r="G39" s="187" t="str">
        <f t="shared" si="1"/>
        <v/>
      </c>
      <c r="H39" s="238">
        <f t="shared" si="2"/>
        <v>0</v>
      </c>
      <c r="I39" s="238" t="str">
        <f t="shared" si="3"/>
        <v/>
      </c>
      <c r="J39" s="238" t="str">
        <f t="shared" si="4"/>
        <v/>
      </c>
      <c r="K39" s="238" t="str">
        <f t="shared" si="5"/>
        <v/>
      </c>
      <c r="L39" s="238" t="str">
        <f t="shared" si="6"/>
        <v/>
      </c>
      <c r="M39" s="238" t="str">
        <f t="shared" si="7"/>
        <v/>
      </c>
      <c r="N39" s="180">
        <f t="shared" si="8"/>
        <v>0</v>
      </c>
      <c r="O39" s="192"/>
      <c r="P39" s="180">
        <f t="shared" si="9"/>
        <v>0</v>
      </c>
      <c r="Q39" s="192"/>
      <c r="R39" s="180">
        <f t="shared" si="10"/>
        <v>0</v>
      </c>
      <c r="S39" s="192"/>
      <c r="T39" s="180">
        <f t="shared" si="11"/>
        <v>0</v>
      </c>
      <c r="U39" s="192"/>
      <c r="V39" s="180">
        <f t="shared" si="12"/>
        <v>0</v>
      </c>
      <c r="W39" s="192"/>
      <c r="X39" s="179">
        <f t="shared" si="13"/>
        <v>0</v>
      </c>
      <c r="Y39" s="168"/>
    </row>
    <row r="40" spans="1:25" x14ac:dyDescent="0.25">
      <c r="A40" s="168"/>
      <c r="B40" s="181"/>
      <c r="C40" s="168"/>
      <c r="D40" s="191"/>
      <c r="E40" s="168"/>
      <c r="F40" s="168"/>
      <c r="G40" s="187" t="str">
        <f t="shared" si="1"/>
        <v/>
      </c>
      <c r="H40" s="238">
        <f t="shared" si="2"/>
        <v>0</v>
      </c>
      <c r="I40" s="238" t="str">
        <f t="shared" si="3"/>
        <v/>
      </c>
      <c r="J40" s="238" t="str">
        <f t="shared" si="4"/>
        <v/>
      </c>
      <c r="K40" s="238" t="str">
        <f t="shared" si="5"/>
        <v/>
      </c>
      <c r="L40" s="238" t="str">
        <f t="shared" si="6"/>
        <v/>
      </c>
      <c r="M40" s="238" t="str">
        <f t="shared" si="7"/>
        <v/>
      </c>
      <c r="N40" s="180">
        <f t="shared" si="8"/>
        <v>0</v>
      </c>
      <c r="O40" s="192"/>
      <c r="P40" s="180">
        <f t="shared" si="9"/>
        <v>0</v>
      </c>
      <c r="Q40" s="192"/>
      <c r="R40" s="180">
        <f t="shared" si="10"/>
        <v>0</v>
      </c>
      <c r="S40" s="192"/>
      <c r="T40" s="180">
        <f t="shared" si="11"/>
        <v>0</v>
      </c>
      <c r="U40" s="192"/>
      <c r="V40" s="180">
        <f t="shared" si="12"/>
        <v>0</v>
      </c>
      <c r="W40" s="192"/>
      <c r="X40" s="179">
        <f t="shared" si="13"/>
        <v>0</v>
      </c>
      <c r="Y40" s="168"/>
    </row>
    <row r="41" spans="1:25" x14ac:dyDescent="0.25">
      <c r="A41" s="168"/>
      <c r="B41" s="181"/>
      <c r="C41" s="168"/>
      <c r="D41" s="191"/>
      <c r="E41" s="168"/>
      <c r="F41" s="168"/>
      <c r="G41" s="187" t="str">
        <f t="shared" si="1"/>
        <v/>
      </c>
      <c r="H41" s="238">
        <f t="shared" si="2"/>
        <v>0</v>
      </c>
      <c r="I41" s="238" t="str">
        <f t="shared" si="3"/>
        <v/>
      </c>
      <c r="J41" s="238" t="str">
        <f t="shared" si="4"/>
        <v/>
      </c>
      <c r="K41" s="238" t="str">
        <f t="shared" si="5"/>
        <v/>
      </c>
      <c r="L41" s="238" t="str">
        <f t="shared" si="6"/>
        <v/>
      </c>
      <c r="M41" s="238" t="str">
        <f t="shared" si="7"/>
        <v/>
      </c>
      <c r="N41" s="180">
        <f t="shared" si="8"/>
        <v>0</v>
      </c>
      <c r="O41" s="192"/>
      <c r="P41" s="180">
        <f t="shared" si="9"/>
        <v>0</v>
      </c>
      <c r="Q41" s="192"/>
      <c r="R41" s="180">
        <f t="shared" si="10"/>
        <v>0</v>
      </c>
      <c r="S41" s="192"/>
      <c r="T41" s="180">
        <f t="shared" si="11"/>
        <v>0</v>
      </c>
      <c r="U41" s="192"/>
      <c r="V41" s="180">
        <f t="shared" si="12"/>
        <v>0</v>
      </c>
      <c r="W41" s="192"/>
      <c r="X41" s="179">
        <f t="shared" si="13"/>
        <v>0</v>
      </c>
      <c r="Y41" s="168"/>
    </row>
    <row r="42" spans="1:25" x14ac:dyDescent="0.25">
      <c r="A42" s="168"/>
      <c r="B42" s="181"/>
      <c r="C42" s="168"/>
      <c r="D42" s="191"/>
      <c r="E42" s="168"/>
      <c r="F42" s="168"/>
      <c r="G42" s="187" t="str">
        <f t="shared" si="1"/>
        <v/>
      </c>
      <c r="H42" s="238">
        <f t="shared" si="2"/>
        <v>0</v>
      </c>
      <c r="I42" s="238" t="str">
        <f t="shared" si="3"/>
        <v/>
      </c>
      <c r="J42" s="238" t="str">
        <f t="shared" si="4"/>
        <v/>
      </c>
      <c r="K42" s="238" t="str">
        <f t="shared" si="5"/>
        <v/>
      </c>
      <c r="L42" s="238" t="str">
        <f t="shared" si="6"/>
        <v/>
      </c>
      <c r="M42" s="238" t="str">
        <f t="shared" si="7"/>
        <v/>
      </c>
      <c r="N42" s="180">
        <f t="shared" si="8"/>
        <v>0</v>
      </c>
      <c r="O42" s="192"/>
      <c r="P42" s="180">
        <f t="shared" si="9"/>
        <v>0</v>
      </c>
      <c r="Q42" s="192"/>
      <c r="R42" s="180">
        <f t="shared" si="10"/>
        <v>0</v>
      </c>
      <c r="S42" s="192"/>
      <c r="T42" s="180">
        <f t="shared" si="11"/>
        <v>0</v>
      </c>
      <c r="U42" s="192"/>
      <c r="V42" s="180">
        <f t="shared" si="12"/>
        <v>0</v>
      </c>
      <c r="W42" s="192"/>
      <c r="X42" s="179">
        <f t="shared" si="13"/>
        <v>0</v>
      </c>
      <c r="Y42" s="168"/>
    </row>
    <row r="43" spans="1:25" x14ac:dyDescent="0.25">
      <c r="A43" s="168"/>
      <c r="B43" s="181"/>
      <c r="C43" s="168"/>
      <c r="D43" s="191"/>
      <c r="E43" s="168"/>
      <c r="F43" s="168"/>
      <c r="G43" s="187" t="str">
        <f t="shared" si="1"/>
        <v/>
      </c>
      <c r="H43" s="238">
        <f t="shared" si="2"/>
        <v>0</v>
      </c>
      <c r="I43" s="238" t="str">
        <f t="shared" si="3"/>
        <v/>
      </c>
      <c r="J43" s="238" t="str">
        <f t="shared" si="4"/>
        <v/>
      </c>
      <c r="K43" s="238" t="str">
        <f t="shared" si="5"/>
        <v/>
      </c>
      <c r="L43" s="238" t="str">
        <f t="shared" si="6"/>
        <v/>
      </c>
      <c r="M43" s="238" t="str">
        <f t="shared" si="7"/>
        <v/>
      </c>
      <c r="N43" s="180">
        <f t="shared" si="8"/>
        <v>0</v>
      </c>
      <c r="O43" s="192"/>
      <c r="P43" s="180">
        <f t="shared" si="9"/>
        <v>0</v>
      </c>
      <c r="Q43" s="192"/>
      <c r="R43" s="180">
        <f t="shared" si="10"/>
        <v>0</v>
      </c>
      <c r="S43" s="192"/>
      <c r="T43" s="180">
        <f t="shared" si="11"/>
        <v>0</v>
      </c>
      <c r="U43" s="192"/>
      <c r="V43" s="180">
        <f t="shared" si="12"/>
        <v>0</v>
      </c>
      <c r="W43" s="192"/>
      <c r="X43" s="179">
        <f t="shared" si="13"/>
        <v>0</v>
      </c>
      <c r="Y43" s="168"/>
    </row>
    <row r="44" spans="1:25" x14ac:dyDescent="0.25">
      <c r="A44" s="168"/>
      <c r="B44" s="181"/>
      <c r="C44" s="168"/>
      <c r="D44" s="191"/>
      <c r="E44" s="168"/>
      <c r="F44" s="168"/>
      <c r="G44" s="187" t="str">
        <f t="shared" si="1"/>
        <v/>
      </c>
      <c r="H44" s="238">
        <f t="shared" si="2"/>
        <v>0</v>
      </c>
      <c r="I44" s="238" t="str">
        <f t="shared" si="3"/>
        <v/>
      </c>
      <c r="J44" s="238" t="str">
        <f t="shared" si="4"/>
        <v/>
      </c>
      <c r="K44" s="238" t="str">
        <f t="shared" si="5"/>
        <v/>
      </c>
      <c r="L44" s="238" t="str">
        <f t="shared" si="6"/>
        <v/>
      </c>
      <c r="M44" s="238" t="str">
        <f t="shared" si="7"/>
        <v/>
      </c>
      <c r="N44" s="180">
        <f t="shared" si="8"/>
        <v>0</v>
      </c>
      <c r="O44" s="192"/>
      <c r="P44" s="180">
        <f t="shared" si="9"/>
        <v>0</v>
      </c>
      <c r="Q44" s="192"/>
      <c r="R44" s="180">
        <f t="shared" si="10"/>
        <v>0</v>
      </c>
      <c r="S44" s="192"/>
      <c r="T44" s="180">
        <f t="shared" si="11"/>
        <v>0</v>
      </c>
      <c r="U44" s="192"/>
      <c r="V44" s="180">
        <f t="shared" si="12"/>
        <v>0</v>
      </c>
      <c r="W44" s="192"/>
      <c r="X44" s="179">
        <f t="shared" si="13"/>
        <v>0</v>
      </c>
      <c r="Y44" s="168"/>
    </row>
    <row r="45" spans="1:25" x14ac:dyDescent="0.25">
      <c r="A45" s="168"/>
      <c r="B45" s="181"/>
      <c r="C45" s="168"/>
      <c r="D45" s="191"/>
      <c r="E45" s="168"/>
      <c r="F45" s="168"/>
      <c r="G45" s="187" t="str">
        <f t="shared" si="1"/>
        <v/>
      </c>
      <c r="H45" s="238">
        <f t="shared" si="2"/>
        <v>0</v>
      </c>
      <c r="I45" s="238" t="str">
        <f t="shared" si="3"/>
        <v/>
      </c>
      <c r="J45" s="238" t="str">
        <f t="shared" si="4"/>
        <v/>
      </c>
      <c r="K45" s="238" t="str">
        <f t="shared" si="5"/>
        <v/>
      </c>
      <c r="L45" s="238" t="str">
        <f t="shared" si="6"/>
        <v/>
      </c>
      <c r="M45" s="238" t="str">
        <f t="shared" si="7"/>
        <v/>
      </c>
      <c r="N45" s="180">
        <f t="shared" si="8"/>
        <v>0</v>
      </c>
      <c r="O45" s="192"/>
      <c r="P45" s="180">
        <f t="shared" si="9"/>
        <v>0</v>
      </c>
      <c r="Q45" s="192"/>
      <c r="R45" s="180">
        <f t="shared" si="10"/>
        <v>0</v>
      </c>
      <c r="S45" s="192"/>
      <c r="T45" s="180">
        <f t="shared" si="11"/>
        <v>0</v>
      </c>
      <c r="U45" s="192"/>
      <c r="V45" s="180">
        <f t="shared" si="12"/>
        <v>0</v>
      </c>
      <c r="W45" s="192"/>
      <c r="X45" s="179">
        <f t="shared" si="13"/>
        <v>0</v>
      </c>
      <c r="Y45" s="168"/>
    </row>
    <row r="46" spans="1:25" x14ac:dyDescent="0.25">
      <c r="A46" s="168"/>
      <c r="B46" s="181"/>
      <c r="C46" s="168"/>
      <c r="D46" s="191"/>
      <c r="E46" s="168"/>
      <c r="F46" s="168"/>
      <c r="G46" s="187" t="str">
        <f t="shared" si="1"/>
        <v/>
      </c>
      <c r="H46" s="238">
        <f t="shared" si="2"/>
        <v>0</v>
      </c>
      <c r="I46" s="238" t="str">
        <f t="shared" si="3"/>
        <v/>
      </c>
      <c r="J46" s="238" t="str">
        <f t="shared" si="4"/>
        <v/>
      </c>
      <c r="K46" s="238" t="str">
        <f t="shared" si="5"/>
        <v/>
      </c>
      <c r="L46" s="238" t="str">
        <f t="shared" si="6"/>
        <v/>
      </c>
      <c r="M46" s="238" t="str">
        <f t="shared" si="7"/>
        <v/>
      </c>
      <c r="N46" s="180">
        <f t="shared" si="8"/>
        <v>0</v>
      </c>
      <c r="O46" s="192"/>
      <c r="P46" s="180">
        <f t="shared" si="9"/>
        <v>0</v>
      </c>
      <c r="Q46" s="192"/>
      <c r="R46" s="180">
        <f t="shared" si="10"/>
        <v>0</v>
      </c>
      <c r="S46" s="192"/>
      <c r="T46" s="180">
        <f t="shared" si="11"/>
        <v>0</v>
      </c>
      <c r="U46" s="192"/>
      <c r="V46" s="180">
        <f t="shared" si="12"/>
        <v>0</v>
      </c>
      <c r="W46" s="192"/>
      <c r="X46" s="179">
        <f t="shared" si="13"/>
        <v>0</v>
      </c>
      <c r="Y46" s="168"/>
    </row>
    <row r="47" spans="1:25" x14ac:dyDescent="0.25">
      <c r="A47" s="168"/>
      <c r="B47" s="181"/>
      <c r="C47" s="168"/>
      <c r="D47" s="191"/>
      <c r="E47" s="168"/>
      <c r="F47" s="168"/>
      <c r="G47" s="187" t="str">
        <f t="shared" si="1"/>
        <v/>
      </c>
      <c r="H47" s="238">
        <f t="shared" si="2"/>
        <v>0</v>
      </c>
      <c r="I47" s="238" t="str">
        <f t="shared" si="3"/>
        <v/>
      </c>
      <c r="J47" s="238" t="str">
        <f t="shared" si="4"/>
        <v/>
      </c>
      <c r="K47" s="238" t="str">
        <f t="shared" si="5"/>
        <v/>
      </c>
      <c r="L47" s="238" t="str">
        <f t="shared" si="6"/>
        <v/>
      </c>
      <c r="M47" s="238" t="str">
        <f t="shared" si="7"/>
        <v/>
      </c>
      <c r="N47" s="180">
        <f t="shared" si="8"/>
        <v>0</v>
      </c>
      <c r="O47" s="192"/>
      <c r="P47" s="180">
        <f t="shared" si="9"/>
        <v>0</v>
      </c>
      <c r="Q47" s="192"/>
      <c r="R47" s="180">
        <f t="shared" si="10"/>
        <v>0</v>
      </c>
      <c r="S47" s="192"/>
      <c r="T47" s="180">
        <f t="shared" si="11"/>
        <v>0</v>
      </c>
      <c r="U47" s="192"/>
      <c r="V47" s="180">
        <f t="shared" si="12"/>
        <v>0</v>
      </c>
      <c r="W47" s="192"/>
      <c r="X47" s="179">
        <f t="shared" si="13"/>
        <v>0</v>
      </c>
      <c r="Y47" s="168"/>
    </row>
    <row r="48" spans="1:25" x14ac:dyDescent="0.25">
      <c r="A48" s="168"/>
      <c r="B48" s="181"/>
      <c r="C48" s="168"/>
      <c r="D48" s="191"/>
      <c r="E48" s="168"/>
      <c r="F48" s="168"/>
      <c r="G48" s="187" t="str">
        <f t="shared" si="1"/>
        <v/>
      </c>
      <c r="H48" s="238">
        <f t="shared" si="2"/>
        <v>0</v>
      </c>
      <c r="I48" s="238" t="str">
        <f t="shared" si="3"/>
        <v/>
      </c>
      <c r="J48" s="238" t="str">
        <f t="shared" si="4"/>
        <v/>
      </c>
      <c r="K48" s="238" t="str">
        <f t="shared" si="5"/>
        <v/>
      </c>
      <c r="L48" s="238" t="str">
        <f t="shared" si="6"/>
        <v/>
      </c>
      <c r="M48" s="238" t="str">
        <f t="shared" si="7"/>
        <v/>
      </c>
      <c r="N48" s="180">
        <f t="shared" si="8"/>
        <v>0</v>
      </c>
      <c r="O48" s="192"/>
      <c r="P48" s="180">
        <f t="shared" si="9"/>
        <v>0</v>
      </c>
      <c r="Q48" s="192"/>
      <c r="R48" s="180">
        <f t="shared" si="10"/>
        <v>0</v>
      </c>
      <c r="S48" s="192"/>
      <c r="T48" s="180">
        <f t="shared" si="11"/>
        <v>0</v>
      </c>
      <c r="U48" s="192"/>
      <c r="V48" s="180">
        <f t="shared" si="12"/>
        <v>0</v>
      </c>
      <c r="W48" s="192"/>
      <c r="X48" s="179">
        <f t="shared" si="13"/>
        <v>0</v>
      </c>
      <c r="Y48" s="168"/>
    </row>
    <row r="49" spans="1:25" x14ac:dyDescent="0.25">
      <c r="A49" s="168"/>
      <c r="B49" s="181"/>
      <c r="C49" s="168"/>
      <c r="D49" s="191"/>
      <c r="E49" s="168"/>
      <c r="F49" s="168"/>
      <c r="G49" s="187" t="str">
        <f t="shared" si="1"/>
        <v/>
      </c>
      <c r="H49" s="238">
        <f t="shared" si="2"/>
        <v>0</v>
      </c>
      <c r="I49" s="238" t="str">
        <f t="shared" si="3"/>
        <v/>
      </c>
      <c r="J49" s="238" t="str">
        <f t="shared" si="4"/>
        <v/>
      </c>
      <c r="K49" s="238" t="str">
        <f t="shared" si="5"/>
        <v/>
      </c>
      <c r="L49" s="238" t="str">
        <f t="shared" si="6"/>
        <v/>
      </c>
      <c r="M49" s="238" t="str">
        <f t="shared" si="7"/>
        <v/>
      </c>
      <c r="N49" s="180">
        <f t="shared" si="8"/>
        <v>0</v>
      </c>
      <c r="O49" s="192"/>
      <c r="P49" s="180">
        <f t="shared" si="9"/>
        <v>0</v>
      </c>
      <c r="Q49" s="192"/>
      <c r="R49" s="180">
        <f t="shared" si="10"/>
        <v>0</v>
      </c>
      <c r="S49" s="192"/>
      <c r="T49" s="180">
        <f t="shared" si="11"/>
        <v>0</v>
      </c>
      <c r="U49" s="192"/>
      <c r="V49" s="180">
        <f t="shared" si="12"/>
        <v>0</v>
      </c>
      <c r="W49" s="192"/>
      <c r="X49" s="179">
        <f t="shared" si="13"/>
        <v>0</v>
      </c>
      <c r="Y49" s="168"/>
    </row>
    <row r="50" spans="1:25" x14ac:dyDescent="0.25">
      <c r="A50" s="168"/>
      <c r="B50" s="181"/>
      <c r="C50" s="168"/>
      <c r="D50" s="191"/>
      <c r="E50" s="168"/>
      <c r="F50" s="168"/>
      <c r="G50" s="187" t="str">
        <f t="shared" si="1"/>
        <v/>
      </c>
      <c r="H50" s="238">
        <f t="shared" si="2"/>
        <v>0</v>
      </c>
      <c r="I50" s="238" t="str">
        <f t="shared" si="3"/>
        <v/>
      </c>
      <c r="J50" s="238" t="str">
        <f t="shared" si="4"/>
        <v/>
      </c>
      <c r="K50" s="238" t="str">
        <f t="shared" si="5"/>
        <v/>
      </c>
      <c r="L50" s="238" t="str">
        <f t="shared" si="6"/>
        <v/>
      </c>
      <c r="M50" s="238" t="str">
        <f t="shared" si="7"/>
        <v/>
      </c>
      <c r="N50" s="180">
        <f t="shared" si="8"/>
        <v>0</v>
      </c>
      <c r="O50" s="192"/>
      <c r="P50" s="180">
        <f t="shared" si="9"/>
        <v>0</v>
      </c>
      <c r="Q50" s="192"/>
      <c r="R50" s="180">
        <f t="shared" si="10"/>
        <v>0</v>
      </c>
      <c r="S50" s="192"/>
      <c r="T50" s="180">
        <f t="shared" si="11"/>
        <v>0</v>
      </c>
      <c r="U50" s="192"/>
      <c r="V50" s="180">
        <f t="shared" si="12"/>
        <v>0</v>
      </c>
      <c r="W50" s="192"/>
      <c r="X50" s="179">
        <f t="shared" si="13"/>
        <v>0</v>
      </c>
      <c r="Y50" s="168"/>
    </row>
    <row r="51" spans="1:25" x14ac:dyDescent="0.25">
      <c r="A51" s="168"/>
      <c r="B51" s="181"/>
      <c r="C51" s="168"/>
      <c r="D51" s="191"/>
      <c r="E51" s="168"/>
      <c r="F51" s="168"/>
      <c r="G51" s="187" t="str">
        <f t="shared" si="1"/>
        <v/>
      </c>
      <c r="H51" s="238">
        <f t="shared" si="2"/>
        <v>0</v>
      </c>
      <c r="I51" s="238" t="str">
        <f t="shared" si="3"/>
        <v/>
      </c>
      <c r="J51" s="238" t="str">
        <f t="shared" si="4"/>
        <v/>
      </c>
      <c r="K51" s="238" t="str">
        <f t="shared" si="5"/>
        <v/>
      </c>
      <c r="L51" s="238" t="str">
        <f t="shared" si="6"/>
        <v/>
      </c>
      <c r="M51" s="238" t="str">
        <f t="shared" si="7"/>
        <v/>
      </c>
      <c r="N51" s="180">
        <f t="shared" si="8"/>
        <v>0</v>
      </c>
      <c r="O51" s="192"/>
      <c r="P51" s="180">
        <f t="shared" si="9"/>
        <v>0</v>
      </c>
      <c r="Q51" s="192"/>
      <c r="R51" s="180">
        <f t="shared" si="10"/>
        <v>0</v>
      </c>
      <c r="S51" s="192"/>
      <c r="T51" s="180">
        <f t="shared" si="11"/>
        <v>0</v>
      </c>
      <c r="U51" s="192"/>
      <c r="V51" s="180">
        <f t="shared" si="12"/>
        <v>0</v>
      </c>
      <c r="W51" s="192"/>
      <c r="X51" s="179">
        <f t="shared" si="13"/>
        <v>0</v>
      </c>
      <c r="Y51" s="168"/>
    </row>
    <row r="52" spans="1:25" x14ac:dyDescent="0.25">
      <c r="A52" s="168"/>
      <c r="B52" s="181"/>
      <c r="C52" s="168"/>
      <c r="D52" s="191"/>
      <c r="E52" s="168"/>
      <c r="F52" s="168"/>
      <c r="G52" s="187" t="str">
        <f t="shared" si="1"/>
        <v/>
      </c>
      <c r="H52" s="238">
        <f t="shared" si="2"/>
        <v>0</v>
      </c>
      <c r="I52" s="238" t="str">
        <f t="shared" si="3"/>
        <v/>
      </c>
      <c r="J52" s="238" t="str">
        <f t="shared" si="4"/>
        <v/>
      </c>
      <c r="K52" s="238" t="str">
        <f t="shared" si="5"/>
        <v/>
      </c>
      <c r="L52" s="238" t="str">
        <f t="shared" si="6"/>
        <v/>
      </c>
      <c r="M52" s="238" t="str">
        <f t="shared" si="7"/>
        <v/>
      </c>
      <c r="N52" s="180">
        <f t="shared" si="8"/>
        <v>0</v>
      </c>
      <c r="O52" s="192"/>
      <c r="P52" s="180">
        <f t="shared" si="9"/>
        <v>0</v>
      </c>
      <c r="Q52" s="192"/>
      <c r="R52" s="180">
        <f t="shared" si="10"/>
        <v>0</v>
      </c>
      <c r="S52" s="192"/>
      <c r="T52" s="180">
        <f t="shared" si="11"/>
        <v>0</v>
      </c>
      <c r="U52" s="192"/>
      <c r="V52" s="180">
        <f t="shared" si="12"/>
        <v>0</v>
      </c>
      <c r="W52" s="192"/>
      <c r="X52" s="179">
        <f t="shared" si="13"/>
        <v>0</v>
      </c>
      <c r="Y52" s="168"/>
    </row>
    <row r="53" spans="1:25" x14ac:dyDescent="0.25">
      <c r="A53" s="168"/>
      <c r="B53" s="181"/>
      <c r="C53" s="168"/>
      <c r="D53" s="191"/>
      <c r="E53" s="168"/>
      <c r="F53" s="168"/>
      <c r="G53" s="187" t="str">
        <f t="shared" si="1"/>
        <v/>
      </c>
      <c r="H53" s="238">
        <f t="shared" si="2"/>
        <v>0</v>
      </c>
      <c r="I53" s="238" t="str">
        <f t="shared" si="3"/>
        <v/>
      </c>
      <c r="J53" s="238" t="str">
        <f t="shared" si="4"/>
        <v/>
      </c>
      <c r="K53" s="238" t="str">
        <f t="shared" si="5"/>
        <v/>
      </c>
      <c r="L53" s="238" t="str">
        <f t="shared" si="6"/>
        <v/>
      </c>
      <c r="M53" s="238" t="str">
        <f t="shared" si="7"/>
        <v/>
      </c>
      <c r="N53" s="180">
        <f t="shared" si="8"/>
        <v>0</v>
      </c>
      <c r="O53" s="192"/>
      <c r="P53" s="180">
        <f t="shared" si="9"/>
        <v>0</v>
      </c>
      <c r="Q53" s="192"/>
      <c r="R53" s="180">
        <f t="shared" si="10"/>
        <v>0</v>
      </c>
      <c r="S53" s="192"/>
      <c r="T53" s="180">
        <f t="shared" si="11"/>
        <v>0</v>
      </c>
      <c r="U53" s="192"/>
      <c r="V53" s="180">
        <f t="shared" si="12"/>
        <v>0</v>
      </c>
      <c r="W53" s="192"/>
      <c r="X53" s="179">
        <f t="shared" si="13"/>
        <v>0</v>
      </c>
      <c r="Y53" s="168"/>
    </row>
    <row r="54" spans="1:25" x14ac:dyDescent="0.25">
      <c r="A54" s="168"/>
      <c r="B54" s="181"/>
      <c r="C54" s="168"/>
      <c r="D54" s="191"/>
      <c r="E54" s="168"/>
      <c r="F54" s="168"/>
      <c r="G54" s="187" t="str">
        <f t="shared" si="1"/>
        <v/>
      </c>
      <c r="H54" s="238">
        <f t="shared" si="2"/>
        <v>0</v>
      </c>
      <c r="I54" s="238" t="str">
        <f t="shared" si="3"/>
        <v/>
      </c>
      <c r="J54" s="238" t="str">
        <f t="shared" si="4"/>
        <v/>
      </c>
      <c r="K54" s="238" t="str">
        <f t="shared" si="5"/>
        <v/>
      </c>
      <c r="L54" s="238" t="str">
        <f t="shared" si="6"/>
        <v/>
      </c>
      <c r="M54" s="238" t="str">
        <f t="shared" si="7"/>
        <v/>
      </c>
      <c r="N54" s="180">
        <f t="shared" si="8"/>
        <v>0</v>
      </c>
      <c r="O54" s="192"/>
      <c r="P54" s="180">
        <f t="shared" si="9"/>
        <v>0</v>
      </c>
      <c r="Q54" s="192"/>
      <c r="R54" s="180">
        <f t="shared" si="10"/>
        <v>0</v>
      </c>
      <c r="S54" s="192"/>
      <c r="T54" s="180">
        <f t="shared" si="11"/>
        <v>0</v>
      </c>
      <c r="U54" s="192"/>
      <c r="V54" s="180">
        <f t="shared" si="12"/>
        <v>0</v>
      </c>
      <c r="W54" s="192"/>
      <c r="X54" s="179">
        <f t="shared" si="13"/>
        <v>0</v>
      </c>
      <c r="Y54" s="168"/>
    </row>
    <row r="55" spans="1:25" x14ac:dyDescent="0.25">
      <c r="A55" s="168"/>
      <c r="B55" s="181"/>
      <c r="C55" s="168"/>
      <c r="D55" s="191"/>
      <c r="E55" s="168"/>
      <c r="F55" s="168"/>
      <c r="G55" s="187" t="str">
        <f t="shared" si="1"/>
        <v/>
      </c>
      <c r="H55" s="238">
        <f t="shared" si="2"/>
        <v>0</v>
      </c>
      <c r="I55" s="238" t="str">
        <f t="shared" si="3"/>
        <v/>
      </c>
      <c r="J55" s="238" t="str">
        <f t="shared" si="4"/>
        <v/>
      </c>
      <c r="K55" s="238" t="str">
        <f t="shared" si="5"/>
        <v/>
      </c>
      <c r="L55" s="238" t="str">
        <f t="shared" si="6"/>
        <v/>
      </c>
      <c r="M55" s="238" t="str">
        <f t="shared" si="7"/>
        <v/>
      </c>
      <c r="N55" s="180">
        <f t="shared" si="8"/>
        <v>0</v>
      </c>
      <c r="O55" s="192"/>
      <c r="P55" s="180">
        <f t="shared" si="9"/>
        <v>0</v>
      </c>
      <c r="Q55" s="192"/>
      <c r="R55" s="180">
        <f t="shared" si="10"/>
        <v>0</v>
      </c>
      <c r="S55" s="192"/>
      <c r="T55" s="180">
        <f t="shared" si="11"/>
        <v>0</v>
      </c>
      <c r="U55" s="192"/>
      <c r="V55" s="180">
        <f t="shared" si="12"/>
        <v>0</v>
      </c>
      <c r="W55" s="192"/>
      <c r="X55" s="179">
        <f t="shared" si="13"/>
        <v>0</v>
      </c>
      <c r="Y55" s="168"/>
    </row>
    <row r="56" spans="1:25" x14ac:dyDescent="0.25">
      <c r="A56" s="168"/>
      <c r="B56" s="181"/>
      <c r="C56" s="168"/>
      <c r="D56" s="191"/>
      <c r="E56" s="168"/>
      <c r="F56" s="168"/>
      <c r="G56" s="187" t="str">
        <f t="shared" si="1"/>
        <v/>
      </c>
      <c r="H56" s="238">
        <f t="shared" si="2"/>
        <v>0</v>
      </c>
      <c r="I56" s="238" t="str">
        <f t="shared" si="3"/>
        <v/>
      </c>
      <c r="J56" s="238" t="str">
        <f t="shared" si="4"/>
        <v/>
      </c>
      <c r="K56" s="238" t="str">
        <f t="shared" si="5"/>
        <v/>
      </c>
      <c r="L56" s="238" t="str">
        <f t="shared" si="6"/>
        <v/>
      </c>
      <c r="M56" s="238" t="str">
        <f t="shared" si="7"/>
        <v/>
      </c>
      <c r="N56" s="180">
        <f t="shared" si="8"/>
        <v>0</v>
      </c>
      <c r="O56" s="192"/>
      <c r="P56" s="180">
        <f t="shared" si="9"/>
        <v>0</v>
      </c>
      <c r="Q56" s="192"/>
      <c r="R56" s="180">
        <f t="shared" si="10"/>
        <v>0</v>
      </c>
      <c r="S56" s="192"/>
      <c r="T56" s="180">
        <f t="shared" si="11"/>
        <v>0</v>
      </c>
      <c r="U56" s="192"/>
      <c r="V56" s="180">
        <f t="shared" si="12"/>
        <v>0</v>
      </c>
      <c r="W56" s="192"/>
      <c r="X56" s="179">
        <f t="shared" si="13"/>
        <v>0</v>
      </c>
      <c r="Y56" s="168"/>
    </row>
    <row r="57" spans="1:25" x14ac:dyDescent="0.25">
      <c r="A57" s="168"/>
      <c r="B57" s="181"/>
      <c r="C57" s="168"/>
      <c r="D57" s="191"/>
      <c r="E57" s="168"/>
      <c r="F57" s="168"/>
      <c r="G57" s="187" t="str">
        <f t="shared" si="1"/>
        <v/>
      </c>
      <c r="H57" s="238">
        <f t="shared" si="2"/>
        <v>0</v>
      </c>
      <c r="I57" s="238" t="str">
        <f t="shared" si="3"/>
        <v/>
      </c>
      <c r="J57" s="238" t="str">
        <f t="shared" si="4"/>
        <v/>
      </c>
      <c r="K57" s="238" t="str">
        <f t="shared" si="5"/>
        <v/>
      </c>
      <c r="L57" s="238" t="str">
        <f t="shared" si="6"/>
        <v/>
      </c>
      <c r="M57" s="238" t="str">
        <f t="shared" si="7"/>
        <v/>
      </c>
      <c r="N57" s="180">
        <f t="shared" si="8"/>
        <v>0</v>
      </c>
      <c r="O57" s="192"/>
      <c r="P57" s="180">
        <f t="shared" si="9"/>
        <v>0</v>
      </c>
      <c r="Q57" s="192"/>
      <c r="R57" s="180">
        <f t="shared" si="10"/>
        <v>0</v>
      </c>
      <c r="S57" s="192"/>
      <c r="T57" s="180">
        <f t="shared" si="11"/>
        <v>0</v>
      </c>
      <c r="U57" s="192"/>
      <c r="V57" s="180">
        <f t="shared" si="12"/>
        <v>0</v>
      </c>
      <c r="W57" s="192"/>
      <c r="X57" s="179">
        <f t="shared" si="13"/>
        <v>0</v>
      </c>
      <c r="Y57" s="168"/>
    </row>
    <row r="58" spans="1:25" x14ac:dyDescent="0.25">
      <c r="A58" s="168"/>
      <c r="B58" s="181"/>
      <c r="C58" s="168"/>
      <c r="D58" s="191"/>
      <c r="E58" s="168"/>
      <c r="F58" s="168"/>
      <c r="G58" s="187" t="str">
        <f t="shared" si="1"/>
        <v/>
      </c>
      <c r="H58" s="238">
        <f t="shared" si="2"/>
        <v>0</v>
      </c>
      <c r="I58" s="238" t="str">
        <f t="shared" si="3"/>
        <v/>
      </c>
      <c r="J58" s="238" t="str">
        <f t="shared" si="4"/>
        <v/>
      </c>
      <c r="K58" s="238" t="str">
        <f t="shared" si="5"/>
        <v/>
      </c>
      <c r="L58" s="238" t="str">
        <f t="shared" si="6"/>
        <v/>
      </c>
      <c r="M58" s="238" t="str">
        <f t="shared" si="7"/>
        <v/>
      </c>
      <c r="N58" s="180">
        <f t="shared" si="8"/>
        <v>0</v>
      </c>
      <c r="O58" s="192"/>
      <c r="P58" s="180">
        <f t="shared" si="9"/>
        <v>0</v>
      </c>
      <c r="Q58" s="192"/>
      <c r="R58" s="180">
        <f t="shared" si="10"/>
        <v>0</v>
      </c>
      <c r="S58" s="192"/>
      <c r="T58" s="180">
        <f t="shared" si="11"/>
        <v>0</v>
      </c>
      <c r="U58" s="192"/>
      <c r="V58" s="180">
        <f t="shared" si="12"/>
        <v>0</v>
      </c>
      <c r="W58" s="192"/>
      <c r="X58" s="179">
        <f t="shared" si="13"/>
        <v>0</v>
      </c>
      <c r="Y58" s="168"/>
    </row>
    <row r="59" spans="1:25" x14ac:dyDescent="0.25">
      <c r="A59" s="168"/>
      <c r="B59" s="181"/>
      <c r="C59" s="168"/>
      <c r="D59" s="191"/>
      <c r="E59" s="168"/>
      <c r="F59" s="168"/>
      <c r="G59" s="187" t="str">
        <f t="shared" si="1"/>
        <v/>
      </c>
      <c r="H59" s="238">
        <f t="shared" si="2"/>
        <v>0</v>
      </c>
      <c r="I59" s="238" t="str">
        <f t="shared" si="3"/>
        <v/>
      </c>
      <c r="J59" s="238" t="str">
        <f t="shared" si="4"/>
        <v/>
      </c>
      <c r="K59" s="238" t="str">
        <f t="shared" si="5"/>
        <v/>
      </c>
      <c r="L59" s="238" t="str">
        <f t="shared" si="6"/>
        <v/>
      </c>
      <c r="M59" s="238" t="str">
        <f t="shared" si="7"/>
        <v/>
      </c>
      <c r="N59" s="180">
        <f t="shared" si="8"/>
        <v>0</v>
      </c>
      <c r="O59" s="192"/>
      <c r="P59" s="180">
        <f t="shared" si="9"/>
        <v>0</v>
      </c>
      <c r="Q59" s="192"/>
      <c r="R59" s="180">
        <f t="shared" si="10"/>
        <v>0</v>
      </c>
      <c r="S59" s="192"/>
      <c r="T59" s="180">
        <f t="shared" si="11"/>
        <v>0</v>
      </c>
      <c r="U59" s="192"/>
      <c r="V59" s="180">
        <f t="shared" si="12"/>
        <v>0</v>
      </c>
      <c r="W59" s="192"/>
      <c r="X59" s="179">
        <f t="shared" si="13"/>
        <v>0</v>
      </c>
      <c r="Y59" s="168"/>
    </row>
    <row r="60" spans="1:25" x14ac:dyDescent="0.25">
      <c r="A60" s="168"/>
      <c r="B60" s="181"/>
      <c r="C60" s="168"/>
      <c r="D60" s="191"/>
      <c r="E60" s="168"/>
      <c r="F60" s="168"/>
      <c r="G60" s="187" t="str">
        <f t="shared" si="1"/>
        <v/>
      </c>
      <c r="H60" s="238">
        <f t="shared" si="2"/>
        <v>0</v>
      </c>
      <c r="I60" s="238" t="str">
        <f t="shared" si="3"/>
        <v/>
      </c>
      <c r="J60" s="238" t="str">
        <f t="shared" si="4"/>
        <v/>
      </c>
      <c r="K60" s="238" t="str">
        <f t="shared" si="5"/>
        <v/>
      </c>
      <c r="L60" s="238" t="str">
        <f t="shared" si="6"/>
        <v/>
      </c>
      <c r="M60" s="238" t="str">
        <f t="shared" si="7"/>
        <v/>
      </c>
      <c r="N60" s="180">
        <f t="shared" si="8"/>
        <v>0</v>
      </c>
      <c r="O60" s="192"/>
      <c r="P60" s="180">
        <f t="shared" si="9"/>
        <v>0</v>
      </c>
      <c r="Q60" s="192"/>
      <c r="R60" s="180">
        <f t="shared" si="10"/>
        <v>0</v>
      </c>
      <c r="S60" s="192"/>
      <c r="T60" s="180">
        <f t="shared" si="11"/>
        <v>0</v>
      </c>
      <c r="U60" s="192"/>
      <c r="V60" s="180">
        <f t="shared" si="12"/>
        <v>0</v>
      </c>
      <c r="W60" s="192"/>
      <c r="X60" s="179">
        <f t="shared" si="13"/>
        <v>0</v>
      </c>
      <c r="Y60" s="168"/>
    </row>
    <row r="61" spans="1:25" x14ac:dyDescent="0.25">
      <c r="A61" s="168"/>
      <c r="B61" s="181"/>
      <c r="C61" s="168"/>
      <c r="D61" s="191"/>
      <c r="E61" s="168"/>
      <c r="F61" s="168"/>
      <c r="G61" s="187" t="str">
        <f t="shared" si="1"/>
        <v/>
      </c>
      <c r="H61" s="238">
        <f t="shared" si="2"/>
        <v>0</v>
      </c>
      <c r="I61" s="238" t="str">
        <f t="shared" si="3"/>
        <v/>
      </c>
      <c r="J61" s="238" t="str">
        <f t="shared" si="4"/>
        <v/>
      </c>
      <c r="K61" s="238" t="str">
        <f t="shared" si="5"/>
        <v/>
      </c>
      <c r="L61" s="238" t="str">
        <f t="shared" si="6"/>
        <v/>
      </c>
      <c r="M61" s="238" t="str">
        <f t="shared" si="7"/>
        <v/>
      </c>
      <c r="N61" s="180">
        <f t="shared" si="8"/>
        <v>0</v>
      </c>
      <c r="O61" s="192"/>
      <c r="P61" s="180">
        <f t="shared" si="9"/>
        <v>0</v>
      </c>
      <c r="Q61" s="192"/>
      <c r="R61" s="180">
        <f t="shared" si="10"/>
        <v>0</v>
      </c>
      <c r="S61" s="192"/>
      <c r="T61" s="180">
        <f t="shared" si="11"/>
        <v>0</v>
      </c>
      <c r="U61" s="192"/>
      <c r="V61" s="180">
        <f t="shared" si="12"/>
        <v>0</v>
      </c>
      <c r="W61" s="192"/>
      <c r="X61" s="179">
        <f t="shared" si="13"/>
        <v>0</v>
      </c>
      <c r="Y61" s="168"/>
    </row>
    <row r="62" spans="1:25" x14ac:dyDescent="0.25">
      <c r="A62" s="168"/>
      <c r="B62" s="181"/>
      <c r="C62" s="168"/>
      <c r="D62" s="191"/>
      <c r="E62" s="168"/>
      <c r="F62" s="168"/>
      <c r="G62" s="187" t="str">
        <f t="shared" si="1"/>
        <v/>
      </c>
      <c r="H62" s="238">
        <f t="shared" si="2"/>
        <v>0</v>
      </c>
      <c r="I62" s="238" t="str">
        <f t="shared" si="3"/>
        <v/>
      </c>
      <c r="J62" s="238" t="str">
        <f t="shared" si="4"/>
        <v/>
      </c>
      <c r="K62" s="238" t="str">
        <f t="shared" si="5"/>
        <v/>
      </c>
      <c r="L62" s="238" t="str">
        <f t="shared" si="6"/>
        <v/>
      </c>
      <c r="M62" s="238" t="str">
        <f t="shared" si="7"/>
        <v/>
      </c>
      <c r="N62" s="180">
        <f t="shared" si="8"/>
        <v>0</v>
      </c>
      <c r="O62" s="192"/>
      <c r="P62" s="180">
        <f t="shared" si="9"/>
        <v>0</v>
      </c>
      <c r="Q62" s="192"/>
      <c r="R62" s="180">
        <f t="shared" si="10"/>
        <v>0</v>
      </c>
      <c r="S62" s="192"/>
      <c r="T62" s="180">
        <f t="shared" si="11"/>
        <v>0</v>
      </c>
      <c r="U62" s="192"/>
      <c r="V62" s="180">
        <f t="shared" si="12"/>
        <v>0</v>
      </c>
      <c r="W62" s="192"/>
      <c r="X62" s="179">
        <f t="shared" si="13"/>
        <v>0</v>
      </c>
      <c r="Y62" s="168"/>
    </row>
    <row r="63" spans="1:25" x14ac:dyDescent="0.25">
      <c r="A63" s="168"/>
      <c r="B63" s="181"/>
      <c r="C63" s="168"/>
      <c r="D63" s="191"/>
      <c r="E63" s="168"/>
      <c r="F63" s="168"/>
      <c r="G63" s="187" t="str">
        <f t="shared" si="1"/>
        <v/>
      </c>
      <c r="H63" s="238">
        <f t="shared" si="2"/>
        <v>0</v>
      </c>
      <c r="I63" s="238" t="str">
        <f t="shared" si="3"/>
        <v/>
      </c>
      <c r="J63" s="238" t="str">
        <f t="shared" si="4"/>
        <v/>
      </c>
      <c r="K63" s="238" t="str">
        <f t="shared" si="5"/>
        <v/>
      </c>
      <c r="L63" s="238" t="str">
        <f t="shared" si="6"/>
        <v/>
      </c>
      <c r="M63" s="238" t="str">
        <f t="shared" si="7"/>
        <v/>
      </c>
      <c r="N63" s="180">
        <f t="shared" si="8"/>
        <v>0</v>
      </c>
      <c r="O63" s="192"/>
      <c r="P63" s="180">
        <f t="shared" si="9"/>
        <v>0</v>
      </c>
      <c r="Q63" s="192"/>
      <c r="R63" s="180">
        <f t="shared" si="10"/>
        <v>0</v>
      </c>
      <c r="S63" s="192"/>
      <c r="T63" s="180">
        <f t="shared" si="11"/>
        <v>0</v>
      </c>
      <c r="U63" s="192"/>
      <c r="V63" s="180">
        <f t="shared" si="12"/>
        <v>0</v>
      </c>
      <c r="W63" s="192"/>
      <c r="X63" s="179">
        <f t="shared" si="13"/>
        <v>0</v>
      </c>
      <c r="Y63" s="168"/>
    </row>
    <row r="64" spans="1:25" x14ac:dyDescent="0.25">
      <c r="A64" s="168"/>
      <c r="B64" s="181"/>
      <c r="C64" s="168"/>
      <c r="D64" s="191"/>
      <c r="E64" s="168"/>
      <c r="F64" s="168"/>
      <c r="G64" s="187" t="str">
        <f t="shared" si="1"/>
        <v/>
      </c>
      <c r="H64" s="238">
        <f t="shared" si="2"/>
        <v>0</v>
      </c>
      <c r="I64" s="238" t="str">
        <f t="shared" si="3"/>
        <v/>
      </c>
      <c r="J64" s="238" t="str">
        <f t="shared" si="4"/>
        <v/>
      </c>
      <c r="K64" s="238" t="str">
        <f t="shared" si="5"/>
        <v/>
      </c>
      <c r="L64" s="238" t="str">
        <f t="shared" si="6"/>
        <v/>
      </c>
      <c r="M64" s="238" t="str">
        <f t="shared" si="7"/>
        <v/>
      </c>
      <c r="N64" s="180">
        <f t="shared" si="8"/>
        <v>0</v>
      </c>
      <c r="O64" s="192"/>
      <c r="P64" s="180">
        <f t="shared" si="9"/>
        <v>0</v>
      </c>
      <c r="Q64" s="192"/>
      <c r="R64" s="180">
        <f t="shared" si="10"/>
        <v>0</v>
      </c>
      <c r="S64" s="192"/>
      <c r="T64" s="180">
        <f t="shared" si="11"/>
        <v>0</v>
      </c>
      <c r="U64" s="192"/>
      <c r="V64" s="180">
        <f t="shared" si="12"/>
        <v>0</v>
      </c>
      <c r="W64" s="192"/>
      <c r="X64" s="179">
        <f t="shared" si="13"/>
        <v>0</v>
      </c>
      <c r="Y64" s="168"/>
    </row>
    <row r="65" spans="1:25" x14ac:dyDescent="0.25">
      <c r="A65" s="168"/>
      <c r="B65" s="181"/>
      <c r="C65" s="168"/>
      <c r="D65" s="191"/>
      <c r="E65" s="168"/>
      <c r="F65" s="168"/>
      <c r="G65" s="187" t="str">
        <f t="shared" si="1"/>
        <v/>
      </c>
      <c r="H65" s="238">
        <f t="shared" si="2"/>
        <v>0</v>
      </c>
      <c r="I65" s="238" t="str">
        <f t="shared" si="3"/>
        <v/>
      </c>
      <c r="J65" s="238" t="str">
        <f t="shared" si="4"/>
        <v/>
      </c>
      <c r="K65" s="238" t="str">
        <f t="shared" si="5"/>
        <v/>
      </c>
      <c r="L65" s="238" t="str">
        <f t="shared" si="6"/>
        <v/>
      </c>
      <c r="M65" s="238" t="str">
        <f t="shared" si="7"/>
        <v/>
      </c>
      <c r="N65" s="180">
        <f t="shared" si="8"/>
        <v>0</v>
      </c>
      <c r="O65" s="192"/>
      <c r="P65" s="180">
        <f t="shared" si="9"/>
        <v>0</v>
      </c>
      <c r="Q65" s="192"/>
      <c r="R65" s="180">
        <f t="shared" si="10"/>
        <v>0</v>
      </c>
      <c r="S65" s="192"/>
      <c r="T65" s="180">
        <f t="shared" si="11"/>
        <v>0</v>
      </c>
      <c r="U65" s="192"/>
      <c r="V65" s="180">
        <f t="shared" si="12"/>
        <v>0</v>
      </c>
      <c r="W65" s="192"/>
      <c r="X65" s="179">
        <f t="shared" si="13"/>
        <v>0</v>
      </c>
      <c r="Y65" s="168"/>
    </row>
    <row r="66" spans="1:25" x14ac:dyDescent="0.25">
      <c r="A66" s="168"/>
      <c r="B66" s="181"/>
      <c r="C66" s="168"/>
      <c r="D66" s="191"/>
      <c r="E66" s="168"/>
      <c r="F66" s="168"/>
      <c r="G66" s="187" t="str">
        <f t="shared" si="1"/>
        <v/>
      </c>
      <c r="H66" s="238">
        <f t="shared" si="2"/>
        <v>0</v>
      </c>
      <c r="I66" s="238" t="str">
        <f t="shared" si="3"/>
        <v/>
      </c>
      <c r="J66" s="238" t="str">
        <f t="shared" si="4"/>
        <v/>
      </c>
      <c r="K66" s="238" t="str">
        <f t="shared" si="5"/>
        <v/>
      </c>
      <c r="L66" s="238" t="str">
        <f t="shared" si="6"/>
        <v/>
      </c>
      <c r="M66" s="238" t="str">
        <f t="shared" si="7"/>
        <v/>
      </c>
      <c r="N66" s="180">
        <f t="shared" si="8"/>
        <v>0</v>
      </c>
      <c r="O66" s="192"/>
      <c r="P66" s="180">
        <f t="shared" si="9"/>
        <v>0</v>
      </c>
      <c r="Q66" s="192"/>
      <c r="R66" s="180">
        <f t="shared" si="10"/>
        <v>0</v>
      </c>
      <c r="S66" s="192"/>
      <c r="T66" s="180">
        <f t="shared" si="11"/>
        <v>0</v>
      </c>
      <c r="U66" s="192"/>
      <c r="V66" s="180">
        <f t="shared" si="12"/>
        <v>0</v>
      </c>
      <c r="W66" s="192"/>
      <c r="X66" s="179">
        <f t="shared" si="13"/>
        <v>0</v>
      </c>
      <c r="Y66" s="168"/>
    </row>
    <row r="67" spans="1:25" x14ac:dyDescent="0.25">
      <c r="A67" s="168"/>
      <c r="B67" s="181"/>
      <c r="C67" s="168"/>
      <c r="D67" s="191"/>
      <c r="E67" s="168"/>
      <c r="F67" s="168"/>
      <c r="G67" s="187" t="str">
        <f t="shared" si="1"/>
        <v/>
      </c>
      <c r="H67" s="238">
        <f t="shared" si="2"/>
        <v>0</v>
      </c>
      <c r="I67" s="238" t="str">
        <f t="shared" si="3"/>
        <v/>
      </c>
      <c r="J67" s="238" t="str">
        <f t="shared" si="4"/>
        <v/>
      </c>
      <c r="K67" s="238" t="str">
        <f t="shared" si="5"/>
        <v/>
      </c>
      <c r="L67" s="238" t="str">
        <f t="shared" si="6"/>
        <v/>
      </c>
      <c r="M67" s="238" t="str">
        <f t="shared" si="7"/>
        <v/>
      </c>
      <c r="N67" s="180">
        <f t="shared" si="8"/>
        <v>0</v>
      </c>
      <c r="O67" s="192"/>
      <c r="P67" s="180">
        <f t="shared" si="9"/>
        <v>0</v>
      </c>
      <c r="Q67" s="192"/>
      <c r="R67" s="180">
        <f t="shared" si="10"/>
        <v>0</v>
      </c>
      <c r="S67" s="192"/>
      <c r="T67" s="180">
        <f t="shared" si="11"/>
        <v>0</v>
      </c>
      <c r="U67" s="192"/>
      <c r="V67" s="180">
        <f t="shared" si="12"/>
        <v>0</v>
      </c>
      <c r="W67" s="192"/>
      <c r="X67" s="179">
        <f t="shared" si="13"/>
        <v>0</v>
      </c>
      <c r="Y67" s="168"/>
    </row>
    <row r="68" spans="1:25" x14ac:dyDescent="0.25">
      <c r="A68" s="168"/>
      <c r="B68" s="181"/>
      <c r="C68" s="168"/>
      <c r="D68" s="191"/>
      <c r="E68" s="168"/>
      <c r="F68" s="168"/>
      <c r="G68" s="187" t="str">
        <f t="shared" si="1"/>
        <v/>
      </c>
      <c r="H68" s="238">
        <f t="shared" si="2"/>
        <v>0</v>
      </c>
      <c r="I68" s="238" t="str">
        <f t="shared" si="3"/>
        <v/>
      </c>
      <c r="J68" s="238" t="str">
        <f t="shared" si="4"/>
        <v/>
      </c>
      <c r="K68" s="238" t="str">
        <f t="shared" si="5"/>
        <v/>
      </c>
      <c r="L68" s="238" t="str">
        <f t="shared" si="6"/>
        <v/>
      </c>
      <c r="M68" s="238" t="str">
        <f t="shared" si="7"/>
        <v/>
      </c>
      <c r="N68" s="180">
        <f t="shared" si="8"/>
        <v>0</v>
      </c>
      <c r="O68" s="192"/>
      <c r="P68" s="180">
        <f t="shared" si="9"/>
        <v>0</v>
      </c>
      <c r="Q68" s="192"/>
      <c r="R68" s="180">
        <f t="shared" si="10"/>
        <v>0</v>
      </c>
      <c r="S68" s="192"/>
      <c r="T68" s="180">
        <f t="shared" si="11"/>
        <v>0</v>
      </c>
      <c r="U68" s="192"/>
      <c r="V68" s="180">
        <f t="shared" si="12"/>
        <v>0</v>
      </c>
      <c r="W68" s="192"/>
      <c r="X68" s="179">
        <f t="shared" si="13"/>
        <v>0</v>
      </c>
      <c r="Y68" s="168"/>
    </row>
    <row r="69" spans="1:25" x14ac:dyDescent="0.25">
      <c r="A69" s="168"/>
      <c r="B69" s="181"/>
      <c r="C69" s="168"/>
      <c r="D69" s="191"/>
      <c r="E69" s="168"/>
      <c r="F69" s="168"/>
      <c r="G69" s="187" t="str">
        <f t="shared" si="1"/>
        <v/>
      </c>
      <c r="H69" s="238">
        <f t="shared" si="2"/>
        <v>0</v>
      </c>
      <c r="I69" s="238" t="str">
        <f t="shared" si="3"/>
        <v/>
      </c>
      <c r="J69" s="238" t="str">
        <f t="shared" si="4"/>
        <v/>
      </c>
      <c r="K69" s="238" t="str">
        <f t="shared" si="5"/>
        <v/>
      </c>
      <c r="L69" s="238" t="str">
        <f t="shared" si="6"/>
        <v/>
      </c>
      <c r="M69" s="238" t="str">
        <f t="shared" si="7"/>
        <v/>
      </c>
      <c r="N69" s="180">
        <f t="shared" si="8"/>
        <v>0</v>
      </c>
      <c r="O69" s="192"/>
      <c r="P69" s="180">
        <f t="shared" si="9"/>
        <v>0</v>
      </c>
      <c r="Q69" s="192"/>
      <c r="R69" s="180">
        <f t="shared" si="10"/>
        <v>0</v>
      </c>
      <c r="S69" s="192"/>
      <c r="T69" s="180">
        <f t="shared" si="11"/>
        <v>0</v>
      </c>
      <c r="U69" s="192"/>
      <c r="V69" s="180">
        <f t="shared" si="12"/>
        <v>0</v>
      </c>
      <c r="W69" s="192"/>
      <c r="X69" s="179">
        <f t="shared" si="13"/>
        <v>0</v>
      </c>
      <c r="Y69" s="168"/>
    </row>
    <row r="70" spans="1:25" x14ac:dyDescent="0.25">
      <c r="A70" s="168"/>
      <c r="B70" s="181"/>
      <c r="C70" s="168"/>
      <c r="D70" s="191"/>
      <c r="E70" s="168"/>
      <c r="F70" s="168"/>
      <c r="G70" s="187" t="str">
        <f t="shared" si="1"/>
        <v/>
      </c>
      <c r="H70" s="238">
        <f t="shared" si="2"/>
        <v>0</v>
      </c>
      <c r="I70" s="238" t="str">
        <f t="shared" si="3"/>
        <v/>
      </c>
      <c r="J70" s="238" t="str">
        <f t="shared" si="4"/>
        <v/>
      </c>
      <c r="K70" s="238" t="str">
        <f t="shared" si="5"/>
        <v/>
      </c>
      <c r="L70" s="238" t="str">
        <f t="shared" si="6"/>
        <v/>
      </c>
      <c r="M70" s="238" t="str">
        <f t="shared" si="7"/>
        <v/>
      </c>
      <c r="N70" s="180">
        <f t="shared" si="8"/>
        <v>0</v>
      </c>
      <c r="O70" s="192"/>
      <c r="P70" s="180">
        <f t="shared" si="9"/>
        <v>0</v>
      </c>
      <c r="Q70" s="192"/>
      <c r="R70" s="180">
        <f t="shared" si="10"/>
        <v>0</v>
      </c>
      <c r="S70" s="192"/>
      <c r="T70" s="180">
        <f t="shared" si="11"/>
        <v>0</v>
      </c>
      <c r="U70" s="192"/>
      <c r="V70" s="180">
        <f t="shared" si="12"/>
        <v>0</v>
      </c>
      <c r="W70" s="192"/>
      <c r="X70" s="179">
        <f t="shared" si="13"/>
        <v>0</v>
      </c>
      <c r="Y70" s="168"/>
    </row>
    <row r="71" spans="1:25" x14ac:dyDescent="0.25">
      <c r="A71" s="168"/>
      <c r="B71" s="181"/>
      <c r="C71" s="168"/>
      <c r="D71" s="191"/>
      <c r="E71" s="168"/>
      <c r="F71" s="168"/>
      <c r="G71" s="187" t="str">
        <f t="shared" si="1"/>
        <v/>
      </c>
      <c r="H71" s="238">
        <f t="shared" si="2"/>
        <v>0</v>
      </c>
      <c r="I71" s="238" t="str">
        <f t="shared" si="3"/>
        <v/>
      </c>
      <c r="J71" s="238" t="str">
        <f t="shared" si="4"/>
        <v/>
      </c>
      <c r="K71" s="238" t="str">
        <f t="shared" si="5"/>
        <v/>
      </c>
      <c r="L71" s="238" t="str">
        <f t="shared" si="6"/>
        <v/>
      </c>
      <c r="M71" s="238" t="str">
        <f t="shared" si="7"/>
        <v/>
      </c>
      <c r="N71" s="180">
        <f t="shared" si="8"/>
        <v>0</v>
      </c>
      <c r="O71" s="192"/>
      <c r="P71" s="180">
        <f t="shared" si="9"/>
        <v>0</v>
      </c>
      <c r="Q71" s="192"/>
      <c r="R71" s="180">
        <f t="shared" si="10"/>
        <v>0</v>
      </c>
      <c r="S71" s="192"/>
      <c r="T71" s="180">
        <f t="shared" si="11"/>
        <v>0</v>
      </c>
      <c r="U71" s="192"/>
      <c r="V71" s="180">
        <f t="shared" si="12"/>
        <v>0</v>
      </c>
      <c r="W71" s="192"/>
      <c r="X71" s="179">
        <f t="shared" si="13"/>
        <v>0</v>
      </c>
      <c r="Y71" s="168"/>
    </row>
    <row r="72" spans="1:25" x14ac:dyDescent="0.25">
      <c r="A72" s="168"/>
      <c r="B72" s="181"/>
      <c r="C72" s="168"/>
      <c r="D72" s="191"/>
      <c r="E72" s="168"/>
      <c r="F72" s="168"/>
      <c r="G72" s="187" t="str">
        <f t="shared" si="1"/>
        <v/>
      </c>
      <c r="H72" s="238">
        <f t="shared" si="2"/>
        <v>0</v>
      </c>
      <c r="I72" s="238" t="str">
        <f t="shared" si="3"/>
        <v/>
      </c>
      <c r="J72" s="238" t="str">
        <f t="shared" si="4"/>
        <v/>
      </c>
      <c r="K72" s="238" t="str">
        <f t="shared" si="5"/>
        <v/>
      </c>
      <c r="L72" s="238" t="str">
        <f t="shared" si="6"/>
        <v/>
      </c>
      <c r="M72" s="238" t="str">
        <f t="shared" si="7"/>
        <v/>
      </c>
      <c r="N72" s="180">
        <f t="shared" si="8"/>
        <v>0</v>
      </c>
      <c r="O72" s="192"/>
      <c r="P72" s="180">
        <f t="shared" si="9"/>
        <v>0</v>
      </c>
      <c r="Q72" s="192"/>
      <c r="R72" s="180">
        <f t="shared" si="10"/>
        <v>0</v>
      </c>
      <c r="S72" s="192"/>
      <c r="T72" s="180">
        <f t="shared" si="11"/>
        <v>0</v>
      </c>
      <c r="U72" s="192"/>
      <c r="V72" s="180">
        <f t="shared" si="12"/>
        <v>0</v>
      </c>
      <c r="W72" s="192"/>
      <c r="X72" s="179">
        <f t="shared" si="13"/>
        <v>0</v>
      </c>
      <c r="Y72" s="168"/>
    </row>
    <row r="73" spans="1:25" x14ac:dyDescent="0.25">
      <c r="A73" s="168"/>
      <c r="B73" s="181"/>
      <c r="C73" s="168"/>
      <c r="D73" s="191"/>
      <c r="E73" s="168"/>
      <c r="F73" s="168"/>
      <c r="G73" s="187" t="str">
        <f t="shared" si="1"/>
        <v/>
      </c>
      <c r="H73" s="238">
        <f t="shared" si="2"/>
        <v>0</v>
      </c>
      <c r="I73" s="238" t="str">
        <f t="shared" si="3"/>
        <v/>
      </c>
      <c r="J73" s="238" t="str">
        <f t="shared" si="4"/>
        <v/>
      </c>
      <c r="K73" s="238" t="str">
        <f t="shared" si="5"/>
        <v/>
      </c>
      <c r="L73" s="238" t="str">
        <f t="shared" si="6"/>
        <v/>
      </c>
      <c r="M73" s="238" t="str">
        <f t="shared" si="7"/>
        <v/>
      </c>
      <c r="N73" s="180">
        <f t="shared" si="8"/>
        <v>0</v>
      </c>
      <c r="O73" s="192"/>
      <c r="P73" s="180">
        <f t="shared" si="9"/>
        <v>0</v>
      </c>
      <c r="Q73" s="192"/>
      <c r="R73" s="180">
        <f t="shared" si="10"/>
        <v>0</v>
      </c>
      <c r="S73" s="192"/>
      <c r="T73" s="180">
        <f t="shared" si="11"/>
        <v>0</v>
      </c>
      <c r="U73" s="192"/>
      <c r="V73" s="180">
        <f t="shared" si="12"/>
        <v>0</v>
      </c>
      <c r="W73" s="192"/>
      <c r="X73" s="179">
        <f t="shared" si="13"/>
        <v>0</v>
      </c>
      <c r="Y73" s="168"/>
    </row>
    <row r="74" spans="1:25" x14ac:dyDescent="0.25">
      <c r="A74" s="168"/>
      <c r="B74" s="181"/>
      <c r="C74" s="168"/>
      <c r="D74" s="191"/>
      <c r="E74" s="168"/>
      <c r="F74" s="168"/>
      <c r="G74" s="187" t="str">
        <f t="shared" si="1"/>
        <v/>
      </c>
      <c r="H74" s="238">
        <f t="shared" si="2"/>
        <v>0</v>
      </c>
      <c r="I74" s="238" t="str">
        <f t="shared" si="3"/>
        <v/>
      </c>
      <c r="J74" s="238" t="str">
        <f t="shared" si="4"/>
        <v/>
      </c>
      <c r="K74" s="238" t="str">
        <f t="shared" si="5"/>
        <v/>
      </c>
      <c r="L74" s="238" t="str">
        <f t="shared" si="6"/>
        <v/>
      </c>
      <c r="M74" s="238" t="str">
        <f t="shared" si="7"/>
        <v/>
      </c>
      <c r="N74" s="180">
        <f t="shared" si="8"/>
        <v>0</v>
      </c>
      <c r="O74" s="192"/>
      <c r="P74" s="180">
        <f t="shared" si="9"/>
        <v>0</v>
      </c>
      <c r="Q74" s="192"/>
      <c r="R74" s="180">
        <f t="shared" si="10"/>
        <v>0</v>
      </c>
      <c r="S74" s="192"/>
      <c r="T74" s="180">
        <f t="shared" si="11"/>
        <v>0</v>
      </c>
      <c r="U74" s="192"/>
      <c r="V74" s="180">
        <f t="shared" si="12"/>
        <v>0</v>
      </c>
      <c r="W74" s="192"/>
      <c r="X74" s="179">
        <f t="shared" si="13"/>
        <v>0</v>
      </c>
      <c r="Y74" s="168"/>
    </row>
    <row r="75" spans="1:25" x14ac:dyDescent="0.25">
      <c r="A75" s="168"/>
      <c r="B75" s="181"/>
      <c r="C75" s="168"/>
      <c r="D75" s="191"/>
      <c r="E75" s="168"/>
      <c r="F75" s="168"/>
      <c r="G75" s="187" t="str">
        <f t="shared" si="1"/>
        <v/>
      </c>
      <c r="H75" s="238">
        <f t="shared" si="2"/>
        <v>0</v>
      </c>
      <c r="I75" s="238" t="str">
        <f t="shared" si="3"/>
        <v/>
      </c>
      <c r="J75" s="238" t="str">
        <f t="shared" si="4"/>
        <v/>
      </c>
      <c r="K75" s="238" t="str">
        <f t="shared" si="5"/>
        <v/>
      </c>
      <c r="L75" s="238" t="str">
        <f t="shared" si="6"/>
        <v/>
      </c>
      <c r="M75" s="238" t="str">
        <f t="shared" si="7"/>
        <v/>
      </c>
      <c r="N75" s="180">
        <f t="shared" si="8"/>
        <v>0</v>
      </c>
      <c r="O75" s="192"/>
      <c r="P75" s="180">
        <f t="shared" si="9"/>
        <v>0</v>
      </c>
      <c r="Q75" s="192"/>
      <c r="R75" s="180">
        <f t="shared" si="10"/>
        <v>0</v>
      </c>
      <c r="S75" s="192"/>
      <c r="T75" s="180">
        <f t="shared" si="11"/>
        <v>0</v>
      </c>
      <c r="U75" s="192"/>
      <c r="V75" s="180">
        <f t="shared" si="12"/>
        <v>0</v>
      </c>
      <c r="W75" s="192"/>
      <c r="X75" s="179">
        <f t="shared" si="13"/>
        <v>0</v>
      </c>
      <c r="Y75" s="168"/>
    </row>
    <row r="76" spans="1:25" x14ac:dyDescent="0.25">
      <c r="A76" s="168"/>
      <c r="B76" s="181"/>
      <c r="C76" s="168"/>
      <c r="D76" s="191"/>
      <c r="E76" s="168"/>
      <c r="F76" s="168"/>
      <c r="G76" s="187" t="str">
        <f t="shared" si="1"/>
        <v/>
      </c>
      <c r="H76" s="238">
        <f t="shared" si="2"/>
        <v>0</v>
      </c>
      <c r="I76" s="238" t="str">
        <f t="shared" si="3"/>
        <v/>
      </c>
      <c r="J76" s="238" t="str">
        <f t="shared" si="4"/>
        <v/>
      </c>
      <c r="K76" s="238" t="str">
        <f t="shared" si="5"/>
        <v/>
      </c>
      <c r="L76" s="238" t="str">
        <f t="shared" si="6"/>
        <v/>
      </c>
      <c r="M76" s="238" t="str">
        <f t="shared" si="7"/>
        <v/>
      </c>
      <c r="N76" s="180">
        <f t="shared" si="8"/>
        <v>0</v>
      </c>
      <c r="O76" s="192"/>
      <c r="P76" s="180">
        <f t="shared" si="9"/>
        <v>0</v>
      </c>
      <c r="Q76" s="192"/>
      <c r="R76" s="180">
        <f t="shared" si="10"/>
        <v>0</v>
      </c>
      <c r="S76" s="192"/>
      <c r="T76" s="180">
        <f t="shared" si="11"/>
        <v>0</v>
      </c>
      <c r="U76" s="192"/>
      <c r="V76" s="180">
        <f t="shared" si="12"/>
        <v>0</v>
      </c>
      <c r="W76" s="192"/>
      <c r="X76" s="179">
        <f t="shared" si="13"/>
        <v>0</v>
      </c>
      <c r="Y76" s="168"/>
    </row>
    <row r="77" spans="1:25" x14ac:dyDescent="0.25">
      <c r="A77" s="168"/>
      <c r="B77" s="181"/>
      <c r="C77" s="168"/>
      <c r="D77" s="191"/>
      <c r="E77" s="168"/>
      <c r="F77" s="168"/>
      <c r="G77" s="187" t="str">
        <f t="shared" si="1"/>
        <v/>
      </c>
      <c r="H77" s="238">
        <f t="shared" si="2"/>
        <v>0</v>
      </c>
      <c r="I77" s="238" t="str">
        <f t="shared" si="3"/>
        <v/>
      </c>
      <c r="J77" s="238" t="str">
        <f t="shared" si="4"/>
        <v/>
      </c>
      <c r="K77" s="238" t="str">
        <f t="shared" si="5"/>
        <v/>
      </c>
      <c r="L77" s="238" t="str">
        <f t="shared" si="6"/>
        <v/>
      </c>
      <c r="M77" s="238" t="str">
        <f t="shared" si="7"/>
        <v/>
      </c>
      <c r="N77" s="180">
        <f t="shared" si="8"/>
        <v>0</v>
      </c>
      <c r="O77" s="192"/>
      <c r="P77" s="180">
        <f t="shared" si="9"/>
        <v>0</v>
      </c>
      <c r="Q77" s="192"/>
      <c r="R77" s="180">
        <f t="shared" si="10"/>
        <v>0</v>
      </c>
      <c r="S77" s="192"/>
      <c r="T77" s="180">
        <f t="shared" si="11"/>
        <v>0</v>
      </c>
      <c r="U77" s="192"/>
      <c r="V77" s="180">
        <f t="shared" si="12"/>
        <v>0</v>
      </c>
      <c r="W77" s="192"/>
      <c r="X77" s="179">
        <f t="shared" si="13"/>
        <v>0</v>
      </c>
      <c r="Y77" s="168"/>
    </row>
    <row r="78" spans="1:25" x14ac:dyDescent="0.25">
      <c r="A78" s="168"/>
      <c r="B78" s="181"/>
      <c r="C78" s="168"/>
      <c r="D78" s="191"/>
      <c r="E78" s="168"/>
      <c r="F78" s="168"/>
      <c r="G78" s="187" t="str">
        <f t="shared" si="1"/>
        <v/>
      </c>
      <c r="H78" s="238">
        <f t="shared" si="2"/>
        <v>0</v>
      </c>
      <c r="I78" s="238" t="str">
        <f t="shared" si="3"/>
        <v/>
      </c>
      <c r="J78" s="238" t="str">
        <f t="shared" si="4"/>
        <v/>
      </c>
      <c r="K78" s="238" t="str">
        <f t="shared" si="5"/>
        <v/>
      </c>
      <c r="L78" s="238" t="str">
        <f t="shared" si="6"/>
        <v/>
      </c>
      <c r="M78" s="238" t="str">
        <f t="shared" si="7"/>
        <v/>
      </c>
      <c r="N78" s="180">
        <f t="shared" si="8"/>
        <v>0</v>
      </c>
      <c r="O78" s="192"/>
      <c r="P78" s="180">
        <f t="shared" si="9"/>
        <v>0</v>
      </c>
      <c r="Q78" s="192"/>
      <c r="R78" s="180">
        <f t="shared" si="10"/>
        <v>0</v>
      </c>
      <c r="S78" s="192"/>
      <c r="T78" s="180">
        <f t="shared" si="11"/>
        <v>0</v>
      </c>
      <c r="U78" s="192"/>
      <c r="V78" s="180">
        <f t="shared" si="12"/>
        <v>0</v>
      </c>
      <c r="W78" s="192"/>
      <c r="X78" s="179">
        <f t="shared" si="13"/>
        <v>0</v>
      </c>
      <c r="Y78" s="168"/>
    </row>
    <row r="79" spans="1:25" x14ac:dyDescent="0.25">
      <c r="A79" s="168"/>
      <c r="B79" s="181"/>
      <c r="C79" s="168"/>
      <c r="D79" s="191"/>
      <c r="E79" s="168"/>
      <c r="F79" s="168"/>
      <c r="G79" s="187" t="str">
        <f t="shared" si="1"/>
        <v/>
      </c>
      <c r="H79" s="238">
        <f t="shared" si="2"/>
        <v>0</v>
      </c>
      <c r="I79" s="238" t="str">
        <f t="shared" si="3"/>
        <v/>
      </c>
      <c r="J79" s="238" t="str">
        <f t="shared" si="4"/>
        <v/>
      </c>
      <c r="K79" s="238" t="str">
        <f t="shared" si="5"/>
        <v/>
      </c>
      <c r="L79" s="238" t="str">
        <f t="shared" si="6"/>
        <v/>
      </c>
      <c r="M79" s="238" t="str">
        <f t="shared" si="7"/>
        <v/>
      </c>
      <c r="N79" s="180">
        <f t="shared" si="8"/>
        <v>0</v>
      </c>
      <c r="O79" s="192"/>
      <c r="P79" s="180">
        <f t="shared" si="9"/>
        <v>0</v>
      </c>
      <c r="Q79" s="192"/>
      <c r="R79" s="180">
        <f t="shared" si="10"/>
        <v>0</v>
      </c>
      <c r="S79" s="192"/>
      <c r="T79" s="180">
        <f t="shared" si="11"/>
        <v>0</v>
      </c>
      <c r="U79" s="192"/>
      <c r="V79" s="180">
        <f t="shared" si="12"/>
        <v>0</v>
      </c>
      <c r="W79" s="192"/>
      <c r="X79" s="179">
        <f t="shared" si="13"/>
        <v>0</v>
      </c>
      <c r="Y79" s="168"/>
    </row>
    <row r="80" spans="1:25" x14ac:dyDescent="0.25">
      <c r="A80" s="168"/>
      <c r="B80" s="181"/>
      <c r="C80" s="168"/>
      <c r="D80" s="191"/>
      <c r="E80" s="168"/>
      <c r="F80" s="168"/>
      <c r="G80" s="187" t="str">
        <f t="shared" si="1"/>
        <v/>
      </c>
      <c r="H80" s="238">
        <f t="shared" si="2"/>
        <v>0</v>
      </c>
      <c r="I80" s="238" t="str">
        <f t="shared" si="3"/>
        <v/>
      </c>
      <c r="J80" s="238" t="str">
        <f t="shared" si="4"/>
        <v/>
      </c>
      <c r="K80" s="238" t="str">
        <f t="shared" si="5"/>
        <v/>
      </c>
      <c r="L80" s="238" t="str">
        <f t="shared" si="6"/>
        <v/>
      </c>
      <c r="M80" s="238" t="str">
        <f t="shared" si="7"/>
        <v/>
      </c>
      <c r="N80" s="180">
        <f t="shared" si="8"/>
        <v>0</v>
      </c>
      <c r="O80" s="192"/>
      <c r="P80" s="180">
        <f t="shared" si="9"/>
        <v>0</v>
      </c>
      <c r="Q80" s="192"/>
      <c r="R80" s="180">
        <f t="shared" si="10"/>
        <v>0</v>
      </c>
      <c r="S80" s="192"/>
      <c r="T80" s="180">
        <f t="shared" si="11"/>
        <v>0</v>
      </c>
      <c r="U80" s="192"/>
      <c r="V80" s="180">
        <f t="shared" si="12"/>
        <v>0</v>
      </c>
      <c r="W80" s="192"/>
      <c r="X80" s="179">
        <f t="shared" si="13"/>
        <v>0</v>
      </c>
      <c r="Y80" s="168"/>
    </row>
    <row r="81" spans="1:25" x14ac:dyDescent="0.25">
      <c r="A81" s="168"/>
      <c r="B81" s="181"/>
      <c r="C81" s="168"/>
      <c r="D81" s="191"/>
      <c r="E81" s="168"/>
      <c r="F81" s="168"/>
      <c r="G81" s="187" t="str">
        <f t="shared" si="1"/>
        <v/>
      </c>
      <c r="H81" s="238">
        <f t="shared" si="2"/>
        <v>0</v>
      </c>
      <c r="I81" s="238" t="str">
        <f t="shared" si="3"/>
        <v/>
      </c>
      <c r="J81" s="238" t="str">
        <f t="shared" si="4"/>
        <v/>
      </c>
      <c r="K81" s="238" t="str">
        <f t="shared" si="5"/>
        <v/>
      </c>
      <c r="L81" s="238" t="str">
        <f t="shared" si="6"/>
        <v/>
      </c>
      <c r="M81" s="238" t="str">
        <f t="shared" si="7"/>
        <v/>
      </c>
      <c r="N81" s="180">
        <f t="shared" si="8"/>
        <v>0</v>
      </c>
      <c r="O81" s="192"/>
      <c r="P81" s="180">
        <f t="shared" si="9"/>
        <v>0</v>
      </c>
      <c r="Q81" s="192"/>
      <c r="R81" s="180">
        <f t="shared" si="10"/>
        <v>0</v>
      </c>
      <c r="S81" s="192"/>
      <c r="T81" s="180">
        <f t="shared" si="11"/>
        <v>0</v>
      </c>
      <c r="U81" s="192"/>
      <c r="V81" s="180">
        <f t="shared" si="12"/>
        <v>0</v>
      </c>
      <c r="W81" s="192"/>
      <c r="X81" s="179">
        <f t="shared" si="13"/>
        <v>0</v>
      </c>
      <c r="Y81" s="168"/>
    </row>
    <row r="82" spans="1:25" x14ac:dyDescent="0.25">
      <c r="A82" s="168"/>
      <c r="B82" s="181"/>
      <c r="C82" s="168"/>
      <c r="D82" s="191"/>
      <c r="E82" s="168"/>
      <c r="F82" s="168"/>
      <c r="G82" s="187" t="str">
        <f t="shared" si="1"/>
        <v/>
      </c>
      <c r="H82" s="238">
        <f t="shared" si="2"/>
        <v>0</v>
      </c>
      <c r="I82" s="238" t="str">
        <f t="shared" si="3"/>
        <v/>
      </c>
      <c r="J82" s="238" t="str">
        <f t="shared" si="4"/>
        <v/>
      </c>
      <c r="K82" s="238" t="str">
        <f t="shared" si="5"/>
        <v/>
      </c>
      <c r="L82" s="238" t="str">
        <f t="shared" si="6"/>
        <v/>
      </c>
      <c r="M82" s="238" t="str">
        <f t="shared" si="7"/>
        <v/>
      </c>
      <c r="N82" s="180">
        <f t="shared" si="8"/>
        <v>0</v>
      </c>
      <c r="O82" s="192"/>
      <c r="P82" s="180">
        <f t="shared" si="9"/>
        <v>0</v>
      </c>
      <c r="Q82" s="192"/>
      <c r="R82" s="180">
        <f t="shared" si="10"/>
        <v>0</v>
      </c>
      <c r="S82" s="192"/>
      <c r="T82" s="180">
        <f t="shared" si="11"/>
        <v>0</v>
      </c>
      <c r="U82" s="192"/>
      <c r="V82" s="180">
        <f t="shared" si="12"/>
        <v>0</v>
      </c>
      <c r="W82" s="192"/>
      <c r="X82" s="179">
        <f t="shared" si="13"/>
        <v>0</v>
      </c>
      <c r="Y82" s="168"/>
    </row>
    <row r="83" spans="1:25" x14ac:dyDescent="0.25">
      <c r="A83" s="168"/>
      <c r="B83" s="181"/>
      <c r="C83" s="168"/>
      <c r="D83" s="191"/>
      <c r="E83" s="168"/>
      <c r="F83" s="168"/>
      <c r="G83" s="187" t="str">
        <f t="shared" si="1"/>
        <v/>
      </c>
      <c r="H83" s="238">
        <f t="shared" si="2"/>
        <v>0</v>
      </c>
      <c r="I83" s="238" t="str">
        <f t="shared" si="3"/>
        <v/>
      </c>
      <c r="J83" s="238" t="str">
        <f t="shared" si="4"/>
        <v/>
      </c>
      <c r="K83" s="238" t="str">
        <f t="shared" si="5"/>
        <v/>
      </c>
      <c r="L83" s="238" t="str">
        <f t="shared" si="6"/>
        <v/>
      </c>
      <c r="M83" s="238" t="str">
        <f t="shared" si="7"/>
        <v/>
      </c>
      <c r="N83" s="180">
        <f t="shared" si="8"/>
        <v>0</v>
      </c>
      <c r="O83" s="192"/>
      <c r="P83" s="180">
        <f t="shared" si="9"/>
        <v>0</v>
      </c>
      <c r="Q83" s="192"/>
      <c r="R83" s="180">
        <f t="shared" si="10"/>
        <v>0</v>
      </c>
      <c r="S83" s="192"/>
      <c r="T83" s="180">
        <f t="shared" si="11"/>
        <v>0</v>
      </c>
      <c r="U83" s="192"/>
      <c r="V83" s="180">
        <f t="shared" si="12"/>
        <v>0</v>
      </c>
      <c r="W83" s="192"/>
      <c r="X83" s="179">
        <f t="shared" si="13"/>
        <v>0</v>
      </c>
      <c r="Y83" s="168"/>
    </row>
    <row r="84" spans="1:25" x14ac:dyDescent="0.25">
      <c r="A84" s="168"/>
      <c r="B84" s="181"/>
      <c r="C84" s="168"/>
      <c r="D84" s="191"/>
      <c r="E84" s="168"/>
      <c r="F84" s="168"/>
      <c r="G84" s="187" t="str">
        <f t="shared" si="1"/>
        <v/>
      </c>
      <c r="H84" s="238">
        <f t="shared" si="2"/>
        <v>0</v>
      </c>
      <c r="I84" s="238" t="str">
        <f t="shared" si="3"/>
        <v/>
      </c>
      <c r="J84" s="238" t="str">
        <f t="shared" si="4"/>
        <v/>
      </c>
      <c r="K84" s="238" t="str">
        <f t="shared" si="5"/>
        <v/>
      </c>
      <c r="L84" s="238" t="str">
        <f t="shared" si="6"/>
        <v/>
      </c>
      <c r="M84" s="238" t="str">
        <f t="shared" si="7"/>
        <v/>
      </c>
      <c r="N84" s="180">
        <f t="shared" si="8"/>
        <v>0</v>
      </c>
      <c r="O84" s="192"/>
      <c r="P84" s="180">
        <f t="shared" si="9"/>
        <v>0</v>
      </c>
      <c r="Q84" s="192"/>
      <c r="R84" s="180">
        <f t="shared" si="10"/>
        <v>0</v>
      </c>
      <c r="S84" s="192"/>
      <c r="T84" s="180">
        <f t="shared" si="11"/>
        <v>0</v>
      </c>
      <c r="U84" s="192"/>
      <c r="V84" s="180">
        <f t="shared" si="12"/>
        <v>0</v>
      </c>
      <c r="W84" s="192"/>
      <c r="X84" s="179">
        <f t="shared" ref="X84:X147" si="14">B84-SUM(N84:V84)</f>
        <v>0</v>
      </c>
      <c r="Y84" s="168"/>
    </row>
    <row r="85" spans="1:25" x14ac:dyDescent="0.25">
      <c r="A85" s="168"/>
      <c r="B85" s="181"/>
      <c r="C85" s="168"/>
      <c r="D85" s="191"/>
      <c r="E85" s="168"/>
      <c r="F85" s="168"/>
      <c r="G85" s="187" t="str">
        <f t="shared" ref="G85:G148" si="15">IF(E85="","",DATE(YEAR(D85),MONTH(D85)+E85,DAY(D85)-1))</f>
        <v/>
      </c>
      <c r="H85" s="238">
        <f t="shared" ref="H85:H148" si="16">SUM(I85:M85)</f>
        <v>0</v>
      </c>
      <c r="I85" s="238" t="str">
        <f t="shared" ref="I85:I148" si="17">IF(E85="","",IFERROR(AND($I$5,$J$5)*DATEDIF(MAX($I$5,$D85),MIN($J$5,$G85)+1,"m"),0))</f>
        <v/>
      </c>
      <c r="J85" s="238" t="str">
        <f t="shared" ref="J85:J148" si="18">IF(E85="","",IFERROR(AND($I$6,$J$6)*DATEDIF(MAX($I$6,$D85),MIN($J$6,$G85)+1,"m"),0))</f>
        <v/>
      </c>
      <c r="K85" s="238" t="str">
        <f t="shared" ref="K85:K148" si="19">IF(E85="","",IFERROR(AND($I$7,$J$7)*DATEDIF(MAX($I$7,$D85),MIN($J$7,$G85)+1,"m"),0))</f>
        <v/>
      </c>
      <c r="L85" s="238" t="str">
        <f t="shared" ref="L85:L148" si="20">IF(E85="","",IFERROR(AND($I$8,$J$8)*DATEDIF(MAX($I$8,$D85),MIN($J$8,$G85)+1,"m"),0))</f>
        <v/>
      </c>
      <c r="M85" s="238" t="str">
        <f t="shared" ref="M85:M148" si="21">IF(E85="","",IFERROR(AND($I$9,$J$9)*DATEDIF(MAX($I$9,$D85),MIN($J$9,$G85)+1,"m"),0))</f>
        <v/>
      </c>
      <c r="N85" s="180">
        <f t="shared" ref="N85:N148" si="22">IFERROR(ROUND(B85/E85*I85*F85,2),0)</f>
        <v>0</v>
      </c>
      <c r="O85" s="192"/>
      <c r="P85" s="180">
        <f t="shared" ref="P85:P148" si="23">IFERROR(ROUND(B85/E85*J85*F85,2),0)</f>
        <v>0</v>
      </c>
      <c r="Q85" s="192"/>
      <c r="R85" s="180">
        <f t="shared" ref="R85:R148" si="24">IFERROR(ROUND(B85/E85*K85*F85,2),0)</f>
        <v>0</v>
      </c>
      <c r="S85" s="192"/>
      <c r="T85" s="180">
        <f t="shared" ref="T85:T148" si="25">IFERROR(ROUND(B85/E85*L85*F85,2),0)</f>
        <v>0</v>
      </c>
      <c r="U85" s="192"/>
      <c r="V85" s="180">
        <f t="shared" ref="V85:V148" si="26">IFERROR(ROUND(B85/E85*M85*F85,2),0)</f>
        <v>0</v>
      </c>
      <c r="W85" s="192"/>
      <c r="X85" s="179">
        <f t="shared" si="14"/>
        <v>0</v>
      </c>
      <c r="Y85" s="168"/>
    </row>
    <row r="86" spans="1:25" x14ac:dyDescent="0.25">
      <c r="A86" s="168"/>
      <c r="B86" s="181"/>
      <c r="C86" s="168"/>
      <c r="D86" s="191"/>
      <c r="E86" s="168"/>
      <c r="F86" s="168"/>
      <c r="G86" s="187" t="str">
        <f t="shared" si="15"/>
        <v/>
      </c>
      <c r="H86" s="238">
        <f t="shared" si="16"/>
        <v>0</v>
      </c>
      <c r="I86" s="238" t="str">
        <f t="shared" si="17"/>
        <v/>
      </c>
      <c r="J86" s="238" t="str">
        <f t="shared" si="18"/>
        <v/>
      </c>
      <c r="K86" s="238" t="str">
        <f t="shared" si="19"/>
        <v/>
      </c>
      <c r="L86" s="238" t="str">
        <f t="shared" si="20"/>
        <v/>
      </c>
      <c r="M86" s="238" t="str">
        <f t="shared" si="21"/>
        <v/>
      </c>
      <c r="N86" s="180">
        <f t="shared" si="22"/>
        <v>0</v>
      </c>
      <c r="O86" s="192"/>
      <c r="P86" s="180">
        <f t="shared" si="23"/>
        <v>0</v>
      </c>
      <c r="Q86" s="192"/>
      <c r="R86" s="180">
        <f t="shared" si="24"/>
        <v>0</v>
      </c>
      <c r="S86" s="192"/>
      <c r="T86" s="180">
        <f t="shared" si="25"/>
        <v>0</v>
      </c>
      <c r="U86" s="192"/>
      <c r="V86" s="180">
        <f t="shared" si="26"/>
        <v>0</v>
      </c>
      <c r="W86" s="192"/>
      <c r="X86" s="179">
        <f t="shared" si="14"/>
        <v>0</v>
      </c>
      <c r="Y86" s="168"/>
    </row>
    <row r="87" spans="1:25" x14ac:dyDescent="0.25">
      <c r="A87" s="168"/>
      <c r="B87" s="181"/>
      <c r="C87" s="168"/>
      <c r="D87" s="191"/>
      <c r="E87" s="168"/>
      <c r="F87" s="168"/>
      <c r="G87" s="187" t="str">
        <f t="shared" si="15"/>
        <v/>
      </c>
      <c r="H87" s="238">
        <f t="shared" si="16"/>
        <v>0</v>
      </c>
      <c r="I87" s="238" t="str">
        <f t="shared" si="17"/>
        <v/>
      </c>
      <c r="J87" s="238" t="str">
        <f t="shared" si="18"/>
        <v/>
      </c>
      <c r="K87" s="238" t="str">
        <f t="shared" si="19"/>
        <v/>
      </c>
      <c r="L87" s="238" t="str">
        <f t="shared" si="20"/>
        <v/>
      </c>
      <c r="M87" s="238" t="str">
        <f t="shared" si="21"/>
        <v/>
      </c>
      <c r="N87" s="180">
        <f t="shared" si="22"/>
        <v>0</v>
      </c>
      <c r="O87" s="192"/>
      <c r="P87" s="180">
        <f t="shared" si="23"/>
        <v>0</v>
      </c>
      <c r="Q87" s="192"/>
      <c r="R87" s="180">
        <f t="shared" si="24"/>
        <v>0</v>
      </c>
      <c r="S87" s="192"/>
      <c r="T87" s="180">
        <f t="shared" si="25"/>
        <v>0</v>
      </c>
      <c r="U87" s="192"/>
      <c r="V87" s="180">
        <f t="shared" si="26"/>
        <v>0</v>
      </c>
      <c r="W87" s="192"/>
      <c r="X87" s="179">
        <f t="shared" si="14"/>
        <v>0</v>
      </c>
      <c r="Y87" s="168"/>
    </row>
    <row r="88" spans="1:25" x14ac:dyDescent="0.25">
      <c r="A88" s="168"/>
      <c r="B88" s="181"/>
      <c r="C88" s="168"/>
      <c r="D88" s="191"/>
      <c r="E88" s="168"/>
      <c r="F88" s="168"/>
      <c r="G88" s="187" t="str">
        <f t="shared" si="15"/>
        <v/>
      </c>
      <c r="H88" s="238">
        <f t="shared" si="16"/>
        <v>0</v>
      </c>
      <c r="I88" s="238" t="str">
        <f t="shared" si="17"/>
        <v/>
      </c>
      <c r="J88" s="238" t="str">
        <f t="shared" si="18"/>
        <v/>
      </c>
      <c r="K88" s="238" t="str">
        <f t="shared" si="19"/>
        <v/>
      </c>
      <c r="L88" s="238" t="str">
        <f t="shared" si="20"/>
        <v/>
      </c>
      <c r="M88" s="238" t="str">
        <f t="shared" si="21"/>
        <v/>
      </c>
      <c r="N88" s="180">
        <f t="shared" si="22"/>
        <v>0</v>
      </c>
      <c r="O88" s="192"/>
      <c r="P88" s="180">
        <f t="shared" si="23"/>
        <v>0</v>
      </c>
      <c r="Q88" s="192"/>
      <c r="R88" s="180">
        <f t="shared" si="24"/>
        <v>0</v>
      </c>
      <c r="S88" s="192"/>
      <c r="T88" s="180">
        <f t="shared" si="25"/>
        <v>0</v>
      </c>
      <c r="U88" s="192"/>
      <c r="V88" s="180">
        <f t="shared" si="26"/>
        <v>0</v>
      </c>
      <c r="W88" s="192"/>
      <c r="X88" s="179">
        <f t="shared" si="14"/>
        <v>0</v>
      </c>
      <c r="Y88" s="168"/>
    </row>
    <row r="89" spans="1:25" x14ac:dyDescent="0.25">
      <c r="A89" s="168"/>
      <c r="B89" s="181"/>
      <c r="C89" s="168"/>
      <c r="D89" s="191"/>
      <c r="E89" s="168"/>
      <c r="F89" s="168"/>
      <c r="G89" s="187" t="str">
        <f t="shared" si="15"/>
        <v/>
      </c>
      <c r="H89" s="238">
        <f t="shared" si="16"/>
        <v>0</v>
      </c>
      <c r="I89" s="238" t="str">
        <f t="shared" si="17"/>
        <v/>
      </c>
      <c r="J89" s="238" t="str">
        <f t="shared" si="18"/>
        <v/>
      </c>
      <c r="K89" s="238" t="str">
        <f t="shared" si="19"/>
        <v/>
      </c>
      <c r="L89" s="238" t="str">
        <f t="shared" si="20"/>
        <v/>
      </c>
      <c r="M89" s="238" t="str">
        <f t="shared" si="21"/>
        <v/>
      </c>
      <c r="N89" s="180">
        <f t="shared" si="22"/>
        <v>0</v>
      </c>
      <c r="O89" s="192"/>
      <c r="P89" s="180">
        <f t="shared" si="23"/>
        <v>0</v>
      </c>
      <c r="Q89" s="192"/>
      <c r="R89" s="180">
        <f t="shared" si="24"/>
        <v>0</v>
      </c>
      <c r="S89" s="192"/>
      <c r="T89" s="180">
        <f t="shared" si="25"/>
        <v>0</v>
      </c>
      <c r="U89" s="192"/>
      <c r="V89" s="180">
        <f t="shared" si="26"/>
        <v>0</v>
      </c>
      <c r="W89" s="192"/>
      <c r="X89" s="179">
        <f t="shared" si="14"/>
        <v>0</v>
      </c>
      <c r="Y89" s="168"/>
    </row>
    <row r="90" spans="1:25" x14ac:dyDescent="0.25">
      <c r="A90" s="168"/>
      <c r="B90" s="181"/>
      <c r="C90" s="168"/>
      <c r="D90" s="191"/>
      <c r="E90" s="168"/>
      <c r="F90" s="168"/>
      <c r="G90" s="187" t="str">
        <f t="shared" si="15"/>
        <v/>
      </c>
      <c r="H90" s="238">
        <f t="shared" si="16"/>
        <v>0</v>
      </c>
      <c r="I90" s="238" t="str">
        <f t="shared" si="17"/>
        <v/>
      </c>
      <c r="J90" s="238" t="str">
        <f t="shared" si="18"/>
        <v/>
      </c>
      <c r="K90" s="238" t="str">
        <f t="shared" si="19"/>
        <v/>
      </c>
      <c r="L90" s="238" t="str">
        <f t="shared" si="20"/>
        <v/>
      </c>
      <c r="M90" s="238" t="str">
        <f t="shared" si="21"/>
        <v/>
      </c>
      <c r="N90" s="180">
        <f t="shared" si="22"/>
        <v>0</v>
      </c>
      <c r="O90" s="192"/>
      <c r="P90" s="180">
        <f t="shared" si="23"/>
        <v>0</v>
      </c>
      <c r="Q90" s="192"/>
      <c r="R90" s="180">
        <f t="shared" si="24"/>
        <v>0</v>
      </c>
      <c r="S90" s="192"/>
      <c r="T90" s="180">
        <f t="shared" si="25"/>
        <v>0</v>
      </c>
      <c r="U90" s="192"/>
      <c r="V90" s="180">
        <f t="shared" si="26"/>
        <v>0</v>
      </c>
      <c r="W90" s="192"/>
      <c r="X90" s="179">
        <f t="shared" si="14"/>
        <v>0</v>
      </c>
      <c r="Y90" s="168"/>
    </row>
    <row r="91" spans="1:25" x14ac:dyDescent="0.25">
      <c r="A91" s="168"/>
      <c r="B91" s="181"/>
      <c r="C91" s="168"/>
      <c r="D91" s="191"/>
      <c r="E91" s="168"/>
      <c r="F91" s="168"/>
      <c r="G91" s="187" t="str">
        <f t="shared" si="15"/>
        <v/>
      </c>
      <c r="H91" s="238">
        <f t="shared" si="16"/>
        <v>0</v>
      </c>
      <c r="I91" s="238" t="str">
        <f t="shared" si="17"/>
        <v/>
      </c>
      <c r="J91" s="238" t="str">
        <f t="shared" si="18"/>
        <v/>
      </c>
      <c r="K91" s="238" t="str">
        <f t="shared" si="19"/>
        <v/>
      </c>
      <c r="L91" s="238" t="str">
        <f t="shared" si="20"/>
        <v/>
      </c>
      <c r="M91" s="238" t="str">
        <f t="shared" si="21"/>
        <v/>
      </c>
      <c r="N91" s="180">
        <f t="shared" si="22"/>
        <v>0</v>
      </c>
      <c r="O91" s="192"/>
      <c r="P91" s="180">
        <f t="shared" si="23"/>
        <v>0</v>
      </c>
      <c r="Q91" s="192"/>
      <c r="R91" s="180">
        <f t="shared" si="24"/>
        <v>0</v>
      </c>
      <c r="S91" s="192"/>
      <c r="T91" s="180">
        <f t="shared" si="25"/>
        <v>0</v>
      </c>
      <c r="U91" s="192"/>
      <c r="V91" s="180">
        <f t="shared" si="26"/>
        <v>0</v>
      </c>
      <c r="W91" s="192"/>
      <c r="X91" s="179">
        <f t="shared" si="14"/>
        <v>0</v>
      </c>
      <c r="Y91" s="168"/>
    </row>
    <row r="92" spans="1:25" x14ac:dyDescent="0.25">
      <c r="A92" s="168"/>
      <c r="B92" s="181"/>
      <c r="C92" s="168"/>
      <c r="D92" s="191"/>
      <c r="E92" s="168"/>
      <c r="F92" s="168"/>
      <c r="G92" s="187" t="str">
        <f t="shared" si="15"/>
        <v/>
      </c>
      <c r="H92" s="238">
        <f t="shared" si="16"/>
        <v>0</v>
      </c>
      <c r="I92" s="238" t="str">
        <f t="shared" si="17"/>
        <v/>
      </c>
      <c r="J92" s="238" t="str">
        <f t="shared" si="18"/>
        <v/>
      </c>
      <c r="K92" s="238" t="str">
        <f t="shared" si="19"/>
        <v/>
      </c>
      <c r="L92" s="238" t="str">
        <f t="shared" si="20"/>
        <v/>
      </c>
      <c r="M92" s="238" t="str">
        <f t="shared" si="21"/>
        <v/>
      </c>
      <c r="N92" s="180">
        <f t="shared" si="22"/>
        <v>0</v>
      </c>
      <c r="O92" s="192"/>
      <c r="P92" s="180">
        <f t="shared" si="23"/>
        <v>0</v>
      </c>
      <c r="Q92" s="192"/>
      <c r="R92" s="180">
        <f t="shared" si="24"/>
        <v>0</v>
      </c>
      <c r="S92" s="192"/>
      <c r="T92" s="180">
        <f t="shared" si="25"/>
        <v>0</v>
      </c>
      <c r="U92" s="192"/>
      <c r="V92" s="180">
        <f t="shared" si="26"/>
        <v>0</v>
      </c>
      <c r="W92" s="192"/>
      <c r="X92" s="179">
        <f t="shared" si="14"/>
        <v>0</v>
      </c>
      <c r="Y92" s="168"/>
    </row>
    <row r="93" spans="1:25" x14ac:dyDescent="0.25">
      <c r="A93" s="168"/>
      <c r="B93" s="181"/>
      <c r="C93" s="168"/>
      <c r="D93" s="191"/>
      <c r="E93" s="168"/>
      <c r="F93" s="168"/>
      <c r="G93" s="187" t="str">
        <f t="shared" si="15"/>
        <v/>
      </c>
      <c r="H93" s="238">
        <f t="shared" si="16"/>
        <v>0</v>
      </c>
      <c r="I93" s="238" t="str">
        <f t="shared" si="17"/>
        <v/>
      </c>
      <c r="J93" s="238" t="str">
        <f t="shared" si="18"/>
        <v/>
      </c>
      <c r="K93" s="238" t="str">
        <f t="shared" si="19"/>
        <v/>
      </c>
      <c r="L93" s="238" t="str">
        <f t="shared" si="20"/>
        <v/>
      </c>
      <c r="M93" s="238" t="str">
        <f t="shared" si="21"/>
        <v/>
      </c>
      <c r="N93" s="180">
        <f t="shared" si="22"/>
        <v>0</v>
      </c>
      <c r="O93" s="192"/>
      <c r="P93" s="180">
        <f t="shared" si="23"/>
        <v>0</v>
      </c>
      <c r="Q93" s="192"/>
      <c r="R93" s="180">
        <f t="shared" si="24"/>
        <v>0</v>
      </c>
      <c r="S93" s="192"/>
      <c r="T93" s="180">
        <f t="shared" si="25"/>
        <v>0</v>
      </c>
      <c r="U93" s="192"/>
      <c r="V93" s="180">
        <f t="shared" si="26"/>
        <v>0</v>
      </c>
      <c r="W93" s="192"/>
      <c r="X93" s="179">
        <f t="shared" si="14"/>
        <v>0</v>
      </c>
      <c r="Y93" s="168"/>
    </row>
    <row r="94" spans="1:25" x14ac:dyDescent="0.25">
      <c r="A94" s="168"/>
      <c r="B94" s="181"/>
      <c r="C94" s="168"/>
      <c r="D94" s="191"/>
      <c r="E94" s="168"/>
      <c r="F94" s="168"/>
      <c r="G94" s="187" t="str">
        <f t="shared" si="15"/>
        <v/>
      </c>
      <c r="H94" s="238">
        <f t="shared" si="16"/>
        <v>0</v>
      </c>
      <c r="I94" s="238" t="str">
        <f t="shared" si="17"/>
        <v/>
      </c>
      <c r="J94" s="238" t="str">
        <f t="shared" si="18"/>
        <v/>
      </c>
      <c r="K94" s="238" t="str">
        <f t="shared" si="19"/>
        <v/>
      </c>
      <c r="L94" s="238" t="str">
        <f t="shared" si="20"/>
        <v/>
      </c>
      <c r="M94" s="238" t="str">
        <f t="shared" si="21"/>
        <v/>
      </c>
      <c r="N94" s="180">
        <f t="shared" si="22"/>
        <v>0</v>
      </c>
      <c r="O94" s="192"/>
      <c r="P94" s="180">
        <f t="shared" si="23"/>
        <v>0</v>
      </c>
      <c r="Q94" s="192"/>
      <c r="R94" s="180">
        <f t="shared" si="24"/>
        <v>0</v>
      </c>
      <c r="S94" s="192"/>
      <c r="T94" s="180">
        <f t="shared" si="25"/>
        <v>0</v>
      </c>
      <c r="U94" s="192"/>
      <c r="V94" s="180">
        <f t="shared" si="26"/>
        <v>0</v>
      </c>
      <c r="W94" s="192"/>
      <c r="X94" s="179">
        <f t="shared" si="14"/>
        <v>0</v>
      </c>
      <c r="Y94" s="168"/>
    </row>
    <row r="95" spans="1:25" x14ac:dyDescent="0.25">
      <c r="A95" s="168"/>
      <c r="B95" s="181"/>
      <c r="C95" s="168"/>
      <c r="D95" s="191"/>
      <c r="E95" s="168"/>
      <c r="F95" s="168"/>
      <c r="G95" s="187" t="str">
        <f t="shared" si="15"/>
        <v/>
      </c>
      <c r="H95" s="238">
        <f t="shared" si="16"/>
        <v>0</v>
      </c>
      <c r="I95" s="238" t="str">
        <f t="shared" si="17"/>
        <v/>
      </c>
      <c r="J95" s="238" t="str">
        <f t="shared" si="18"/>
        <v/>
      </c>
      <c r="K95" s="238" t="str">
        <f t="shared" si="19"/>
        <v/>
      </c>
      <c r="L95" s="238" t="str">
        <f t="shared" si="20"/>
        <v/>
      </c>
      <c r="M95" s="238" t="str">
        <f t="shared" si="21"/>
        <v/>
      </c>
      <c r="N95" s="180">
        <f t="shared" si="22"/>
        <v>0</v>
      </c>
      <c r="O95" s="192"/>
      <c r="P95" s="180">
        <f t="shared" si="23"/>
        <v>0</v>
      </c>
      <c r="Q95" s="192"/>
      <c r="R95" s="180">
        <f t="shared" si="24"/>
        <v>0</v>
      </c>
      <c r="S95" s="192"/>
      <c r="T95" s="180">
        <f t="shared" si="25"/>
        <v>0</v>
      </c>
      <c r="U95" s="192"/>
      <c r="V95" s="180">
        <f t="shared" si="26"/>
        <v>0</v>
      </c>
      <c r="W95" s="192"/>
      <c r="X95" s="179">
        <f t="shared" si="14"/>
        <v>0</v>
      </c>
      <c r="Y95" s="168"/>
    </row>
    <row r="96" spans="1:25" x14ac:dyDescent="0.25">
      <c r="A96" s="168"/>
      <c r="B96" s="181"/>
      <c r="C96" s="168"/>
      <c r="D96" s="191"/>
      <c r="E96" s="168"/>
      <c r="F96" s="168"/>
      <c r="G96" s="187" t="str">
        <f t="shared" si="15"/>
        <v/>
      </c>
      <c r="H96" s="238">
        <f t="shared" si="16"/>
        <v>0</v>
      </c>
      <c r="I96" s="238" t="str">
        <f t="shared" si="17"/>
        <v/>
      </c>
      <c r="J96" s="238" t="str">
        <f t="shared" si="18"/>
        <v/>
      </c>
      <c r="K96" s="238" t="str">
        <f t="shared" si="19"/>
        <v/>
      </c>
      <c r="L96" s="238" t="str">
        <f t="shared" si="20"/>
        <v/>
      </c>
      <c r="M96" s="238" t="str">
        <f t="shared" si="21"/>
        <v/>
      </c>
      <c r="N96" s="180">
        <f t="shared" si="22"/>
        <v>0</v>
      </c>
      <c r="O96" s="192"/>
      <c r="P96" s="180">
        <f t="shared" si="23"/>
        <v>0</v>
      </c>
      <c r="Q96" s="192"/>
      <c r="R96" s="180">
        <f t="shared" si="24"/>
        <v>0</v>
      </c>
      <c r="S96" s="192"/>
      <c r="T96" s="180">
        <f t="shared" si="25"/>
        <v>0</v>
      </c>
      <c r="U96" s="192"/>
      <c r="V96" s="180">
        <f t="shared" si="26"/>
        <v>0</v>
      </c>
      <c r="W96" s="192"/>
      <c r="X96" s="179">
        <f t="shared" si="14"/>
        <v>0</v>
      </c>
      <c r="Y96" s="168"/>
    </row>
    <row r="97" spans="1:25" x14ac:dyDescent="0.25">
      <c r="A97" s="168"/>
      <c r="B97" s="181"/>
      <c r="C97" s="168"/>
      <c r="D97" s="191"/>
      <c r="E97" s="168"/>
      <c r="F97" s="168"/>
      <c r="G97" s="187" t="str">
        <f t="shared" si="15"/>
        <v/>
      </c>
      <c r="H97" s="238">
        <f t="shared" si="16"/>
        <v>0</v>
      </c>
      <c r="I97" s="238" t="str">
        <f t="shared" si="17"/>
        <v/>
      </c>
      <c r="J97" s="238" t="str">
        <f t="shared" si="18"/>
        <v/>
      </c>
      <c r="K97" s="238" t="str">
        <f t="shared" si="19"/>
        <v/>
      </c>
      <c r="L97" s="238" t="str">
        <f t="shared" si="20"/>
        <v/>
      </c>
      <c r="M97" s="238" t="str">
        <f t="shared" si="21"/>
        <v/>
      </c>
      <c r="N97" s="180">
        <f t="shared" si="22"/>
        <v>0</v>
      </c>
      <c r="O97" s="192"/>
      <c r="P97" s="180">
        <f t="shared" si="23"/>
        <v>0</v>
      </c>
      <c r="Q97" s="192"/>
      <c r="R97" s="180">
        <f t="shared" si="24"/>
        <v>0</v>
      </c>
      <c r="S97" s="192"/>
      <c r="T97" s="180">
        <f t="shared" si="25"/>
        <v>0</v>
      </c>
      <c r="U97" s="192"/>
      <c r="V97" s="180">
        <f t="shared" si="26"/>
        <v>0</v>
      </c>
      <c r="W97" s="192"/>
      <c r="X97" s="179">
        <f t="shared" si="14"/>
        <v>0</v>
      </c>
      <c r="Y97" s="168"/>
    </row>
    <row r="98" spans="1:25" x14ac:dyDescent="0.25">
      <c r="A98" s="168"/>
      <c r="B98" s="181"/>
      <c r="C98" s="168"/>
      <c r="D98" s="191"/>
      <c r="E98" s="168"/>
      <c r="F98" s="168"/>
      <c r="G98" s="187" t="str">
        <f t="shared" si="15"/>
        <v/>
      </c>
      <c r="H98" s="238">
        <f t="shared" si="16"/>
        <v>0</v>
      </c>
      <c r="I98" s="238" t="str">
        <f t="shared" si="17"/>
        <v/>
      </c>
      <c r="J98" s="238" t="str">
        <f t="shared" si="18"/>
        <v/>
      </c>
      <c r="K98" s="238" t="str">
        <f t="shared" si="19"/>
        <v/>
      </c>
      <c r="L98" s="238" t="str">
        <f t="shared" si="20"/>
        <v/>
      </c>
      <c r="M98" s="238" t="str">
        <f t="shared" si="21"/>
        <v/>
      </c>
      <c r="N98" s="180">
        <f t="shared" si="22"/>
        <v>0</v>
      </c>
      <c r="O98" s="192"/>
      <c r="P98" s="180">
        <f t="shared" si="23"/>
        <v>0</v>
      </c>
      <c r="Q98" s="192"/>
      <c r="R98" s="180">
        <f t="shared" si="24"/>
        <v>0</v>
      </c>
      <c r="S98" s="192"/>
      <c r="T98" s="180">
        <f t="shared" si="25"/>
        <v>0</v>
      </c>
      <c r="U98" s="192"/>
      <c r="V98" s="180">
        <f t="shared" si="26"/>
        <v>0</v>
      </c>
      <c r="W98" s="192"/>
      <c r="X98" s="179">
        <f t="shared" si="14"/>
        <v>0</v>
      </c>
      <c r="Y98" s="168"/>
    </row>
    <row r="99" spans="1:25" x14ac:dyDescent="0.25">
      <c r="A99" s="168"/>
      <c r="B99" s="181"/>
      <c r="C99" s="168"/>
      <c r="D99" s="191"/>
      <c r="E99" s="168"/>
      <c r="F99" s="168"/>
      <c r="G99" s="187" t="str">
        <f t="shared" si="15"/>
        <v/>
      </c>
      <c r="H99" s="238">
        <f t="shared" si="16"/>
        <v>0</v>
      </c>
      <c r="I99" s="238" t="str">
        <f t="shared" si="17"/>
        <v/>
      </c>
      <c r="J99" s="238" t="str">
        <f t="shared" si="18"/>
        <v/>
      </c>
      <c r="K99" s="238" t="str">
        <f t="shared" si="19"/>
        <v/>
      </c>
      <c r="L99" s="238" t="str">
        <f t="shared" si="20"/>
        <v/>
      </c>
      <c r="M99" s="238" t="str">
        <f t="shared" si="21"/>
        <v/>
      </c>
      <c r="N99" s="180">
        <f t="shared" si="22"/>
        <v>0</v>
      </c>
      <c r="O99" s="192"/>
      <c r="P99" s="180">
        <f t="shared" si="23"/>
        <v>0</v>
      </c>
      <c r="Q99" s="192"/>
      <c r="R99" s="180">
        <f t="shared" si="24"/>
        <v>0</v>
      </c>
      <c r="S99" s="192"/>
      <c r="T99" s="180">
        <f t="shared" si="25"/>
        <v>0</v>
      </c>
      <c r="U99" s="192"/>
      <c r="V99" s="180">
        <f t="shared" si="26"/>
        <v>0</v>
      </c>
      <c r="W99" s="192"/>
      <c r="X99" s="179">
        <f t="shared" si="14"/>
        <v>0</v>
      </c>
      <c r="Y99" s="168"/>
    </row>
    <row r="100" spans="1:25" x14ac:dyDescent="0.25">
      <c r="A100" s="168"/>
      <c r="B100" s="181"/>
      <c r="C100" s="168"/>
      <c r="D100" s="191"/>
      <c r="E100" s="168"/>
      <c r="F100" s="168"/>
      <c r="G100" s="187" t="str">
        <f t="shared" si="15"/>
        <v/>
      </c>
      <c r="H100" s="238">
        <f t="shared" si="16"/>
        <v>0</v>
      </c>
      <c r="I100" s="238" t="str">
        <f t="shared" si="17"/>
        <v/>
      </c>
      <c r="J100" s="238" t="str">
        <f t="shared" si="18"/>
        <v/>
      </c>
      <c r="K100" s="238" t="str">
        <f t="shared" si="19"/>
        <v/>
      </c>
      <c r="L100" s="238" t="str">
        <f t="shared" si="20"/>
        <v/>
      </c>
      <c r="M100" s="238" t="str">
        <f t="shared" si="21"/>
        <v/>
      </c>
      <c r="N100" s="180">
        <f t="shared" si="22"/>
        <v>0</v>
      </c>
      <c r="O100" s="192"/>
      <c r="P100" s="180">
        <f t="shared" si="23"/>
        <v>0</v>
      </c>
      <c r="Q100" s="192"/>
      <c r="R100" s="180">
        <f t="shared" si="24"/>
        <v>0</v>
      </c>
      <c r="S100" s="192"/>
      <c r="T100" s="180">
        <f t="shared" si="25"/>
        <v>0</v>
      </c>
      <c r="U100" s="192"/>
      <c r="V100" s="180">
        <f t="shared" si="26"/>
        <v>0</v>
      </c>
      <c r="W100" s="192"/>
      <c r="X100" s="179">
        <f t="shared" si="14"/>
        <v>0</v>
      </c>
      <c r="Y100" s="168"/>
    </row>
    <row r="101" spans="1:25" x14ac:dyDescent="0.25">
      <c r="A101" s="168"/>
      <c r="B101" s="181"/>
      <c r="C101" s="168"/>
      <c r="D101" s="191"/>
      <c r="E101" s="168"/>
      <c r="F101" s="168"/>
      <c r="G101" s="187" t="str">
        <f t="shared" si="15"/>
        <v/>
      </c>
      <c r="H101" s="238">
        <f t="shared" si="16"/>
        <v>0</v>
      </c>
      <c r="I101" s="238" t="str">
        <f t="shared" si="17"/>
        <v/>
      </c>
      <c r="J101" s="238" t="str">
        <f t="shared" si="18"/>
        <v/>
      </c>
      <c r="K101" s="238" t="str">
        <f t="shared" si="19"/>
        <v/>
      </c>
      <c r="L101" s="238" t="str">
        <f t="shared" si="20"/>
        <v/>
      </c>
      <c r="M101" s="238" t="str">
        <f t="shared" si="21"/>
        <v/>
      </c>
      <c r="N101" s="180">
        <f t="shared" si="22"/>
        <v>0</v>
      </c>
      <c r="O101" s="192"/>
      <c r="P101" s="180">
        <f t="shared" si="23"/>
        <v>0</v>
      </c>
      <c r="Q101" s="192"/>
      <c r="R101" s="180">
        <f t="shared" si="24"/>
        <v>0</v>
      </c>
      <c r="S101" s="192"/>
      <c r="T101" s="180">
        <f t="shared" si="25"/>
        <v>0</v>
      </c>
      <c r="U101" s="192"/>
      <c r="V101" s="180">
        <f t="shared" si="26"/>
        <v>0</v>
      </c>
      <c r="W101" s="192"/>
      <c r="X101" s="179">
        <f t="shared" si="14"/>
        <v>0</v>
      </c>
      <c r="Y101" s="168"/>
    </row>
    <row r="102" spans="1:25" x14ac:dyDescent="0.25">
      <c r="A102" s="168"/>
      <c r="B102" s="181"/>
      <c r="C102" s="168"/>
      <c r="D102" s="191"/>
      <c r="E102" s="168"/>
      <c r="F102" s="168"/>
      <c r="G102" s="187" t="str">
        <f t="shared" si="15"/>
        <v/>
      </c>
      <c r="H102" s="238">
        <f t="shared" si="16"/>
        <v>0</v>
      </c>
      <c r="I102" s="238" t="str">
        <f t="shared" si="17"/>
        <v/>
      </c>
      <c r="J102" s="238" t="str">
        <f t="shared" si="18"/>
        <v/>
      </c>
      <c r="K102" s="238" t="str">
        <f t="shared" si="19"/>
        <v/>
      </c>
      <c r="L102" s="238" t="str">
        <f t="shared" si="20"/>
        <v/>
      </c>
      <c r="M102" s="238" t="str">
        <f t="shared" si="21"/>
        <v/>
      </c>
      <c r="N102" s="180">
        <f t="shared" si="22"/>
        <v>0</v>
      </c>
      <c r="O102" s="192"/>
      <c r="P102" s="180">
        <f t="shared" si="23"/>
        <v>0</v>
      </c>
      <c r="Q102" s="192"/>
      <c r="R102" s="180">
        <f t="shared" si="24"/>
        <v>0</v>
      </c>
      <c r="S102" s="192"/>
      <c r="T102" s="180">
        <f t="shared" si="25"/>
        <v>0</v>
      </c>
      <c r="U102" s="192"/>
      <c r="V102" s="180">
        <f t="shared" si="26"/>
        <v>0</v>
      </c>
      <c r="W102" s="192"/>
      <c r="X102" s="179">
        <f t="shared" si="14"/>
        <v>0</v>
      </c>
      <c r="Y102" s="168"/>
    </row>
    <row r="103" spans="1:25" x14ac:dyDescent="0.25">
      <c r="A103" s="168"/>
      <c r="B103" s="181"/>
      <c r="C103" s="168"/>
      <c r="D103" s="191"/>
      <c r="E103" s="168"/>
      <c r="F103" s="168"/>
      <c r="G103" s="187" t="str">
        <f t="shared" si="15"/>
        <v/>
      </c>
      <c r="H103" s="238">
        <f t="shared" si="16"/>
        <v>0</v>
      </c>
      <c r="I103" s="238" t="str">
        <f t="shared" si="17"/>
        <v/>
      </c>
      <c r="J103" s="238" t="str">
        <f t="shared" si="18"/>
        <v/>
      </c>
      <c r="K103" s="238" t="str">
        <f t="shared" si="19"/>
        <v/>
      </c>
      <c r="L103" s="238" t="str">
        <f t="shared" si="20"/>
        <v/>
      </c>
      <c r="M103" s="238" t="str">
        <f t="shared" si="21"/>
        <v/>
      </c>
      <c r="N103" s="180">
        <f t="shared" si="22"/>
        <v>0</v>
      </c>
      <c r="O103" s="192"/>
      <c r="P103" s="180">
        <f t="shared" si="23"/>
        <v>0</v>
      </c>
      <c r="Q103" s="192"/>
      <c r="R103" s="180">
        <f t="shared" si="24"/>
        <v>0</v>
      </c>
      <c r="S103" s="192"/>
      <c r="T103" s="180">
        <f t="shared" si="25"/>
        <v>0</v>
      </c>
      <c r="U103" s="192"/>
      <c r="V103" s="180">
        <f t="shared" si="26"/>
        <v>0</v>
      </c>
      <c r="W103" s="192"/>
      <c r="X103" s="179">
        <f t="shared" si="14"/>
        <v>0</v>
      </c>
      <c r="Y103" s="168"/>
    </row>
    <row r="104" spans="1:25" x14ac:dyDescent="0.25">
      <c r="A104" s="168"/>
      <c r="B104" s="181"/>
      <c r="C104" s="168"/>
      <c r="D104" s="191"/>
      <c r="E104" s="168"/>
      <c r="F104" s="168"/>
      <c r="G104" s="187" t="str">
        <f t="shared" si="15"/>
        <v/>
      </c>
      <c r="H104" s="238">
        <f t="shared" si="16"/>
        <v>0</v>
      </c>
      <c r="I104" s="238" t="str">
        <f t="shared" si="17"/>
        <v/>
      </c>
      <c r="J104" s="238" t="str">
        <f t="shared" si="18"/>
        <v/>
      </c>
      <c r="K104" s="238" t="str">
        <f t="shared" si="19"/>
        <v/>
      </c>
      <c r="L104" s="238" t="str">
        <f t="shared" si="20"/>
        <v/>
      </c>
      <c r="M104" s="238" t="str">
        <f t="shared" si="21"/>
        <v/>
      </c>
      <c r="N104" s="180">
        <f t="shared" si="22"/>
        <v>0</v>
      </c>
      <c r="O104" s="192"/>
      <c r="P104" s="180">
        <f t="shared" si="23"/>
        <v>0</v>
      </c>
      <c r="Q104" s="192"/>
      <c r="R104" s="180">
        <f t="shared" si="24"/>
        <v>0</v>
      </c>
      <c r="S104" s="192"/>
      <c r="T104" s="180">
        <f t="shared" si="25"/>
        <v>0</v>
      </c>
      <c r="U104" s="192"/>
      <c r="V104" s="180">
        <f t="shared" si="26"/>
        <v>0</v>
      </c>
      <c r="W104" s="192"/>
      <c r="X104" s="179">
        <f t="shared" si="14"/>
        <v>0</v>
      </c>
      <c r="Y104" s="168"/>
    </row>
    <row r="105" spans="1:25" x14ac:dyDescent="0.25">
      <c r="A105" s="168"/>
      <c r="B105" s="181"/>
      <c r="C105" s="168"/>
      <c r="D105" s="191"/>
      <c r="E105" s="168"/>
      <c r="F105" s="168"/>
      <c r="G105" s="187" t="str">
        <f t="shared" si="15"/>
        <v/>
      </c>
      <c r="H105" s="238">
        <f t="shared" si="16"/>
        <v>0</v>
      </c>
      <c r="I105" s="238" t="str">
        <f t="shared" si="17"/>
        <v/>
      </c>
      <c r="J105" s="238" t="str">
        <f t="shared" si="18"/>
        <v/>
      </c>
      <c r="K105" s="238" t="str">
        <f t="shared" si="19"/>
        <v/>
      </c>
      <c r="L105" s="238" t="str">
        <f t="shared" si="20"/>
        <v/>
      </c>
      <c r="M105" s="238" t="str">
        <f t="shared" si="21"/>
        <v/>
      </c>
      <c r="N105" s="180">
        <f t="shared" si="22"/>
        <v>0</v>
      </c>
      <c r="O105" s="192"/>
      <c r="P105" s="180">
        <f t="shared" si="23"/>
        <v>0</v>
      </c>
      <c r="Q105" s="192"/>
      <c r="R105" s="180">
        <f t="shared" si="24"/>
        <v>0</v>
      </c>
      <c r="S105" s="192"/>
      <c r="T105" s="180">
        <f t="shared" si="25"/>
        <v>0</v>
      </c>
      <c r="U105" s="192"/>
      <c r="V105" s="180">
        <f t="shared" si="26"/>
        <v>0</v>
      </c>
      <c r="W105" s="192"/>
      <c r="X105" s="179">
        <f t="shared" si="14"/>
        <v>0</v>
      </c>
      <c r="Y105" s="168"/>
    </row>
    <row r="106" spans="1:25" x14ac:dyDescent="0.25">
      <c r="A106" s="168"/>
      <c r="B106" s="181"/>
      <c r="C106" s="168"/>
      <c r="D106" s="191"/>
      <c r="E106" s="168"/>
      <c r="F106" s="168"/>
      <c r="G106" s="187" t="str">
        <f t="shared" si="15"/>
        <v/>
      </c>
      <c r="H106" s="238">
        <f t="shared" si="16"/>
        <v>0</v>
      </c>
      <c r="I106" s="238" t="str">
        <f t="shared" si="17"/>
        <v/>
      </c>
      <c r="J106" s="238" t="str">
        <f t="shared" si="18"/>
        <v/>
      </c>
      <c r="K106" s="238" t="str">
        <f t="shared" si="19"/>
        <v/>
      </c>
      <c r="L106" s="238" t="str">
        <f t="shared" si="20"/>
        <v/>
      </c>
      <c r="M106" s="238" t="str">
        <f t="shared" si="21"/>
        <v/>
      </c>
      <c r="N106" s="180">
        <f t="shared" si="22"/>
        <v>0</v>
      </c>
      <c r="O106" s="192"/>
      <c r="P106" s="180">
        <f t="shared" si="23"/>
        <v>0</v>
      </c>
      <c r="Q106" s="192"/>
      <c r="R106" s="180">
        <f t="shared" si="24"/>
        <v>0</v>
      </c>
      <c r="S106" s="192"/>
      <c r="T106" s="180">
        <f t="shared" si="25"/>
        <v>0</v>
      </c>
      <c r="U106" s="192"/>
      <c r="V106" s="180">
        <f t="shared" si="26"/>
        <v>0</v>
      </c>
      <c r="W106" s="192"/>
      <c r="X106" s="179">
        <f t="shared" si="14"/>
        <v>0</v>
      </c>
      <c r="Y106" s="168"/>
    </row>
    <row r="107" spans="1:25" x14ac:dyDescent="0.25">
      <c r="A107" s="168"/>
      <c r="B107" s="181"/>
      <c r="C107" s="168"/>
      <c r="D107" s="191"/>
      <c r="E107" s="168"/>
      <c r="F107" s="168"/>
      <c r="G107" s="187" t="str">
        <f t="shared" si="15"/>
        <v/>
      </c>
      <c r="H107" s="238">
        <f t="shared" si="16"/>
        <v>0</v>
      </c>
      <c r="I107" s="238" t="str">
        <f t="shared" si="17"/>
        <v/>
      </c>
      <c r="J107" s="238" t="str">
        <f t="shared" si="18"/>
        <v/>
      </c>
      <c r="K107" s="238" t="str">
        <f t="shared" si="19"/>
        <v/>
      </c>
      <c r="L107" s="238" t="str">
        <f t="shared" si="20"/>
        <v/>
      </c>
      <c r="M107" s="238" t="str">
        <f t="shared" si="21"/>
        <v/>
      </c>
      <c r="N107" s="180">
        <f t="shared" si="22"/>
        <v>0</v>
      </c>
      <c r="O107" s="192"/>
      <c r="P107" s="180">
        <f t="shared" si="23"/>
        <v>0</v>
      </c>
      <c r="Q107" s="192"/>
      <c r="R107" s="180">
        <f t="shared" si="24"/>
        <v>0</v>
      </c>
      <c r="S107" s="192"/>
      <c r="T107" s="180">
        <f t="shared" si="25"/>
        <v>0</v>
      </c>
      <c r="U107" s="192"/>
      <c r="V107" s="180">
        <f t="shared" si="26"/>
        <v>0</v>
      </c>
      <c r="W107" s="192"/>
      <c r="X107" s="179">
        <f t="shared" si="14"/>
        <v>0</v>
      </c>
      <c r="Y107" s="168"/>
    </row>
    <row r="108" spans="1:25" x14ac:dyDescent="0.25">
      <c r="A108" s="168"/>
      <c r="B108" s="181"/>
      <c r="C108" s="168"/>
      <c r="D108" s="191"/>
      <c r="E108" s="168"/>
      <c r="F108" s="168"/>
      <c r="G108" s="187" t="str">
        <f t="shared" si="15"/>
        <v/>
      </c>
      <c r="H108" s="238">
        <f t="shared" si="16"/>
        <v>0</v>
      </c>
      <c r="I108" s="238" t="str">
        <f t="shared" si="17"/>
        <v/>
      </c>
      <c r="J108" s="238" t="str">
        <f t="shared" si="18"/>
        <v/>
      </c>
      <c r="K108" s="238" t="str">
        <f t="shared" si="19"/>
        <v/>
      </c>
      <c r="L108" s="238" t="str">
        <f t="shared" si="20"/>
        <v/>
      </c>
      <c r="M108" s="238" t="str">
        <f t="shared" si="21"/>
        <v/>
      </c>
      <c r="N108" s="180">
        <f t="shared" si="22"/>
        <v>0</v>
      </c>
      <c r="O108" s="192"/>
      <c r="P108" s="180">
        <f t="shared" si="23"/>
        <v>0</v>
      </c>
      <c r="Q108" s="192"/>
      <c r="R108" s="180">
        <f t="shared" si="24"/>
        <v>0</v>
      </c>
      <c r="S108" s="192"/>
      <c r="T108" s="180">
        <f t="shared" si="25"/>
        <v>0</v>
      </c>
      <c r="U108" s="192"/>
      <c r="V108" s="180">
        <f t="shared" si="26"/>
        <v>0</v>
      </c>
      <c r="W108" s="192"/>
      <c r="X108" s="179">
        <f t="shared" si="14"/>
        <v>0</v>
      </c>
      <c r="Y108" s="168"/>
    </row>
    <row r="109" spans="1:25" x14ac:dyDescent="0.25">
      <c r="A109" s="168"/>
      <c r="B109" s="181"/>
      <c r="C109" s="168"/>
      <c r="D109" s="191"/>
      <c r="E109" s="168"/>
      <c r="F109" s="168"/>
      <c r="G109" s="187" t="str">
        <f t="shared" si="15"/>
        <v/>
      </c>
      <c r="H109" s="238">
        <f t="shared" si="16"/>
        <v>0</v>
      </c>
      <c r="I109" s="238" t="str">
        <f t="shared" si="17"/>
        <v/>
      </c>
      <c r="J109" s="238" t="str">
        <f t="shared" si="18"/>
        <v/>
      </c>
      <c r="K109" s="238" t="str">
        <f t="shared" si="19"/>
        <v/>
      </c>
      <c r="L109" s="238" t="str">
        <f t="shared" si="20"/>
        <v/>
      </c>
      <c r="M109" s="238" t="str">
        <f t="shared" si="21"/>
        <v/>
      </c>
      <c r="N109" s="180">
        <f t="shared" si="22"/>
        <v>0</v>
      </c>
      <c r="O109" s="192"/>
      <c r="P109" s="180">
        <f t="shared" si="23"/>
        <v>0</v>
      </c>
      <c r="Q109" s="192"/>
      <c r="R109" s="180">
        <f t="shared" si="24"/>
        <v>0</v>
      </c>
      <c r="S109" s="192"/>
      <c r="T109" s="180">
        <f t="shared" si="25"/>
        <v>0</v>
      </c>
      <c r="U109" s="192"/>
      <c r="V109" s="180">
        <f t="shared" si="26"/>
        <v>0</v>
      </c>
      <c r="W109" s="192"/>
      <c r="X109" s="179">
        <f t="shared" si="14"/>
        <v>0</v>
      </c>
      <c r="Y109" s="168"/>
    </row>
    <row r="110" spans="1:25" x14ac:dyDescent="0.25">
      <c r="A110" s="168"/>
      <c r="B110" s="181"/>
      <c r="C110" s="168"/>
      <c r="D110" s="191"/>
      <c r="E110" s="168"/>
      <c r="F110" s="168"/>
      <c r="G110" s="187" t="str">
        <f t="shared" si="15"/>
        <v/>
      </c>
      <c r="H110" s="238">
        <f t="shared" si="16"/>
        <v>0</v>
      </c>
      <c r="I110" s="238" t="str">
        <f t="shared" si="17"/>
        <v/>
      </c>
      <c r="J110" s="238" t="str">
        <f t="shared" si="18"/>
        <v/>
      </c>
      <c r="K110" s="238" t="str">
        <f t="shared" si="19"/>
        <v/>
      </c>
      <c r="L110" s="238" t="str">
        <f t="shared" si="20"/>
        <v/>
      </c>
      <c r="M110" s="238" t="str">
        <f t="shared" si="21"/>
        <v/>
      </c>
      <c r="N110" s="180">
        <f t="shared" si="22"/>
        <v>0</v>
      </c>
      <c r="O110" s="192"/>
      <c r="P110" s="180">
        <f t="shared" si="23"/>
        <v>0</v>
      </c>
      <c r="Q110" s="192"/>
      <c r="R110" s="180">
        <f t="shared" si="24"/>
        <v>0</v>
      </c>
      <c r="S110" s="192"/>
      <c r="T110" s="180">
        <f t="shared" si="25"/>
        <v>0</v>
      </c>
      <c r="U110" s="192"/>
      <c r="V110" s="180">
        <f t="shared" si="26"/>
        <v>0</v>
      </c>
      <c r="W110" s="192"/>
      <c r="X110" s="179">
        <f t="shared" si="14"/>
        <v>0</v>
      </c>
      <c r="Y110" s="168"/>
    </row>
    <row r="111" spans="1:25" x14ac:dyDescent="0.25">
      <c r="A111" s="168"/>
      <c r="B111" s="181"/>
      <c r="C111" s="168"/>
      <c r="D111" s="191"/>
      <c r="E111" s="168"/>
      <c r="F111" s="168"/>
      <c r="G111" s="187" t="str">
        <f t="shared" si="15"/>
        <v/>
      </c>
      <c r="H111" s="238">
        <f t="shared" si="16"/>
        <v>0</v>
      </c>
      <c r="I111" s="238" t="str">
        <f t="shared" si="17"/>
        <v/>
      </c>
      <c r="J111" s="238" t="str">
        <f t="shared" si="18"/>
        <v/>
      </c>
      <c r="K111" s="238" t="str">
        <f t="shared" si="19"/>
        <v/>
      </c>
      <c r="L111" s="238" t="str">
        <f t="shared" si="20"/>
        <v/>
      </c>
      <c r="M111" s="238" t="str">
        <f t="shared" si="21"/>
        <v/>
      </c>
      <c r="N111" s="180">
        <f t="shared" si="22"/>
        <v>0</v>
      </c>
      <c r="O111" s="192"/>
      <c r="P111" s="180">
        <f t="shared" si="23"/>
        <v>0</v>
      </c>
      <c r="Q111" s="192"/>
      <c r="R111" s="180">
        <f t="shared" si="24"/>
        <v>0</v>
      </c>
      <c r="S111" s="192"/>
      <c r="T111" s="180">
        <f t="shared" si="25"/>
        <v>0</v>
      </c>
      <c r="U111" s="192"/>
      <c r="V111" s="180">
        <f t="shared" si="26"/>
        <v>0</v>
      </c>
      <c r="W111" s="192"/>
      <c r="X111" s="179">
        <f t="shared" si="14"/>
        <v>0</v>
      </c>
      <c r="Y111" s="168"/>
    </row>
    <row r="112" spans="1:25" x14ac:dyDescent="0.25">
      <c r="A112" s="168"/>
      <c r="B112" s="181"/>
      <c r="C112" s="168"/>
      <c r="D112" s="191"/>
      <c r="E112" s="168"/>
      <c r="F112" s="168"/>
      <c r="G112" s="187" t="str">
        <f t="shared" si="15"/>
        <v/>
      </c>
      <c r="H112" s="238">
        <f t="shared" si="16"/>
        <v>0</v>
      </c>
      <c r="I112" s="238" t="str">
        <f t="shared" si="17"/>
        <v/>
      </c>
      <c r="J112" s="238" t="str">
        <f t="shared" si="18"/>
        <v/>
      </c>
      <c r="K112" s="238" t="str">
        <f t="shared" si="19"/>
        <v/>
      </c>
      <c r="L112" s="238" t="str">
        <f t="shared" si="20"/>
        <v/>
      </c>
      <c r="M112" s="238" t="str">
        <f t="shared" si="21"/>
        <v/>
      </c>
      <c r="N112" s="180">
        <f t="shared" si="22"/>
        <v>0</v>
      </c>
      <c r="O112" s="192"/>
      <c r="P112" s="180">
        <f t="shared" si="23"/>
        <v>0</v>
      </c>
      <c r="Q112" s="192"/>
      <c r="R112" s="180">
        <f t="shared" si="24"/>
        <v>0</v>
      </c>
      <c r="S112" s="192"/>
      <c r="T112" s="180">
        <f t="shared" si="25"/>
        <v>0</v>
      </c>
      <c r="U112" s="192"/>
      <c r="V112" s="180">
        <f t="shared" si="26"/>
        <v>0</v>
      </c>
      <c r="W112" s="192"/>
      <c r="X112" s="179">
        <f t="shared" si="14"/>
        <v>0</v>
      </c>
      <c r="Y112" s="168"/>
    </row>
    <row r="113" spans="1:25" x14ac:dyDescent="0.25">
      <c r="A113" s="168"/>
      <c r="B113" s="181"/>
      <c r="C113" s="168"/>
      <c r="D113" s="191"/>
      <c r="E113" s="168"/>
      <c r="F113" s="168"/>
      <c r="G113" s="187" t="str">
        <f t="shared" si="15"/>
        <v/>
      </c>
      <c r="H113" s="238">
        <f t="shared" si="16"/>
        <v>0</v>
      </c>
      <c r="I113" s="238" t="str">
        <f t="shared" si="17"/>
        <v/>
      </c>
      <c r="J113" s="238" t="str">
        <f t="shared" si="18"/>
        <v/>
      </c>
      <c r="K113" s="238" t="str">
        <f t="shared" si="19"/>
        <v/>
      </c>
      <c r="L113" s="238" t="str">
        <f t="shared" si="20"/>
        <v/>
      </c>
      <c r="M113" s="238" t="str">
        <f t="shared" si="21"/>
        <v/>
      </c>
      <c r="N113" s="180">
        <f t="shared" si="22"/>
        <v>0</v>
      </c>
      <c r="O113" s="192"/>
      <c r="P113" s="180">
        <f t="shared" si="23"/>
        <v>0</v>
      </c>
      <c r="Q113" s="192"/>
      <c r="R113" s="180">
        <f t="shared" si="24"/>
        <v>0</v>
      </c>
      <c r="S113" s="192"/>
      <c r="T113" s="180">
        <f t="shared" si="25"/>
        <v>0</v>
      </c>
      <c r="U113" s="192"/>
      <c r="V113" s="180">
        <f t="shared" si="26"/>
        <v>0</v>
      </c>
      <c r="W113" s="192"/>
      <c r="X113" s="179">
        <f t="shared" si="14"/>
        <v>0</v>
      </c>
      <c r="Y113" s="168"/>
    </row>
    <row r="114" spans="1:25" x14ac:dyDescent="0.25">
      <c r="A114" s="168"/>
      <c r="B114" s="181"/>
      <c r="C114" s="168"/>
      <c r="D114" s="191"/>
      <c r="E114" s="168"/>
      <c r="F114" s="168"/>
      <c r="G114" s="187" t="str">
        <f t="shared" si="15"/>
        <v/>
      </c>
      <c r="H114" s="238">
        <f t="shared" si="16"/>
        <v>0</v>
      </c>
      <c r="I114" s="238" t="str">
        <f t="shared" si="17"/>
        <v/>
      </c>
      <c r="J114" s="238" t="str">
        <f t="shared" si="18"/>
        <v/>
      </c>
      <c r="K114" s="238" t="str">
        <f t="shared" si="19"/>
        <v/>
      </c>
      <c r="L114" s="238" t="str">
        <f t="shared" si="20"/>
        <v/>
      </c>
      <c r="M114" s="238" t="str">
        <f t="shared" si="21"/>
        <v/>
      </c>
      <c r="N114" s="180">
        <f t="shared" si="22"/>
        <v>0</v>
      </c>
      <c r="O114" s="192"/>
      <c r="P114" s="180">
        <f t="shared" si="23"/>
        <v>0</v>
      </c>
      <c r="Q114" s="192"/>
      <c r="R114" s="180">
        <f t="shared" si="24"/>
        <v>0</v>
      </c>
      <c r="S114" s="192"/>
      <c r="T114" s="180">
        <f t="shared" si="25"/>
        <v>0</v>
      </c>
      <c r="U114" s="192"/>
      <c r="V114" s="180">
        <f t="shared" si="26"/>
        <v>0</v>
      </c>
      <c r="W114" s="192"/>
      <c r="X114" s="179">
        <f t="shared" si="14"/>
        <v>0</v>
      </c>
      <c r="Y114" s="168"/>
    </row>
    <row r="115" spans="1:25" x14ac:dyDescent="0.25">
      <c r="A115" s="168"/>
      <c r="B115" s="181"/>
      <c r="C115" s="168"/>
      <c r="D115" s="191"/>
      <c r="E115" s="168"/>
      <c r="F115" s="168"/>
      <c r="G115" s="187" t="str">
        <f t="shared" si="15"/>
        <v/>
      </c>
      <c r="H115" s="238">
        <f t="shared" si="16"/>
        <v>0</v>
      </c>
      <c r="I115" s="238" t="str">
        <f t="shared" si="17"/>
        <v/>
      </c>
      <c r="J115" s="238" t="str">
        <f t="shared" si="18"/>
        <v/>
      </c>
      <c r="K115" s="238" t="str">
        <f t="shared" si="19"/>
        <v/>
      </c>
      <c r="L115" s="238" t="str">
        <f t="shared" si="20"/>
        <v/>
      </c>
      <c r="M115" s="238" t="str">
        <f t="shared" si="21"/>
        <v/>
      </c>
      <c r="N115" s="180">
        <f t="shared" si="22"/>
        <v>0</v>
      </c>
      <c r="O115" s="192"/>
      <c r="P115" s="180">
        <f t="shared" si="23"/>
        <v>0</v>
      </c>
      <c r="Q115" s="192"/>
      <c r="R115" s="180">
        <f t="shared" si="24"/>
        <v>0</v>
      </c>
      <c r="S115" s="192"/>
      <c r="T115" s="180">
        <f t="shared" si="25"/>
        <v>0</v>
      </c>
      <c r="U115" s="192"/>
      <c r="V115" s="180">
        <f t="shared" si="26"/>
        <v>0</v>
      </c>
      <c r="W115" s="192"/>
      <c r="X115" s="179">
        <f t="shared" si="14"/>
        <v>0</v>
      </c>
      <c r="Y115" s="168"/>
    </row>
    <row r="116" spans="1:25" x14ac:dyDescent="0.25">
      <c r="A116" s="168"/>
      <c r="B116" s="181"/>
      <c r="C116" s="168"/>
      <c r="D116" s="191"/>
      <c r="E116" s="168"/>
      <c r="F116" s="168"/>
      <c r="G116" s="187" t="str">
        <f t="shared" si="15"/>
        <v/>
      </c>
      <c r="H116" s="238">
        <f t="shared" si="16"/>
        <v>0</v>
      </c>
      <c r="I116" s="238" t="str">
        <f t="shared" si="17"/>
        <v/>
      </c>
      <c r="J116" s="238" t="str">
        <f t="shared" si="18"/>
        <v/>
      </c>
      <c r="K116" s="238" t="str">
        <f t="shared" si="19"/>
        <v/>
      </c>
      <c r="L116" s="238" t="str">
        <f t="shared" si="20"/>
        <v/>
      </c>
      <c r="M116" s="238" t="str">
        <f t="shared" si="21"/>
        <v/>
      </c>
      <c r="N116" s="180">
        <f t="shared" si="22"/>
        <v>0</v>
      </c>
      <c r="O116" s="192"/>
      <c r="P116" s="180">
        <f t="shared" si="23"/>
        <v>0</v>
      </c>
      <c r="Q116" s="192"/>
      <c r="R116" s="180">
        <f t="shared" si="24"/>
        <v>0</v>
      </c>
      <c r="S116" s="192"/>
      <c r="T116" s="180">
        <f t="shared" si="25"/>
        <v>0</v>
      </c>
      <c r="U116" s="192"/>
      <c r="V116" s="180">
        <f t="shared" si="26"/>
        <v>0</v>
      </c>
      <c r="W116" s="192"/>
      <c r="X116" s="179">
        <f t="shared" si="14"/>
        <v>0</v>
      </c>
      <c r="Y116" s="168"/>
    </row>
    <row r="117" spans="1:25" x14ac:dyDescent="0.25">
      <c r="A117" s="168"/>
      <c r="B117" s="181"/>
      <c r="C117" s="168"/>
      <c r="D117" s="191"/>
      <c r="E117" s="168"/>
      <c r="F117" s="168"/>
      <c r="G117" s="187" t="str">
        <f t="shared" si="15"/>
        <v/>
      </c>
      <c r="H117" s="238">
        <f t="shared" si="16"/>
        <v>0</v>
      </c>
      <c r="I117" s="238" t="str">
        <f t="shared" si="17"/>
        <v/>
      </c>
      <c r="J117" s="238" t="str">
        <f t="shared" si="18"/>
        <v/>
      </c>
      <c r="K117" s="238" t="str">
        <f t="shared" si="19"/>
        <v/>
      </c>
      <c r="L117" s="238" t="str">
        <f t="shared" si="20"/>
        <v/>
      </c>
      <c r="M117" s="238" t="str">
        <f t="shared" si="21"/>
        <v/>
      </c>
      <c r="N117" s="180">
        <f t="shared" si="22"/>
        <v>0</v>
      </c>
      <c r="O117" s="192"/>
      <c r="P117" s="180">
        <f t="shared" si="23"/>
        <v>0</v>
      </c>
      <c r="Q117" s="192"/>
      <c r="R117" s="180">
        <f t="shared" si="24"/>
        <v>0</v>
      </c>
      <c r="S117" s="192"/>
      <c r="T117" s="180">
        <f t="shared" si="25"/>
        <v>0</v>
      </c>
      <c r="U117" s="192"/>
      <c r="V117" s="180">
        <f t="shared" si="26"/>
        <v>0</v>
      </c>
      <c r="W117" s="192"/>
      <c r="X117" s="179">
        <f t="shared" si="14"/>
        <v>0</v>
      </c>
      <c r="Y117" s="168"/>
    </row>
    <row r="118" spans="1:25" x14ac:dyDescent="0.25">
      <c r="A118" s="168"/>
      <c r="B118" s="181"/>
      <c r="C118" s="168"/>
      <c r="D118" s="191"/>
      <c r="E118" s="168"/>
      <c r="F118" s="168"/>
      <c r="G118" s="187" t="str">
        <f t="shared" si="15"/>
        <v/>
      </c>
      <c r="H118" s="238">
        <f t="shared" si="16"/>
        <v>0</v>
      </c>
      <c r="I118" s="238" t="str">
        <f t="shared" si="17"/>
        <v/>
      </c>
      <c r="J118" s="238" t="str">
        <f t="shared" si="18"/>
        <v/>
      </c>
      <c r="K118" s="238" t="str">
        <f t="shared" si="19"/>
        <v/>
      </c>
      <c r="L118" s="238" t="str">
        <f t="shared" si="20"/>
        <v/>
      </c>
      <c r="M118" s="238" t="str">
        <f t="shared" si="21"/>
        <v/>
      </c>
      <c r="N118" s="180">
        <f t="shared" si="22"/>
        <v>0</v>
      </c>
      <c r="O118" s="192"/>
      <c r="P118" s="180">
        <f t="shared" si="23"/>
        <v>0</v>
      </c>
      <c r="Q118" s="192"/>
      <c r="R118" s="180">
        <f t="shared" si="24"/>
        <v>0</v>
      </c>
      <c r="S118" s="192"/>
      <c r="T118" s="180">
        <f t="shared" si="25"/>
        <v>0</v>
      </c>
      <c r="U118" s="192"/>
      <c r="V118" s="180">
        <f t="shared" si="26"/>
        <v>0</v>
      </c>
      <c r="W118" s="192"/>
      <c r="X118" s="179">
        <f t="shared" si="14"/>
        <v>0</v>
      </c>
      <c r="Y118" s="168"/>
    </row>
    <row r="119" spans="1:25" x14ac:dyDescent="0.25">
      <c r="A119" s="168"/>
      <c r="B119" s="181"/>
      <c r="C119" s="168"/>
      <c r="D119" s="191"/>
      <c r="E119" s="168"/>
      <c r="F119" s="168"/>
      <c r="G119" s="187" t="str">
        <f t="shared" si="15"/>
        <v/>
      </c>
      <c r="H119" s="238">
        <f t="shared" si="16"/>
        <v>0</v>
      </c>
      <c r="I119" s="238" t="str">
        <f t="shared" si="17"/>
        <v/>
      </c>
      <c r="J119" s="238" t="str">
        <f t="shared" si="18"/>
        <v/>
      </c>
      <c r="K119" s="238" t="str">
        <f t="shared" si="19"/>
        <v/>
      </c>
      <c r="L119" s="238" t="str">
        <f t="shared" si="20"/>
        <v/>
      </c>
      <c r="M119" s="238" t="str">
        <f t="shared" si="21"/>
        <v/>
      </c>
      <c r="N119" s="180">
        <f t="shared" si="22"/>
        <v>0</v>
      </c>
      <c r="O119" s="192"/>
      <c r="P119" s="180">
        <f t="shared" si="23"/>
        <v>0</v>
      </c>
      <c r="Q119" s="192"/>
      <c r="R119" s="180">
        <f t="shared" si="24"/>
        <v>0</v>
      </c>
      <c r="S119" s="192"/>
      <c r="T119" s="180">
        <f t="shared" si="25"/>
        <v>0</v>
      </c>
      <c r="U119" s="192"/>
      <c r="V119" s="180">
        <f t="shared" si="26"/>
        <v>0</v>
      </c>
      <c r="W119" s="192"/>
      <c r="X119" s="179">
        <f t="shared" si="14"/>
        <v>0</v>
      </c>
      <c r="Y119" s="168"/>
    </row>
    <row r="120" spans="1:25" x14ac:dyDescent="0.25">
      <c r="A120" s="168"/>
      <c r="B120" s="181"/>
      <c r="C120" s="168"/>
      <c r="D120" s="191"/>
      <c r="E120" s="168"/>
      <c r="F120" s="168"/>
      <c r="G120" s="187" t="str">
        <f t="shared" si="15"/>
        <v/>
      </c>
      <c r="H120" s="238">
        <f t="shared" si="16"/>
        <v>0</v>
      </c>
      <c r="I120" s="238" t="str">
        <f t="shared" si="17"/>
        <v/>
      </c>
      <c r="J120" s="238" t="str">
        <f t="shared" si="18"/>
        <v/>
      </c>
      <c r="K120" s="238" t="str">
        <f t="shared" si="19"/>
        <v/>
      </c>
      <c r="L120" s="238" t="str">
        <f t="shared" si="20"/>
        <v/>
      </c>
      <c r="M120" s="238" t="str">
        <f t="shared" si="21"/>
        <v/>
      </c>
      <c r="N120" s="180">
        <f t="shared" si="22"/>
        <v>0</v>
      </c>
      <c r="O120" s="192"/>
      <c r="P120" s="180">
        <f t="shared" si="23"/>
        <v>0</v>
      </c>
      <c r="Q120" s="192"/>
      <c r="R120" s="180">
        <f t="shared" si="24"/>
        <v>0</v>
      </c>
      <c r="S120" s="192"/>
      <c r="T120" s="180">
        <f t="shared" si="25"/>
        <v>0</v>
      </c>
      <c r="U120" s="192"/>
      <c r="V120" s="180">
        <f t="shared" si="26"/>
        <v>0</v>
      </c>
      <c r="W120" s="192"/>
      <c r="X120" s="179">
        <f t="shared" si="14"/>
        <v>0</v>
      </c>
      <c r="Y120" s="168"/>
    </row>
    <row r="121" spans="1:25" x14ac:dyDescent="0.25">
      <c r="A121" s="168"/>
      <c r="B121" s="181"/>
      <c r="C121" s="168"/>
      <c r="D121" s="191"/>
      <c r="E121" s="168"/>
      <c r="F121" s="168"/>
      <c r="G121" s="187" t="str">
        <f t="shared" si="15"/>
        <v/>
      </c>
      <c r="H121" s="238">
        <f t="shared" si="16"/>
        <v>0</v>
      </c>
      <c r="I121" s="238" t="str">
        <f t="shared" si="17"/>
        <v/>
      </c>
      <c r="J121" s="238" t="str">
        <f t="shared" si="18"/>
        <v/>
      </c>
      <c r="K121" s="238" t="str">
        <f t="shared" si="19"/>
        <v/>
      </c>
      <c r="L121" s="238" t="str">
        <f t="shared" si="20"/>
        <v/>
      </c>
      <c r="M121" s="238" t="str">
        <f t="shared" si="21"/>
        <v/>
      </c>
      <c r="N121" s="180">
        <f t="shared" si="22"/>
        <v>0</v>
      </c>
      <c r="O121" s="192"/>
      <c r="P121" s="180">
        <f t="shared" si="23"/>
        <v>0</v>
      </c>
      <c r="Q121" s="192"/>
      <c r="R121" s="180">
        <f t="shared" si="24"/>
        <v>0</v>
      </c>
      <c r="S121" s="192"/>
      <c r="T121" s="180">
        <f t="shared" si="25"/>
        <v>0</v>
      </c>
      <c r="U121" s="192"/>
      <c r="V121" s="180">
        <f t="shared" si="26"/>
        <v>0</v>
      </c>
      <c r="W121" s="192"/>
      <c r="X121" s="179">
        <f t="shared" si="14"/>
        <v>0</v>
      </c>
      <c r="Y121" s="168"/>
    </row>
    <row r="122" spans="1:25" x14ac:dyDescent="0.25">
      <c r="A122" s="168"/>
      <c r="B122" s="181"/>
      <c r="C122" s="168"/>
      <c r="D122" s="191"/>
      <c r="E122" s="168"/>
      <c r="F122" s="168"/>
      <c r="G122" s="187" t="str">
        <f t="shared" si="15"/>
        <v/>
      </c>
      <c r="H122" s="238">
        <f t="shared" si="16"/>
        <v>0</v>
      </c>
      <c r="I122" s="238" t="str">
        <f t="shared" si="17"/>
        <v/>
      </c>
      <c r="J122" s="238" t="str">
        <f t="shared" si="18"/>
        <v/>
      </c>
      <c r="K122" s="238" t="str">
        <f t="shared" si="19"/>
        <v/>
      </c>
      <c r="L122" s="238" t="str">
        <f t="shared" si="20"/>
        <v/>
      </c>
      <c r="M122" s="238" t="str">
        <f t="shared" si="21"/>
        <v/>
      </c>
      <c r="N122" s="180">
        <f t="shared" si="22"/>
        <v>0</v>
      </c>
      <c r="O122" s="192"/>
      <c r="P122" s="180">
        <f t="shared" si="23"/>
        <v>0</v>
      </c>
      <c r="Q122" s="192"/>
      <c r="R122" s="180">
        <f t="shared" si="24"/>
        <v>0</v>
      </c>
      <c r="S122" s="192"/>
      <c r="T122" s="180">
        <f t="shared" si="25"/>
        <v>0</v>
      </c>
      <c r="U122" s="192"/>
      <c r="V122" s="180">
        <f t="shared" si="26"/>
        <v>0</v>
      </c>
      <c r="W122" s="192"/>
      <c r="X122" s="179">
        <f t="shared" si="14"/>
        <v>0</v>
      </c>
      <c r="Y122" s="168"/>
    </row>
    <row r="123" spans="1:25" x14ac:dyDescent="0.25">
      <c r="A123" s="168"/>
      <c r="B123" s="181"/>
      <c r="C123" s="168"/>
      <c r="D123" s="191"/>
      <c r="E123" s="168"/>
      <c r="F123" s="168"/>
      <c r="G123" s="187" t="str">
        <f t="shared" si="15"/>
        <v/>
      </c>
      <c r="H123" s="238">
        <f t="shared" si="16"/>
        <v>0</v>
      </c>
      <c r="I123" s="238" t="str">
        <f t="shared" si="17"/>
        <v/>
      </c>
      <c r="J123" s="238" t="str">
        <f t="shared" si="18"/>
        <v/>
      </c>
      <c r="K123" s="238" t="str">
        <f t="shared" si="19"/>
        <v/>
      </c>
      <c r="L123" s="238" t="str">
        <f t="shared" si="20"/>
        <v/>
      </c>
      <c r="M123" s="238" t="str">
        <f t="shared" si="21"/>
        <v/>
      </c>
      <c r="N123" s="180">
        <f t="shared" si="22"/>
        <v>0</v>
      </c>
      <c r="O123" s="192"/>
      <c r="P123" s="180">
        <f t="shared" si="23"/>
        <v>0</v>
      </c>
      <c r="Q123" s="192"/>
      <c r="R123" s="180">
        <f t="shared" si="24"/>
        <v>0</v>
      </c>
      <c r="S123" s="192"/>
      <c r="T123" s="180">
        <f t="shared" si="25"/>
        <v>0</v>
      </c>
      <c r="U123" s="192"/>
      <c r="V123" s="180">
        <f t="shared" si="26"/>
        <v>0</v>
      </c>
      <c r="W123" s="192"/>
      <c r="X123" s="179">
        <f t="shared" si="14"/>
        <v>0</v>
      </c>
      <c r="Y123" s="168"/>
    </row>
    <row r="124" spans="1:25" x14ac:dyDescent="0.25">
      <c r="A124" s="168"/>
      <c r="B124" s="181"/>
      <c r="C124" s="168"/>
      <c r="D124" s="191"/>
      <c r="E124" s="168"/>
      <c r="F124" s="168"/>
      <c r="G124" s="187" t="str">
        <f t="shared" si="15"/>
        <v/>
      </c>
      <c r="H124" s="238">
        <f t="shared" si="16"/>
        <v>0</v>
      </c>
      <c r="I124" s="238" t="str">
        <f t="shared" si="17"/>
        <v/>
      </c>
      <c r="J124" s="238" t="str">
        <f t="shared" si="18"/>
        <v/>
      </c>
      <c r="K124" s="238" t="str">
        <f t="shared" si="19"/>
        <v/>
      </c>
      <c r="L124" s="238" t="str">
        <f t="shared" si="20"/>
        <v/>
      </c>
      <c r="M124" s="238" t="str">
        <f t="shared" si="21"/>
        <v/>
      </c>
      <c r="N124" s="180">
        <f t="shared" si="22"/>
        <v>0</v>
      </c>
      <c r="O124" s="192"/>
      <c r="P124" s="180">
        <f t="shared" si="23"/>
        <v>0</v>
      </c>
      <c r="Q124" s="192"/>
      <c r="R124" s="180">
        <f t="shared" si="24"/>
        <v>0</v>
      </c>
      <c r="S124" s="192"/>
      <c r="T124" s="180">
        <f t="shared" si="25"/>
        <v>0</v>
      </c>
      <c r="U124" s="192"/>
      <c r="V124" s="180">
        <f t="shared" si="26"/>
        <v>0</v>
      </c>
      <c r="W124" s="192"/>
      <c r="X124" s="179">
        <f t="shared" si="14"/>
        <v>0</v>
      </c>
      <c r="Y124" s="168"/>
    </row>
    <row r="125" spans="1:25" x14ac:dyDescent="0.25">
      <c r="A125" s="168"/>
      <c r="B125" s="181"/>
      <c r="C125" s="168"/>
      <c r="D125" s="191"/>
      <c r="E125" s="168"/>
      <c r="F125" s="168"/>
      <c r="G125" s="187" t="str">
        <f t="shared" si="15"/>
        <v/>
      </c>
      <c r="H125" s="238">
        <f t="shared" si="16"/>
        <v>0</v>
      </c>
      <c r="I125" s="238" t="str">
        <f t="shared" si="17"/>
        <v/>
      </c>
      <c r="J125" s="238" t="str">
        <f t="shared" si="18"/>
        <v/>
      </c>
      <c r="K125" s="238" t="str">
        <f t="shared" si="19"/>
        <v/>
      </c>
      <c r="L125" s="238" t="str">
        <f t="shared" si="20"/>
        <v/>
      </c>
      <c r="M125" s="238" t="str">
        <f t="shared" si="21"/>
        <v/>
      </c>
      <c r="N125" s="180">
        <f t="shared" si="22"/>
        <v>0</v>
      </c>
      <c r="O125" s="192"/>
      <c r="P125" s="180">
        <f t="shared" si="23"/>
        <v>0</v>
      </c>
      <c r="Q125" s="192"/>
      <c r="R125" s="180">
        <f t="shared" si="24"/>
        <v>0</v>
      </c>
      <c r="S125" s="192"/>
      <c r="T125" s="180">
        <f t="shared" si="25"/>
        <v>0</v>
      </c>
      <c r="U125" s="192"/>
      <c r="V125" s="180">
        <f t="shared" si="26"/>
        <v>0</v>
      </c>
      <c r="W125" s="192"/>
      <c r="X125" s="179">
        <f t="shared" si="14"/>
        <v>0</v>
      </c>
      <c r="Y125" s="168"/>
    </row>
    <row r="126" spans="1:25" x14ac:dyDescent="0.25">
      <c r="A126" s="168"/>
      <c r="B126" s="181"/>
      <c r="C126" s="168"/>
      <c r="D126" s="191"/>
      <c r="E126" s="168"/>
      <c r="F126" s="168"/>
      <c r="G126" s="187" t="str">
        <f t="shared" si="15"/>
        <v/>
      </c>
      <c r="H126" s="238">
        <f t="shared" si="16"/>
        <v>0</v>
      </c>
      <c r="I126" s="238" t="str">
        <f t="shared" si="17"/>
        <v/>
      </c>
      <c r="J126" s="238" t="str">
        <f t="shared" si="18"/>
        <v/>
      </c>
      <c r="K126" s="238" t="str">
        <f t="shared" si="19"/>
        <v/>
      </c>
      <c r="L126" s="238" t="str">
        <f t="shared" si="20"/>
        <v/>
      </c>
      <c r="M126" s="238" t="str">
        <f t="shared" si="21"/>
        <v/>
      </c>
      <c r="N126" s="180">
        <f t="shared" si="22"/>
        <v>0</v>
      </c>
      <c r="O126" s="192"/>
      <c r="P126" s="180">
        <f t="shared" si="23"/>
        <v>0</v>
      </c>
      <c r="Q126" s="192"/>
      <c r="R126" s="180">
        <f t="shared" si="24"/>
        <v>0</v>
      </c>
      <c r="S126" s="192"/>
      <c r="T126" s="180">
        <f t="shared" si="25"/>
        <v>0</v>
      </c>
      <c r="U126" s="192"/>
      <c r="V126" s="180">
        <f t="shared" si="26"/>
        <v>0</v>
      </c>
      <c r="W126" s="192"/>
      <c r="X126" s="179">
        <f t="shared" si="14"/>
        <v>0</v>
      </c>
      <c r="Y126" s="168"/>
    </row>
    <row r="127" spans="1:25" x14ac:dyDescent="0.25">
      <c r="A127" s="168"/>
      <c r="B127" s="181"/>
      <c r="C127" s="168"/>
      <c r="D127" s="191"/>
      <c r="E127" s="168"/>
      <c r="F127" s="168"/>
      <c r="G127" s="187" t="str">
        <f t="shared" si="15"/>
        <v/>
      </c>
      <c r="H127" s="238">
        <f t="shared" si="16"/>
        <v>0</v>
      </c>
      <c r="I127" s="238" t="str">
        <f t="shared" si="17"/>
        <v/>
      </c>
      <c r="J127" s="238" t="str">
        <f t="shared" si="18"/>
        <v/>
      </c>
      <c r="K127" s="238" t="str">
        <f t="shared" si="19"/>
        <v/>
      </c>
      <c r="L127" s="238" t="str">
        <f t="shared" si="20"/>
        <v/>
      </c>
      <c r="M127" s="238" t="str">
        <f t="shared" si="21"/>
        <v/>
      </c>
      <c r="N127" s="180">
        <f t="shared" si="22"/>
        <v>0</v>
      </c>
      <c r="O127" s="192"/>
      <c r="P127" s="180">
        <f t="shared" si="23"/>
        <v>0</v>
      </c>
      <c r="Q127" s="192"/>
      <c r="R127" s="180">
        <f t="shared" si="24"/>
        <v>0</v>
      </c>
      <c r="S127" s="192"/>
      <c r="T127" s="180">
        <f t="shared" si="25"/>
        <v>0</v>
      </c>
      <c r="U127" s="192"/>
      <c r="V127" s="180">
        <f t="shared" si="26"/>
        <v>0</v>
      </c>
      <c r="W127" s="192"/>
      <c r="X127" s="179">
        <f t="shared" si="14"/>
        <v>0</v>
      </c>
      <c r="Y127" s="168"/>
    </row>
    <row r="128" spans="1:25" x14ac:dyDescent="0.25">
      <c r="A128" s="168"/>
      <c r="B128" s="181"/>
      <c r="C128" s="168"/>
      <c r="D128" s="191"/>
      <c r="E128" s="168"/>
      <c r="F128" s="168"/>
      <c r="G128" s="187" t="str">
        <f t="shared" si="15"/>
        <v/>
      </c>
      <c r="H128" s="238">
        <f t="shared" si="16"/>
        <v>0</v>
      </c>
      <c r="I128" s="238" t="str">
        <f t="shared" si="17"/>
        <v/>
      </c>
      <c r="J128" s="238" t="str">
        <f t="shared" si="18"/>
        <v/>
      </c>
      <c r="K128" s="238" t="str">
        <f t="shared" si="19"/>
        <v/>
      </c>
      <c r="L128" s="238" t="str">
        <f t="shared" si="20"/>
        <v/>
      </c>
      <c r="M128" s="238" t="str">
        <f t="shared" si="21"/>
        <v/>
      </c>
      <c r="N128" s="180">
        <f t="shared" si="22"/>
        <v>0</v>
      </c>
      <c r="O128" s="192"/>
      <c r="P128" s="180">
        <f t="shared" si="23"/>
        <v>0</v>
      </c>
      <c r="Q128" s="192"/>
      <c r="R128" s="180">
        <f t="shared" si="24"/>
        <v>0</v>
      </c>
      <c r="S128" s="192"/>
      <c r="T128" s="180">
        <f t="shared" si="25"/>
        <v>0</v>
      </c>
      <c r="U128" s="192"/>
      <c r="V128" s="180">
        <f t="shared" si="26"/>
        <v>0</v>
      </c>
      <c r="W128" s="192"/>
      <c r="X128" s="179">
        <f t="shared" si="14"/>
        <v>0</v>
      </c>
      <c r="Y128" s="168"/>
    </row>
    <row r="129" spans="1:25" x14ac:dyDescent="0.25">
      <c r="A129" s="168"/>
      <c r="B129" s="181"/>
      <c r="C129" s="168"/>
      <c r="D129" s="191"/>
      <c r="E129" s="168"/>
      <c r="F129" s="168"/>
      <c r="G129" s="187" t="str">
        <f t="shared" si="15"/>
        <v/>
      </c>
      <c r="H129" s="238">
        <f t="shared" si="16"/>
        <v>0</v>
      </c>
      <c r="I129" s="238" t="str">
        <f t="shared" si="17"/>
        <v/>
      </c>
      <c r="J129" s="238" t="str">
        <f t="shared" si="18"/>
        <v/>
      </c>
      <c r="K129" s="238" t="str">
        <f t="shared" si="19"/>
        <v/>
      </c>
      <c r="L129" s="238" t="str">
        <f t="shared" si="20"/>
        <v/>
      </c>
      <c r="M129" s="238" t="str">
        <f t="shared" si="21"/>
        <v/>
      </c>
      <c r="N129" s="180">
        <f t="shared" si="22"/>
        <v>0</v>
      </c>
      <c r="O129" s="192"/>
      <c r="P129" s="180">
        <f t="shared" si="23"/>
        <v>0</v>
      </c>
      <c r="Q129" s="192"/>
      <c r="R129" s="180">
        <f t="shared" si="24"/>
        <v>0</v>
      </c>
      <c r="S129" s="192"/>
      <c r="T129" s="180">
        <f t="shared" si="25"/>
        <v>0</v>
      </c>
      <c r="U129" s="192"/>
      <c r="V129" s="180">
        <f t="shared" si="26"/>
        <v>0</v>
      </c>
      <c r="W129" s="192"/>
      <c r="X129" s="179">
        <f t="shared" si="14"/>
        <v>0</v>
      </c>
      <c r="Y129" s="168"/>
    </row>
    <row r="130" spans="1:25" x14ac:dyDescent="0.25">
      <c r="A130" s="168"/>
      <c r="B130" s="181"/>
      <c r="C130" s="168"/>
      <c r="D130" s="191"/>
      <c r="E130" s="168"/>
      <c r="F130" s="168"/>
      <c r="G130" s="187" t="str">
        <f t="shared" si="15"/>
        <v/>
      </c>
      <c r="H130" s="238">
        <f t="shared" si="16"/>
        <v>0</v>
      </c>
      <c r="I130" s="238" t="str">
        <f t="shared" si="17"/>
        <v/>
      </c>
      <c r="J130" s="238" t="str">
        <f t="shared" si="18"/>
        <v/>
      </c>
      <c r="K130" s="238" t="str">
        <f t="shared" si="19"/>
        <v/>
      </c>
      <c r="L130" s="238" t="str">
        <f t="shared" si="20"/>
        <v/>
      </c>
      <c r="M130" s="238" t="str">
        <f t="shared" si="21"/>
        <v/>
      </c>
      <c r="N130" s="180">
        <f t="shared" si="22"/>
        <v>0</v>
      </c>
      <c r="O130" s="192"/>
      <c r="P130" s="180">
        <f t="shared" si="23"/>
        <v>0</v>
      </c>
      <c r="Q130" s="192"/>
      <c r="R130" s="180">
        <f t="shared" si="24"/>
        <v>0</v>
      </c>
      <c r="S130" s="192"/>
      <c r="T130" s="180">
        <f t="shared" si="25"/>
        <v>0</v>
      </c>
      <c r="U130" s="192"/>
      <c r="V130" s="180">
        <f t="shared" si="26"/>
        <v>0</v>
      </c>
      <c r="W130" s="192"/>
      <c r="X130" s="179">
        <f t="shared" si="14"/>
        <v>0</v>
      </c>
      <c r="Y130" s="168"/>
    </row>
    <row r="131" spans="1:25" x14ac:dyDescent="0.25">
      <c r="A131" s="168"/>
      <c r="B131" s="181"/>
      <c r="C131" s="168"/>
      <c r="D131" s="191"/>
      <c r="E131" s="168"/>
      <c r="F131" s="168"/>
      <c r="G131" s="187" t="str">
        <f t="shared" si="15"/>
        <v/>
      </c>
      <c r="H131" s="238">
        <f t="shared" si="16"/>
        <v>0</v>
      </c>
      <c r="I131" s="238" t="str">
        <f t="shared" si="17"/>
        <v/>
      </c>
      <c r="J131" s="238" t="str">
        <f t="shared" si="18"/>
        <v/>
      </c>
      <c r="K131" s="238" t="str">
        <f t="shared" si="19"/>
        <v/>
      </c>
      <c r="L131" s="238" t="str">
        <f t="shared" si="20"/>
        <v/>
      </c>
      <c r="M131" s="238" t="str">
        <f t="shared" si="21"/>
        <v/>
      </c>
      <c r="N131" s="180">
        <f t="shared" si="22"/>
        <v>0</v>
      </c>
      <c r="O131" s="192"/>
      <c r="P131" s="180">
        <f t="shared" si="23"/>
        <v>0</v>
      </c>
      <c r="Q131" s="192"/>
      <c r="R131" s="180">
        <f t="shared" si="24"/>
        <v>0</v>
      </c>
      <c r="S131" s="192"/>
      <c r="T131" s="180">
        <f t="shared" si="25"/>
        <v>0</v>
      </c>
      <c r="U131" s="192"/>
      <c r="V131" s="180">
        <f t="shared" si="26"/>
        <v>0</v>
      </c>
      <c r="W131" s="192"/>
      <c r="X131" s="179">
        <f t="shared" si="14"/>
        <v>0</v>
      </c>
      <c r="Y131" s="168"/>
    </row>
    <row r="132" spans="1:25" x14ac:dyDescent="0.25">
      <c r="A132" s="168"/>
      <c r="B132" s="181"/>
      <c r="C132" s="168"/>
      <c r="D132" s="191"/>
      <c r="E132" s="168"/>
      <c r="F132" s="168"/>
      <c r="G132" s="187" t="str">
        <f t="shared" si="15"/>
        <v/>
      </c>
      <c r="H132" s="238">
        <f t="shared" si="16"/>
        <v>0</v>
      </c>
      <c r="I132" s="238" t="str">
        <f t="shared" si="17"/>
        <v/>
      </c>
      <c r="J132" s="238" t="str">
        <f t="shared" si="18"/>
        <v/>
      </c>
      <c r="K132" s="238" t="str">
        <f t="shared" si="19"/>
        <v/>
      </c>
      <c r="L132" s="238" t="str">
        <f t="shared" si="20"/>
        <v/>
      </c>
      <c r="M132" s="238" t="str">
        <f t="shared" si="21"/>
        <v/>
      </c>
      <c r="N132" s="180">
        <f t="shared" si="22"/>
        <v>0</v>
      </c>
      <c r="O132" s="192"/>
      <c r="P132" s="180">
        <f t="shared" si="23"/>
        <v>0</v>
      </c>
      <c r="Q132" s="192"/>
      <c r="R132" s="180">
        <f t="shared" si="24"/>
        <v>0</v>
      </c>
      <c r="S132" s="192"/>
      <c r="T132" s="180">
        <f t="shared" si="25"/>
        <v>0</v>
      </c>
      <c r="U132" s="192"/>
      <c r="V132" s="180">
        <f t="shared" si="26"/>
        <v>0</v>
      </c>
      <c r="W132" s="192"/>
      <c r="X132" s="179">
        <f t="shared" si="14"/>
        <v>0</v>
      </c>
      <c r="Y132" s="168"/>
    </row>
    <row r="133" spans="1:25" x14ac:dyDescent="0.25">
      <c r="A133" s="168"/>
      <c r="B133" s="181"/>
      <c r="C133" s="168"/>
      <c r="D133" s="191"/>
      <c r="E133" s="168"/>
      <c r="F133" s="168"/>
      <c r="G133" s="187" t="str">
        <f t="shared" si="15"/>
        <v/>
      </c>
      <c r="H133" s="238">
        <f t="shared" si="16"/>
        <v>0</v>
      </c>
      <c r="I133" s="238" t="str">
        <f t="shared" si="17"/>
        <v/>
      </c>
      <c r="J133" s="238" t="str">
        <f t="shared" si="18"/>
        <v/>
      </c>
      <c r="K133" s="238" t="str">
        <f t="shared" si="19"/>
        <v/>
      </c>
      <c r="L133" s="238" t="str">
        <f t="shared" si="20"/>
        <v/>
      </c>
      <c r="M133" s="238" t="str">
        <f t="shared" si="21"/>
        <v/>
      </c>
      <c r="N133" s="180">
        <f t="shared" si="22"/>
        <v>0</v>
      </c>
      <c r="O133" s="192"/>
      <c r="P133" s="180">
        <f t="shared" si="23"/>
        <v>0</v>
      </c>
      <c r="Q133" s="192"/>
      <c r="R133" s="180">
        <f t="shared" si="24"/>
        <v>0</v>
      </c>
      <c r="S133" s="192"/>
      <c r="T133" s="180">
        <f t="shared" si="25"/>
        <v>0</v>
      </c>
      <c r="U133" s="192"/>
      <c r="V133" s="180">
        <f t="shared" si="26"/>
        <v>0</v>
      </c>
      <c r="W133" s="192"/>
      <c r="X133" s="179">
        <f t="shared" si="14"/>
        <v>0</v>
      </c>
      <c r="Y133" s="168"/>
    </row>
    <row r="134" spans="1:25" x14ac:dyDescent="0.25">
      <c r="A134" s="168"/>
      <c r="B134" s="181"/>
      <c r="C134" s="168"/>
      <c r="D134" s="191"/>
      <c r="E134" s="168"/>
      <c r="F134" s="168"/>
      <c r="G134" s="187" t="str">
        <f t="shared" si="15"/>
        <v/>
      </c>
      <c r="H134" s="238">
        <f t="shared" si="16"/>
        <v>0</v>
      </c>
      <c r="I134" s="238" t="str">
        <f t="shared" si="17"/>
        <v/>
      </c>
      <c r="J134" s="238" t="str">
        <f t="shared" si="18"/>
        <v/>
      </c>
      <c r="K134" s="238" t="str">
        <f t="shared" si="19"/>
        <v/>
      </c>
      <c r="L134" s="238" t="str">
        <f t="shared" si="20"/>
        <v/>
      </c>
      <c r="M134" s="238" t="str">
        <f t="shared" si="21"/>
        <v/>
      </c>
      <c r="N134" s="180">
        <f t="shared" si="22"/>
        <v>0</v>
      </c>
      <c r="O134" s="192"/>
      <c r="P134" s="180">
        <f t="shared" si="23"/>
        <v>0</v>
      </c>
      <c r="Q134" s="192"/>
      <c r="R134" s="180">
        <f t="shared" si="24"/>
        <v>0</v>
      </c>
      <c r="S134" s="192"/>
      <c r="T134" s="180">
        <f t="shared" si="25"/>
        <v>0</v>
      </c>
      <c r="U134" s="192"/>
      <c r="V134" s="180">
        <f t="shared" si="26"/>
        <v>0</v>
      </c>
      <c r="W134" s="192"/>
      <c r="X134" s="179">
        <f t="shared" si="14"/>
        <v>0</v>
      </c>
      <c r="Y134" s="168"/>
    </row>
    <row r="135" spans="1:25" x14ac:dyDescent="0.25">
      <c r="A135" s="168"/>
      <c r="B135" s="181"/>
      <c r="C135" s="168"/>
      <c r="D135" s="191"/>
      <c r="E135" s="168"/>
      <c r="F135" s="168"/>
      <c r="G135" s="187" t="str">
        <f t="shared" si="15"/>
        <v/>
      </c>
      <c r="H135" s="238">
        <f t="shared" si="16"/>
        <v>0</v>
      </c>
      <c r="I135" s="238" t="str">
        <f t="shared" si="17"/>
        <v/>
      </c>
      <c r="J135" s="238" t="str">
        <f t="shared" si="18"/>
        <v/>
      </c>
      <c r="K135" s="238" t="str">
        <f t="shared" si="19"/>
        <v/>
      </c>
      <c r="L135" s="238" t="str">
        <f t="shared" si="20"/>
        <v/>
      </c>
      <c r="M135" s="238" t="str">
        <f t="shared" si="21"/>
        <v/>
      </c>
      <c r="N135" s="180">
        <f t="shared" si="22"/>
        <v>0</v>
      </c>
      <c r="O135" s="192"/>
      <c r="P135" s="180">
        <f t="shared" si="23"/>
        <v>0</v>
      </c>
      <c r="Q135" s="192"/>
      <c r="R135" s="180">
        <f t="shared" si="24"/>
        <v>0</v>
      </c>
      <c r="S135" s="192"/>
      <c r="T135" s="180">
        <f t="shared" si="25"/>
        <v>0</v>
      </c>
      <c r="U135" s="192"/>
      <c r="V135" s="180">
        <f t="shared" si="26"/>
        <v>0</v>
      </c>
      <c r="W135" s="192"/>
      <c r="X135" s="179">
        <f t="shared" si="14"/>
        <v>0</v>
      </c>
      <c r="Y135" s="168"/>
    </row>
    <row r="136" spans="1:25" x14ac:dyDescent="0.25">
      <c r="A136" s="168"/>
      <c r="B136" s="181"/>
      <c r="C136" s="168"/>
      <c r="D136" s="191"/>
      <c r="E136" s="168"/>
      <c r="F136" s="168"/>
      <c r="G136" s="187" t="str">
        <f t="shared" si="15"/>
        <v/>
      </c>
      <c r="H136" s="238">
        <f t="shared" si="16"/>
        <v>0</v>
      </c>
      <c r="I136" s="238" t="str">
        <f t="shared" si="17"/>
        <v/>
      </c>
      <c r="J136" s="238" t="str">
        <f t="shared" si="18"/>
        <v/>
      </c>
      <c r="K136" s="238" t="str">
        <f t="shared" si="19"/>
        <v/>
      </c>
      <c r="L136" s="238" t="str">
        <f t="shared" si="20"/>
        <v/>
      </c>
      <c r="M136" s="238" t="str">
        <f t="shared" si="21"/>
        <v/>
      </c>
      <c r="N136" s="180">
        <f t="shared" si="22"/>
        <v>0</v>
      </c>
      <c r="O136" s="192"/>
      <c r="P136" s="180">
        <f t="shared" si="23"/>
        <v>0</v>
      </c>
      <c r="Q136" s="192"/>
      <c r="R136" s="180">
        <f t="shared" si="24"/>
        <v>0</v>
      </c>
      <c r="S136" s="192"/>
      <c r="T136" s="180">
        <f t="shared" si="25"/>
        <v>0</v>
      </c>
      <c r="U136" s="192"/>
      <c r="V136" s="180">
        <f t="shared" si="26"/>
        <v>0</v>
      </c>
      <c r="W136" s="192"/>
      <c r="X136" s="179">
        <f t="shared" si="14"/>
        <v>0</v>
      </c>
      <c r="Y136" s="168"/>
    </row>
    <row r="137" spans="1:25" x14ac:dyDescent="0.25">
      <c r="A137" s="168"/>
      <c r="B137" s="181"/>
      <c r="C137" s="168"/>
      <c r="D137" s="191"/>
      <c r="E137" s="168"/>
      <c r="F137" s="168"/>
      <c r="G137" s="187" t="str">
        <f t="shared" si="15"/>
        <v/>
      </c>
      <c r="H137" s="238">
        <f t="shared" si="16"/>
        <v>0</v>
      </c>
      <c r="I137" s="238" t="str">
        <f t="shared" si="17"/>
        <v/>
      </c>
      <c r="J137" s="238" t="str">
        <f t="shared" si="18"/>
        <v/>
      </c>
      <c r="K137" s="238" t="str">
        <f t="shared" si="19"/>
        <v/>
      </c>
      <c r="L137" s="238" t="str">
        <f t="shared" si="20"/>
        <v/>
      </c>
      <c r="M137" s="238" t="str">
        <f t="shared" si="21"/>
        <v/>
      </c>
      <c r="N137" s="180">
        <f t="shared" si="22"/>
        <v>0</v>
      </c>
      <c r="O137" s="192"/>
      <c r="P137" s="180">
        <f t="shared" si="23"/>
        <v>0</v>
      </c>
      <c r="Q137" s="192"/>
      <c r="R137" s="180">
        <f t="shared" si="24"/>
        <v>0</v>
      </c>
      <c r="S137" s="192"/>
      <c r="T137" s="180">
        <f t="shared" si="25"/>
        <v>0</v>
      </c>
      <c r="U137" s="192"/>
      <c r="V137" s="180">
        <f t="shared" si="26"/>
        <v>0</v>
      </c>
      <c r="W137" s="192"/>
      <c r="X137" s="179">
        <f t="shared" si="14"/>
        <v>0</v>
      </c>
      <c r="Y137" s="168"/>
    </row>
    <row r="138" spans="1:25" x14ac:dyDescent="0.25">
      <c r="A138" s="168"/>
      <c r="B138" s="181"/>
      <c r="C138" s="168"/>
      <c r="D138" s="191"/>
      <c r="E138" s="168"/>
      <c r="F138" s="168"/>
      <c r="G138" s="187" t="str">
        <f t="shared" si="15"/>
        <v/>
      </c>
      <c r="H138" s="238">
        <f t="shared" si="16"/>
        <v>0</v>
      </c>
      <c r="I138" s="238" t="str">
        <f t="shared" si="17"/>
        <v/>
      </c>
      <c r="J138" s="238" t="str">
        <f t="shared" si="18"/>
        <v/>
      </c>
      <c r="K138" s="238" t="str">
        <f t="shared" si="19"/>
        <v/>
      </c>
      <c r="L138" s="238" t="str">
        <f t="shared" si="20"/>
        <v/>
      </c>
      <c r="M138" s="238" t="str">
        <f t="shared" si="21"/>
        <v/>
      </c>
      <c r="N138" s="180">
        <f t="shared" si="22"/>
        <v>0</v>
      </c>
      <c r="O138" s="192"/>
      <c r="P138" s="180">
        <f t="shared" si="23"/>
        <v>0</v>
      </c>
      <c r="Q138" s="192"/>
      <c r="R138" s="180">
        <f t="shared" si="24"/>
        <v>0</v>
      </c>
      <c r="S138" s="192"/>
      <c r="T138" s="180">
        <f t="shared" si="25"/>
        <v>0</v>
      </c>
      <c r="U138" s="192"/>
      <c r="V138" s="180">
        <f t="shared" si="26"/>
        <v>0</v>
      </c>
      <c r="W138" s="192"/>
      <c r="X138" s="179">
        <f t="shared" si="14"/>
        <v>0</v>
      </c>
      <c r="Y138" s="168"/>
    </row>
    <row r="139" spans="1:25" x14ac:dyDescent="0.25">
      <c r="A139" s="168"/>
      <c r="B139" s="181"/>
      <c r="C139" s="168"/>
      <c r="D139" s="191"/>
      <c r="E139" s="168"/>
      <c r="F139" s="168"/>
      <c r="G139" s="187" t="str">
        <f t="shared" si="15"/>
        <v/>
      </c>
      <c r="H139" s="238">
        <f t="shared" si="16"/>
        <v>0</v>
      </c>
      <c r="I139" s="238" t="str">
        <f t="shared" si="17"/>
        <v/>
      </c>
      <c r="J139" s="238" t="str">
        <f t="shared" si="18"/>
        <v/>
      </c>
      <c r="K139" s="238" t="str">
        <f t="shared" si="19"/>
        <v/>
      </c>
      <c r="L139" s="238" t="str">
        <f t="shared" si="20"/>
        <v/>
      </c>
      <c r="M139" s="238" t="str">
        <f t="shared" si="21"/>
        <v/>
      </c>
      <c r="N139" s="180">
        <f t="shared" si="22"/>
        <v>0</v>
      </c>
      <c r="O139" s="192"/>
      <c r="P139" s="180">
        <f t="shared" si="23"/>
        <v>0</v>
      </c>
      <c r="Q139" s="192"/>
      <c r="R139" s="180">
        <f t="shared" si="24"/>
        <v>0</v>
      </c>
      <c r="S139" s="192"/>
      <c r="T139" s="180">
        <f t="shared" si="25"/>
        <v>0</v>
      </c>
      <c r="U139" s="192"/>
      <c r="V139" s="180">
        <f t="shared" si="26"/>
        <v>0</v>
      </c>
      <c r="W139" s="192"/>
      <c r="X139" s="179">
        <f t="shared" si="14"/>
        <v>0</v>
      </c>
      <c r="Y139" s="168"/>
    </row>
    <row r="140" spans="1:25" x14ac:dyDescent="0.25">
      <c r="A140" s="168"/>
      <c r="B140" s="181"/>
      <c r="C140" s="168"/>
      <c r="D140" s="191"/>
      <c r="E140" s="168"/>
      <c r="F140" s="168"/>
      <c r="G140" s="187" t="str">
        <f t="shared" si="15"/>
        <v/>
      </c>
      <c r="H140" s="238">
        <f t="shared" si="16"/>
        <v>0</v>
      </c>
      <c r="I140" s="238" t="str">
        <f t="shared" si="17"/>
        <v/>
      </c>
      <c r="J140" s="238" t="str">
        <f t="shared" si="18"/>
        <v/>
      </c>
      <c r="K140" s="238" t="str">
        <f t="shared" si="19"/>
        <v/>
      </c>
      <c r="L140" s="238" t="str">
        <f t="shared" si="20"/>
        <v/>
      </c>
      <c r="M140" s="238" t="str">
        <f t="shared" si="21"/>
        <v/>
      </c>
      <c r="N140" s="180">
        <f t="shared" si="22"/>
        <v>0</v>
      </c>
      <c r="O140" s="192"/>
      <c r="P140" s="180">
        <f t="shared" si="23"/>
        <v>0</v>
      </c>
      <c r="Q140" s="192"/>
      <c r="R140" s="180">
        <f t="shared" si="24"/>
        <v>0</v>
      </c>
      <c r="S140" s="192"/>
      <c r="T140" s="180">
        <f t="shared" si="25"/>
        <v>0</v>
      </c>
      <c r="U140" s="192"/>
      <c r="V140" s="180">
        <f t="shared" si="26"/>
        <v>0</v>
      </c>
      <c r="W140" s="192"/>
      <c r="X140" s="179">
        <f t="shared" si="14"/>
        <v>0</v>
      </c>
      <c r="Y140" s="168"/>
    </row>
    <row r="141" spans="1:25" x14ac:dyDescent="0.25">
      <c r="A141" s="168"/>
      <c r="B141" s="181"/>
      <c r="C141" s="168"/>
      <c r="D141" s="191"/>
      <c r="E141" s="168"/>
      <c r="F141" s="168"/>
      <c r="G141" s="187" t="str">
        <f t="shared" si="15"/>
        <v/>
      </c>
      <c r="H141" s="238">
        <f t="shared" si="16"/>
        <v>0</v>
      </c>
      <c r="I141" s="238" t="str">
        <f t="shared" si="17"/>
        <v/>
      </c>
      <c r="J141" s="238" t="str">
        <f t="shared" si="18"/>
        <v/>
      </c>
      <c r="K141" s="238" t="str">
        <f t="shared" si="19"/>
        <v/>
      </c>
      <c r="L141" s="238" t="str">
        <f t="shared" si="20"/>
        <v/>
      </c>
      <c r="M141" s="238" t="str">
        <f t="shared" si="21"/>
        <v/>
      </c>
      <c r="N141" s="180">
        <f t="shared" si="22"/>
        <v>0</v>
      </c>
      <c r="O141" s="192"/>
      <c r="P141" s="180">
        <f t="shared" si="23"/>
        <v>0</v>
      </c>
      <c r="Q141" s="192"/>
      <c r="R141" s="180">
        <f t="shared" si="24"/>
        <v>0</v>
      </c>
      <c r="S141" s="192"/>
      <c r="T141" s="180">
        <f t="shared" si="25"/>
        <v>0</v>
      </c>
      <c r="U141" s="192"/>
      <c r="V141" s="180">
        <f t="shared" si="26"/>
        <v>0</v>
      </c>
      <c r="W141" s="192"/>
      <c r="X141" s="179">
        <f t="shared" si="14"/>
        <v>0</v>
      </c>
      <c r="Y141" s="168"/>
    </row>
    <row r="142" spans="1:25" x14ac:dyDescent="0.25">
      <c r="A142" s="168"/>
      <c r="B142" s="181"/>
      <c r="C142" s="168"/>
      <c r="D142" s="191"/>
      <c r="E142" s="168"/>
      <c r="F142" s="168"/>
      <c r="G142" s="187" t="str">
        <f t="shared" si="15"/>
        <v/>
      </c>
      <c r="H142" s="238">
        <f t="shared" si="16"/>
        <v>0</v>
      </c>
      <c r="I142" s="238" t="str">
        <f t="shared" si="17"/>
        <v/>
      </c>
      <c r="J142" s="238" t="str">
        <f t="shared" si="18"/>
        <v/>
      </c>
      <c r="K142" s="238" t="str">
        <f t="shared" si="19"/>
        <v/>
      </c>
      <c r="L142" s="238" t="str">
        <f t="shared" si="20"/>
        <v/>
      </c>
      <c r="M142" s="238" t="str">
        <f t="shared" si="21"/>
        <v/>
      </c>
      <c r="N142" s="180">
        <f t="shared" si="22"/>
        <v>0</v>
      </c>
      <c r="O142" s="192"/>
      <c r="P142" s="180">
        <f t="shared" si="23"/>
        <v>0</v>
      </c>
      <c r="Q142" s="192"/>
      <c r="R142" s="180">
        <f t="shared" si="24"/>
        <v>0</v>
      </c>
      <c r="S142" s="192"/>
      <c r="T142" s="180">
        <f t="shared" si="25"/>
        <v>0</v>
      </c>
      <c r="U142" s="192"/>
      <c r="V142" s="180">
        <f t="shared" si="26"/>
        <v>0</v>
      </c>
      <c r="W142" s="192"/>
      <c r="X142" s="179">
        <f t="shared" si="14"/>
        <v>0</v>
      </c>
      <c r="Y142" s="168"/>
    </row>
    <row r="143" spans="1:25" x14ac:dyDescent="0.25">
      <c r="A143" s="168"/>
      <c r="B143" s="181"/>
      <c r="C143" s="168"/>
      <c r="D143" s="191"/>
      <c r="E143" s="168"/>
      <c r="F143" s="168"/>
      <c r="G143" s="187" t="str">
        <f t="shared" si="15"/>
        <v/>
      </c>
      <c r="H143" s="238">
        <f t="shared" si="16"/>
        <v>0</v>
      </c>
      <c r="I143" s="238" t="str">
        <f t="shared" si="17"/>
        <v/>
      </c>
      <c r="J143" s="238" t="str">
        <f t="shared" si="18"/>
        <v/>
      </c>
      <c r="K143" s="238" t="str">
        <f t="shared" si="19"/>
        <v/>
      </c>
      <c r="L143" s="238" t="str">
        <f t="shared" si="20"/>
        <v/>
      </c>
      <c r="M143" s="238" t="str">
        <f t="shared" si="21"/>
        <v/>
      </c>
      <c r="N143" s="180">
        <f t="shared" si="22"/>
        <v>0</v>
      </c>
      <c r="O143" s="192"/>
      <c r="P143" s="180">
        <f t="shared" si="23"/>
        <v>0</v>
      </c>
      <c r="Q143" s="192"/>
      <c r="R143" s="180">
        <f t="shared" si="24"/>
        <v>0</v>
      </c>
      <c r="S143" s="192"/>
      <c r="T143" s="180">
        <f t="shared" si="25"/>
        <v>0</v>
      </c>
      <c r="U143" s="192"/>
      <c r="V143" s="180">
        <f t="shared" si="26"/>
        <v>0</v>
      </c>
      <c r="W143" s="192"/>
      <c r="X143" s="179">
        <f t="shared" si="14"/>
        <v>0</v>
      </c>
      <c r="Y143" s="168"/>
    </row>
    <row r="144" spans="1:25" x14ac:dyDescent="0.25">
      <c r="A144" s="168"/>
      <c r="B144" s="181"/>
      <c r="C144" s="168"/>
      <c r="D144" s="191"/>
      <c r="E144" s="168"/>
      <c r="F144" s="168"/>
      <c r="G144" s="187" t="str">
        <f t="shared" si="15"/>
        <v/>
      </c>
      <c r="H144" s="238">
        <f t="shared" si="16"/>
        <v>0</v>
      </c>
      <c r="I144" s="238" t="str">
        <f t="shared" si="17"/>
        <v/>
      </c>
      <c r="J144" s="238" t="str">
        <f t="shared" si="18"/>
        <v/>
      </c>
      <c r="K144" s="238" t="str">
        <f t="shared" si="19"/>
        <v/>
      </c>
      <c r="L144" s="238" t="str">
        <f t="shared" si="20"/>
        <v/>
      </c>
      <c r="M144" s="238" t="str">
        <f t="shared" si="21"/>
        <v/>
      </c>
      <c r="N144" s="180">
        <f t="shared" si="22"/>
        <v>0</v>
      </c>
      <c r="O144" s="192"/>
      <c r="P144" s="180">
        <f t="shared" si="23"/>
        <v>0</v>
      </c>
      <c r="Q144" s="192"/>
      <c r="R144" s="180">
        <f t="shared" si="24"/>
        <v>0</v>
      </c>
      <c r="S144" s="192"/>
      <c r="T144" s="180">
        <f t="shared" si="25"/>
        <v>0</v>
      </c>
      <c r="U144" s="192"/>
      <c r="V144" s="180">
        <f t="shared" si="26"/>
        <v>0</v>
      </c>
      <c r="W144" s="192"/>
      <c r="X144" s="179">
        <f t="shared" si="14"/>
        <v>0</v>
      </c>
      <c r="Y144" s="168"/>
    </row>
    <row r="145" spans="1:25" x14ac:dyDescent="0.25">
      <c r="A145" s="168"/>
      <c r="B145" s="181"/>
      <c r="C145" s="168"/>
      <c r="D145" s="191"/>
      <c r="E145" s="168"/>
      <c r="F145" s="168"/>
      <c r="G145" s="187" t="str">
        <f t="shared" si="15"/>
        <v/>
      </c>
      <c r="H145" s="238">
        <f t="shared" si="16"/>
        <v>0</v>
      </c>
      <c r="I145" s="238" t="str">
        <f t="shared" si="17"/>
        <v/>
      </c>
      <c r="J145" s="238" t="str">
        <f t="shared" si="18"/>
        <v/>
      </c>
      <c r="K145" s="238" t="str">
        <f t="shared" si="19"/>
        <v/>
      </c>
      <c r="L145" s="238" t="str">
        <f t="shared" si="20"/>
        <v/>
      </c>
      <c r="M145" s="238" t="str">
        <f t="shared" si="21"/>
        <v/>
      </c>
      <c r="N145" s="180">
        <f t="shared" si="22"/>
        <v>0</v>
      </c>
      <c r="O145" s="192"/>
      <c r="P145" s="180">
        <f t="shared" si="23"/>
        <v>0</v>
      </c>
      <c r="Q145" s="192"/>
      <c r="R145" s="180">
        <f t="shared" si="24"/>
        <v>0</v>
      </c>
      <c r="S145" s="192"/>
      <c r="T145" s="180">
        <f t="shared" si="25"/>
        <v>0</v>
      </c>
      <c r="U145" s="192"/>
      <c r="V145" s="180">
        <f t="shared" si="26"/>
        <v>0</v>
      </c>
      <c r="W145" s="192"/>
      <c r="X145" s="179">
        <f t="shared" si="14"/>
        <v>0</v>
      </c>
      <c r="Y145" s="168"/>
    </row>
    <row r="146" spans="1:25" x14ac:dyDescent="0.25">
      <c r="A146" s="168"/>
      <c r="B146" s="181"/>
      <c r="C146" s="168"/>
      <c r="D146" s="191"/>
      <c r="E146" s="168"/>
      <c r="F146" s="168"/>
      <c r="G146" s="187" t="str">
        <f t="shared" si="15"/>
        <v/>
      </c>
      <c r="H146" s="238">
        <f t="shared" si="16"/>
        <v>0</v>
      </c>
      <c r="I146" s="238" t="str">
        <f t="shared" si="17"/>
        <v/>
      </c>
      <c r="J146" s="238" t="str">
        <f t="shared" si="18"/>
        <v/>
      </c>
      <c r="K146" s="238" t="str">
        <f t="shared" si="19"/>
        <v/>
      </c>
      <c r="L146" s="238" t="str">
        <f t="shared" si="20"/>
        <v/>
      </c>
      <c r="M146" s="238" t="str">
        <f t="shared" si="21"/>
        <v/>
      </c>
      <c r="N146" s="180">
        <f t="shared" si="22"/>
        <v>0</v>
      </c>
      <c r="O146" s="192"/>
      <c r="P146" s="180">
        <f t="shared" si="23"/>
        <v>0</v>
      </c>
      <c r="Q146" s="192"/>
      <c r="R146" s="180">
        <f t="shared" si="24"/>
        <v>0</v>
      </c>
      <c r="S146" s="192"/>
      <c r="T146" s="180">
        <f t="shared" si="25"/>
        <v>0</v>
      </c>
      <c r="U146" s="192"/>
      <c r="V146" s="180">
        <f t="shared" si="26"/>
        <v>0</v>
      </c>
      <c r="W146" s="192"/>
      <c r="X146" s="179">
        <f t="shared" si="14"/>
        <v>0</v>
      </c>
      <c r="Y146" s="168"/>
    </row>
    <row r="147" spans="1:25" x14ac:dyDescent="0.25">
      <c r="A147" s="168"/>
      <c r="B147" s="181"/>
      <c r="C147" s="168"/>
      <c r="D147" s="191"/>
      <c r="E147" s="168"/>
      <c r="F147" s="168"/>
      <c r="G147" s="187" t="str">
        <f t="shared" si="15"/>
        <v/>
      </c>
      <c r="H147" s="238">
        <f t="shared" si="16"/>
        <v>0</v>
      </c>
      <c r="I147" s="238" t="str">
        <f t="shared" si="17"/>
        <v/>
      </c>
      <c r="J147" s="238" t="str">
        <f t="shared" si="18"/>
        <v/>
      </c>
      <c r="K147" s="238" t="str">
        <f t="shared" si="19"/>
        <v/>
      </c>
      <c r="L147" s="238" t="str">
        <f t="shared" si="20"/>
        <v/>
      </c>
      <c r="M147" s="238" t="str">
        <f t="shared" si="21"/>
        <v/>
      </c>
      <c r="N147" s="180">
        <f t="shared" si="22"/>
        <v>0</v>
      </c>
      <c r="O147" s="192"/>
      <c r="P147" s="180">
        <f t="shared" si="23"/>
        <v>0</v>
      </c>
      <c r="Q147" s="192"/>
      <c r="R147" s="180">
        <f t="shared" si="24"/>
        <v>0</v>
      </c>
      <c r="S147" s="192"/>
      <c r="T147" s="180">
        <f t="shared" si="25"/>
        <v>0</v>
      </c>
      <c r="U147" s="192"/>
      <c r="V147" s="180">
        <f t="shared" si="26"/>
        <v>0</v>
      </c>
      <c r="W147" s="192"/>
      <c r="X147" s="179">
        <f t="shared" si="14"/>
        <v>0</v>
      </c>
      <c r="Y147" s="168"/>
    </row>
    <row r="148" spans="1:25" x14ac:dyDescent="0.25">
      <c r="A148" s="168"/>
      <c r="B148" s="181"/>
      <c r="C148" s="168"/>
      <c r="D148" s="191"/>
      <c r="E148" s="168"/>
      <c r="F148" s="168"/>
      <c r="G148" s="187" t="str">
        <f t="shared" si="15"/>
        <v/>
      </c>
      <c r="H148" s="238">
        <f t="shared" si="16"/>
        <v>0</v>
      </c>
      <c r="I148" s="238" t="str">
        <f t="shared" si="17"/>
        <v/>
      </c>
      <c r="J148" s="238" t="str">
        <f t="shared" si="18"/>
        <v/>
      </c>
      <c r="K148" s="238" t="str">
        <f t="shared" si="19"/>
        <v/>
      </c>
      <c r="L148" s="238" t="str">
        <f t="shared" si="20"/>
        <v/>
      </c>
      <c r="M148" s="238" t="str">
        <f t="shared" si="21"/>
        <v/>
      </c>
      <c r="N148" s="180">
        <f t="shared" si="22"/>
        <v>0</v>
      </c>
      <c r="O148" s="192"/>
      <c r="P148" s="180">
        <f t="shared" si="23"/>
        <v>0</v>
      </c>
      <c r="Q148" s="192"/>
      <c r="R148" s="180">
        <f t="shared" si="24"/>
        <v>0</v>
      </c>
      <c r="S148" s="192"/>
      <c r="T148" s="180">
        <f t="shared" si="25"/>
        <v>0</v>
      </c>
      <c r="U148" s="192"/>
      <c r="V148" s="180">
        <f t="shared" si="26"/>
        <v>0</v>
      </c>
      <c r="W148" s="192"/>
      <c r="X148" s="179">
        <f t="shared" ref="X148:X211" si="27">B148-SUM(N148:V148)</f>
        <v>0</v>
      </c>
      <c r="Y148" s="168"/>
    </row>
    <row r="149" spans="1:25" x14ac:dyDescent="0.25">
      <c r="A149" s="168"/>
      <c r="B149" s="181"/>
      <c r="C149" s="168"/>
      <c r="D149" s="191"/>
      <c r="E149" s="168"/>
      <c r="F149" s="168"/>
      <c r="G149" s="187" t="str">
        <f t="shared" ref="G149:G212" si="28">IF(E149="","",DATE(YEAR(D149),MONTH(D149)+E149,DAY(D149)-1))</f>
        <v/>
      </c>
      <c r="H149" s="238">
        <f t="shared" ref="H149:H212" si="29">SUM(I149:M149)</f>
        <v>0</v>
      </c>
      <c r="I149" s="238" t="str">
        <f t="shared" ref="I149:I212" si="30">IF(E149="","",IFERROR(AND($I$5,$J$5)*DATEDIF(MAX($I$5,$D149),MIN($J$5,$G149)+1,"m"),0))</f>
        <v/>
      </c>
      <c r="J149" s="238" t="str">
        <f t="shared" ref="J149:J212" si="31">IF(E149="","",IFERROR(AND($I$6,$J$6)*DATEDIF(MAX($I$6,$D149),MIN($J$6,$G149)+1,"m"),0))</f>
        <v/>
      </c>
      <c r="K149" s="238" t="str">
        <f t="shared" ref="K149:K212" si="32">IF(E149="","",IFERROR(AND($I$7,$J$7)*DATEDIF(MAX($I$7,$D149),MIN($J$7,$G149)+1,"m"),0))</f>
        <v/>
      </c>
      <c r="L149" s="238" t="str">
        <f t="shared" ref="L149:L212" si="33">IF(E149="","",IFERROR(AND($I$8,$J$8)*DATEDIF(MAX($I$8,$D149),MIN($J$8,$G149)+1,"m"),0))</f>
        <v/>
      </c>
      <c r="M149" s="238" t="str">
        <f t="shared" ref="M149:M212" si="34">IF(E149="","",IFERROR(AND($I$9,$J$9)*DATEDIF(MAX($I$9,$D149),MIN($J$9,$G149)+1,"m"),0))</f>
        <v/>
      </c>
      <c r="N149" s="180">
        <f t="shared" ref="N149:N212" si="35">IFERROR(ROUND(B149/E149*I149*F149,2),0)</f>
        <v>0</v>
      </c>
      <c r="O149" s="192"/>
      <c r="P149" s="180">
        <f t="shared" ref="P149:P212" si="36">IFERROR(ROUND(B149/E149*J149*F149,2),0)</f>
        <v>0</v>
      </c>
      <c r="Q149" s="192"/>
      <c r="R149" s="180">
        <f t="shared" ref="R149:R212" si="37">IFERROR(ROUND(B149/E149*K149*F149,2),0)</f>
        <v>0</v>
      </c>
      <c r="S149" s="192"/>
      <c r="T149" s="180">
        <f t="shared" ref="T149:T212" si="38">IFERROR(ROUND(B149/E149*L149*F149,2),0)</f>
        <v>0</v>
      </c>
      <c r="U149" s="192"/>
      <c r="V149" s="180">
        <f t="shared" ref="V149:V212" si="39">IFERROR(ROUND(B149/E149*M149*F149,2),0)</f>
        <v>0</v>
      </c>
      <c r="W149" s="192"/>
      <c r="X149" s="179">
        <f t="shared" si="27"/>
        <v>0</v>
      </c>
      <c r="Y149" s="168"/>
    </row>
    <row r="150" spans="1:25" x14ac:dyDescent="0.25">
      <c r="A150" s="168"/>
      <c r="B150" s="181"/>
      <c r="C150" s="168"/>
      <c r="D150" s="191"/>
      <c r="E150" s="168"/>
      <c r="F150" s="168"/>
      <c r="G150" s="187" t="str">
        <f t="shared" si="28"/>
        <v/>
      </c>
      <c r="H150" s="238">
        <f t="shared" si="29"/>
        <v>0</v>
      </c>
      <c r="I150" s="238" t="str">
        <f t="shared" si="30"/>
        <v/>
      </c>
      <c r="J150" s="238" t="str">
        <f t="shared" si="31"/>
        <v/>
      </c>
      <c r="K150" s="238" t="str">
        <f t="shared" si="32"/>
        <v/>
      </c>
      <c r="L150" s="238" t="str">
        <f t="shared" si="33"/>
        <v/>
      </c>
      <c r="M150" s="238" t="str">
        <f t="shared" si="34"/>
        <v/>
      </c>
      <c r="N150" s="180">
        <f t="shared" si="35"/>
        <v>0</v>
      </c>
      <c r="O150" s="192"/>
      <c r="P150" s="180">
        <f t="shared" si="36"/>
        <v>0</v>
      </c>
      <c r="Q150" s="192"/>
      <c r="R150" s="180">
        <f t="shared" si="37"/>
        <v>0</v>
      </c>
      <c r="S150" s="192"/>
      <c r="T150" s="180">
        <f t="shared" si="38"/>
        <v>0</v>
      </c>
      <c r="U150" s="192"/>
      <c r="V150" s="180">
        <f t="shared" si="39"/>
        <v>0</v>
      </c>
      <c r="W150" s="192"/>
      <c r="X150" s="179">
        <f t="shared" si="27"/>
        <v>0</v>
      </c>
      <c r="Y150" s="168"/>
    </row>
    <row r="151" spans="1:25" x14ac:dyDescent="0.25">
      <c r="A151" s="168"/>
      <c r="B151" s="181"/>
      <c r="C151" s="168"/>
      <c r="D151" s="191"/>
      <c r="E151" s="168"/>
      <c r="F151" s="168"/>
      <c r="G151" s="187" t="str">
        <f t="shared" si="28"/>
        <v/>
      </c>
      <c r="H151" s="238">
        <f t="shared" si="29"/>
        <v>0</v>
      </c>
      <c r="I151" s="238" t="str">
        <f t="shared" si="30"/>
        <v/>
      </c>
      <c r="J151" s="238" t="str">
        <f t="shared" si="31"/>
        <v/>
      </c>
      <c r="K151" s="238" t="str">
        <f t="shared" si="32"/>
        <v/>
      </c>
      <c r="L151" s="238" t="str">
        <f t="shared" si="33"/>
        <v/>
      </c>
      <c r="M151" s="238" t="str">
        <f t="shared" si="34"/>
        <v/>
      </c>
      <c r="N151" s="180">
        <f t="shared" si="35"/>
        <v>0</v>
      </c>
      <c r="O151" s="192"/>
      <c r="P151" s="180">
        <f t="shared" si="36"/>
        <v>0</v>
      </c>
      <c r="Q151" s="192"/>
      <c r="R151" s="180">
        <f t="shared" si="37"/>
        <v>0</v>
      </c>
      <c r="S151" s="192"/>
      <c r="T151" s="180">
        <f t="shared" si="38"/>
        <v>0</v>
      </c>
      <c r="U151" s="192"/>
      <c r="V151" s="180">
        <f t="shared" si="39"/>
        <v>0</v>
      </c>
      <c r="W151" s="192"/>
      <c r="X151" s="179">
        <f t="shared" si="27"/>
        <v>0</v>
      </c>
      <c r="Y151" s="168"/>
    </row>
    <row r="152" spans="1:25" x14ac:dyDescent="0.25">
      <c r="A152" s="168"/>
      <c r="B152" s="181"/>
      <c r="C152" s="168"/>
      <c r="D152" s="191"/>
      <c r="E152" s="168"/>
      <c r="F152" s="168"/>
      <c r="G152" s="187" t="str">
        <f t="shared" si="28"/>
        <v/>
      </c>
      <c r="H152" s="238">
        <f t="shared" si="29"/>
        <v>0</v>
      </c>
      <c r="I152" s="238" t="str">
        <f t="shared" si="30"/>
        <v/>
      </c>
      <c r="J152" s="238" t="str">
        <f t="shared" si="31"/>
        <v/>
      </c>
      <c r="K152" s="238" t="str">
        <f t="shared" si="32"/>
        <v/>
      </c>
      <c r="L152" s="238" t="str">
        <f t="shared" si="33"/>
        <v/>
      </c>
      <c r="M152" s="238" t="str">
        <f t="shared" si="34"/>
        <v/>
      </c>
      <c r="N152" s="180">
        <f t="shared" si="35"/>
        <v>0</v>
      </c>
      <c r="O152" s="192"/>
      <c r="P152" s="180">
        <f t="shared" si="36"/>
        <v>0</v>
      </c>
      <c r="Q152" s="192"/>
      <c r="R152" s="180">
        <f t="shared" si="37"/>
        <v>0</v>
      </c>
      <c r="S152" s="192"/>
      <c r="T152" s="180">
        <f t="shared" si="38"/>
        <v>0</v>
      </c>
      <c r="U152" s="192"/>
      <c r="V152" s="180">
        <f t="shared" si="39"/>
        <v>0</v>
      </c>
      <c r="W152" s="192"/>
      <c r="X152" s="179">
        <f t="shared" si="27"/>
        <v>0</v>
      </c>
      <c r="Y152" s="168"/>
    </row>
    <row r="153" spans="1:25" x14ac:dyDescent="0.25">
      <c r="A153" s="168"/>
      <c r="B153" s="181"/>
      <c r="C153" s="168"/>
      <c r="D153" s="191"/>
      <c r="E153" s="168"/>
      <c r="F153" s="168"/>
      <c r="G153" s="187" t="str">
        <f t="shared" si="28"/>
        <v/>
      </c>
      <c r="H153" s="238">
        <f t="shared" si="29"/>
        <v>0</v>
      </c>
      <c r="I153" s="238" t="str">
        <f t="shared" si="30"/>
        <v/>
      </c>
      <c r="J153" s="238" t="str">
        <f t="shared" si="31"/>
        <v/>
      </c>
      <c r="K153" s="238" t="str">
        <f t="shared" si="32"/>
        <v/>
      </c>
      <c r="L153" s="238" t="str">
        <f t="shared" si="33"/>
        <v/>
      </c>
      <c r="M153" s="238" t="str">
        <f t="shared" si="34"/>
        <v/>
      </c>
      <c r="N153" s="180">
        <f t="shared" si="35"/>
        <v>0</v>
      </c>
      <c r="O153" s="192"/>
      <c r="P153" s="180">
        <f t="shared" si="36"/>
        <v>0</v>
      </c>
      <c r="Q153" s="192"/>
      <c r="R153" s="180">
        <f t="shared" si="37"/>
        <v>0</v>
      </c>
      <c r="S153" s="192"/>
      <c r="T153" s="180">
        <f t="shared" si="38"/>
        <v>0</v>
      </c>
      <c r="U153" s="192"/>
      <c r="V153" s="180">
        <f t="shared" si="39"/>
        <v>0</v>
      </c>
      <c r="W153" s="192"/>
      <c r="X153" s="179">
        <f t="shared" si="27"/>
        <v>0</v>
      </c>
      <c r="Y153" s="168"/>
    </row>
    <row r="154" spans="1:25" x14ac:dyDescent="0.25">
      <c r="A154" s="168"/>
      <c r="B154" s="181"/>
      <c r="C154" s="168"/>
      <c r="D154" s="191"/>
      <c r="E154" s="168"/>
      <c r="F154" s="168"/>
      <c r="G154" s="187" t="str">
        <f t="shared" si="28"/>
        <v/>
      </c>
      <c r="H154" s="238">
        <f t="shared" si="29"/>
        <v>0</v>
      </c>
      <c r="I154" s="238" t="str">
        <f t="shared" si="30"/>
        <v/>
      </c>
      <c r="J154" s="238" t="str">
        <f t="shared" si="31"/>
        <v/>
      </c>
      <c r="K154" s="238" t="str">
        <f t="shared" si="32"/>
        <v/>
      </c>
      <c r="L154" s="238" t="str">
        <f t="shared" si="33"/>
        <v/>
      </c>
      <c r="M154" s="238" t="str">
        <f t="shared" si="34"/>
        <v/>
      </c>
      <c r="N154" s="180">
        <f t="shared" si="35"/>
        <v>0</v>
      </c>
      <c r="O154" s="192"/>
      <c r="P154" s="180">
        <f t="shared" si="36"/>
        <v>0</v>
      </c>
      <c r="Q154" s="192"/>
      <c r="R154" s="180">
        <f t="shared" si="37"/>
        <v>0</v>
      </c>
      <c r="S154" s="192"/>
      <c r="T154" s="180">
        <f t="shared" si="38"/>
        <v>0</v>
      </c>
      <c r="U154" s="192"/>
      <c r="V154" s="180">
        <f t="shared" si="39"/>
        <v>0</v>
      </c>
      <c r="W154" s="192"/>
      <c r="X154" s="179">
        <f t="shared" si="27"/>
        <v>0</v>
      </c>
      <c r="Y154" s="168"/>
    </row>
    <row r="155" spans="1:25" x14ac:dyDescent="0.25">
      <c r="A155" s="168"/>
      <c r="B155" s="181"/>
      <c r="C155" s="168"/>
      <c r="D155" s="191"/>
      <c r="E155" s="168"/>
      <c r="F155" s="168"/>
      <c r="G155" s="187" t="str">
        <f t="shared" si="28"/>
        <v/>
      </c>
      <c r="H155" s="238">
        <f t="shared" si="29"/>
        <v>0</v>
      </c>
      <c r="I155" s="238" t="str">
        <f t="shared" si="30"/>
        <v/>
      </c>
      <c r="J155" s="238" t="str">
        <f t="shared" si="31"/>
        <v/>
      </c>
      <c r="K155" s="238" t="str">
        <f t="shared" si="32"/>
        <v/>
      </c>
      <c r="L155" s="238" t="str">
        <f t="shared" si="33"/>
        <v/>
      </c>
      <c r="M155" s="238" t="str">
        <f t="shared" si="34"/>
        <v/>
      </c>
      <c r="N155" s="180">
        <f t="shared" si="35"/>
        <v>0</v>
      </c>
      <c r="O155" s="192"/>
      <c r="P155" s="180">
        <f t="shared" si="36"/>
        <v>0</v>
      </c>
      <c r="Q155" s="192"/>
      <c r="R155" s="180">
        <f t="shared" si="37"/>
        <v>0</v>
      </c>
      <c r="S155" s="192"/>
      <c r="T155" s="180">
        <f t="shared" si="38"/>
        <v>0</v>
      </c>
      <c r="U155" s="192"/>
      <c r="V155" s="180">
        <f t="shared" si="39"/>
        <v>0</v>
      </c>
      <c r="W155" s="192"/>
      <c r="X155" s="179">
        <f t="shared" si="27"/>
        <v>0</v>
      </c>
      <c r="Y155" s="168"/>
    </row>
    <row r="156" spans="1:25" x14ac:dyDescent="0.25">
      <c r="A156" s="168"/>
      <c r="B156" s="181"/>
      <c r="C156" s="168"/>
      <c r="D156" s="191"/>
      <c r="E156" s="168"/>
      <c r="F156" s="168"/>
      <c r="G156" s="187" t="str">
        <f t="shared" si="28"/>
        <v/>
      </c>
      <c r="H156" s="238">
        <f t="shared" si="29"/>
        <v>0</v>
      </c>
      <c r="I156" s="238" t="str">
        <f t="shared" si="30"/>
        <v/>
      </c>
      <c r="J156" s="238" t="str">
        <f t="shared" si="31"/>
        <v/>
      </c>
      <c r="K156" s="238" t="str">
        <f t="shared" si="32"/>
        <v/>
      </c>
      <c r="L156" s="238" t="str">
        <f t="shared" si="33"/>
        <v/>
      </c>
      <c r="M156" s="238" t="str">
        <f t="shared" si="34"/>
        <v/>
      </c>
      <c r="N156" s="180">
        <f t="shared" si="35"/>
        <v>0</v>
      </c>
      <c r="O156" s="192"/>
      <c r="P156" s="180">
        <f t="shared" si="36"/>
        <v>0</v>
      </c>
      <c r="Q156" s="192"/>
      <c r="R156" s="180">
        <f t="shared" si="37"/>
        <v>0</v>
      </c>
      <c r="S156" s="192"/>
      <c r="T156" s="180">
        <f t="shared" si="38"/>
        <v>0</v>
      </c>
      <c r="U156" s="192"/>
      <c r="V156" s="180">
        <f t="shared" si="39"/>
        <v>0</v>
      </c>
      <c r="W156" s="192"/>
      <c r="X156" s="179">
        <f t="shared" si="27"/>
        <v>0</v>
      </c>
      <c r="Y156" s="168"/>
    </row>
    <row r="157" spans="1:25" x14ac:dyDescent="0.25">
      <c r="A157" s="168"/>
      <c r="B157" s="181"/>
      <c r="C157" s="168"/>
      <c r="D157" s="191"/>
      <c r="E157" s="168"/>
      <c r="F157" s="168"/>
      <c r="G157" s="187" t="str">
        <f t="shared" si="28"/>
        <v/>
      </c>
      <c r="H157" s="238">
        <f t="shared" si="29"/>
        <v>0</v>
      </c>
      <c r="I157" s="238" t="str">
        <f t="shared" si="30"/>
        <v/>
      </c>
      <c r="J157" s="238" t="str">
        <f t="shared" si="31"/>
        <v/>
      </c>
      <c r="K157" s="238" t="str">
        <f t="shared" si="32"/>
        <v/>
      </c>
      <c r="L157" s="238" t="str">
        <f t="shared" si="33"/>
        <v/>
      </c>
      <c r="M157" s="238" t="str">
        <f t="shared" si="34"/>
        <v/>
      </c>
      <c r="N157" s="180">
        <f t="shared" si="35"/>
        <v>0</v>
      </c>
      <c r="O157" s="192"/>
      <c r="P157" s="180">
        <f t="shared" si="36"/>
        <v>0</v>
      </c>
      <c r="Q157" s="192"/>
      <c r="R157" s="180">
        <f t="shared" si="37"/>
        <v>0</v>
      </c>
      <c r="S157" s="192"/>
      <c r="T157" s="180">
        <f t="shared" si="38"/>
        <v>0</v>
      </c>
      <c r="U157" s="192"/>
      <c r="V157" s="180">
        <f t="shared" si="39"/>
        <v>0</v>
      </c>
      <c r="W157" s="192"/>
      <c r="X157" s="179">
        <f t="shared" si="27"/>
        <v>0</v>
      </c>
      <c r="Y157" s="168"/>
    </row>
    <row r="158" spans="1:25" x14ac:dyDescent="0.25">
      <c r="A158" s="168"/>
      <c r="B158" s="181"/>
      <c r="C158" s="168"/>
      <c r="D158" s="191"/>
      <c r="E158" s="168"/>
      <c r="F158" s="168"/>
      <c r="G158" s="187" t="str">
        <f t="shared" si="28"/>
        <v/>
      </c>
      <c r="H158" s="238">
        <f t="shared" si="29"/>
        <v>0</v>
      </c>
      <c r="I158" s="238" t="str">
        <f t="shared" si="30"/>
        <v/>
      </c>
      <c r="J158" s="238" t="str">
        <f t="shared" si="31"/>
        <v/>
      </c>
      <c r="K158" s="238" t="str">
        <f t="shared" si="32"/>
        <v/>
      </c>
      <c r="L158" s="238" t="str">
        <f t="shared" si="33"/>
        <v/>
      </c>
      <c r="M158" s="238" t="str">
        <f t="shared" si="34"/>
        <v/>
      </c>
      <c r="N158" s="180">
        <f t="shared" si="35"/>
        <v>0</v>
      </c>
      <c r="O158" s="192"/>
      <c r="P158" s="180">
        <f t="shared" si="36"/>
        <v>0</v>
      </c>
      <c r="Q158" s="192"/>
      <c r="R158" s="180">
        <f t="shared" si="37"/>
        <v>0</v>
      </c>
      <c r="S158" s="192"/>
      <c r="T158" s="180">
        <f t="shared" si="38"/>
        <v>0</v>
      </c>
      <c r="U158" s="192"/>
      <c r="V158" s="180">
        <f t="shared" si="39"/>
        <v>0</v>
      </c>
      <c r="W158" s="192"/>
      <c r="X158" s="179">
        <f t="shared" si="27"/>
        <v>0</v>
      </c>
      <c r="Y158" s="168"/>
    </row>
    <row r="159" spans="1:25" x14ac:dyDescent="0.25">
      <c r="A159" s="168"/>
      <c r="B159" s="181"/>
      <c r="C159" s="168"/>
      <c r="D159" s="191"/>
      <c r="E159" s="168"/>
      <c r="F159" s="168"/>
      <c r="G159" s="187" t="str">
        <f t="shared" si="28"/>
        <v/>
      </c>
      <c r="H159" s="238">
        <f t="shared" si="29"/>
        <v>0</v>
      </c>
      <c r="I159" s="238" t="str">
        <f t="shared" si="30"/>
        <v/>
      </c>
      <c r="J159" s="238" t="str">
        <f t="shared" si="31"/>
        <v/>
      </c>
      <c r="K159" s="238" t="str">
        <f t="shared" si="32"/>
        <v/>
      </c>
      <c r="L159" s="238" t="str">
        <f t="shared" si="33"/>
        <v/>
      </c>
      <c r="M159" s="238" t="str">
        <f t="shared" si="34"/>
        <v/>
      </c>
      <c r="N159" s="180">
        <f t="shared" si="35"/>
        <v>0</v>
      </c>
      <c r="O159" s="192"/>
      <c r="P159" s="180">
        <f t="shared" si="36"/>
        <v>0</v>
      </c>
      <c r="Q159" s="192"/>
      <c r="R159" s="180">
        <f t="shared" si="37"/>
        <v>0</v>
      </c>
      <c r="S159" s="192"/>
      <c r="T159" s="180">
        <f t="shared" si="38"/>
        <v>0</v>
      </c>
      <c r="U159" s="192"/>
      <c r="V159" s="180">
        <f t="shared" si="39"/>
        <v>0</v>
      </c>
      <c r="W159" s="192"/>
      <c r="X159" s="179">
        <f t="shared" si="27"/>
        <v>0</v>
      </c>
      <c r="Y159" s="168"/>
    </row>
    <row r="160" spans="1:25" x14ac:dyDescent="0.25">
      <c r="A160" s="168"/>
      <c r="B160" s="181"/>
      <c r="C160" s="168"/>
      <c r="D160" s="191"/>
      <c r="E160" s="168"/>
      <c r="F160" s="168"/>
      <c r="G160" s="187" t="str">
        <f t="shared" si="28"/>
        <v/>
      </c>
      <c r="H160" s="238">
        <f t="shared" si="29"/>
        <v>0</v>
      </c>
      <c r="I160" s="238" t="str">
        <f t="shared" si="30"/>
        <v/>
      </c>
      <c r="J160" s="238" t="str">
        <f t="shared" si="31"/>
        <v/>
      </c>
      <c r="K160" s="238" t="str">
        <f t="shared" si="32"/>
        <v/>
      </c>
      <c r="L160" s="238" t="str">
        <f t="shared" si="33"/>
        <v/>
      </c>
      <c r="M160" s="238" t="str">
        <f t="shared" si="34"/>
        <v/>
      </c>
      <c r="N160" s="180">
        <f t="shared" si="35"/>
        <v>0</v>
      </c>
      <c r="O160" s="192"/>
      <c r="P160" s="180">
        <f t="shared" si="36"/>
        <v>0</v>
      </c>
      <c r="Q160" s="192"/>
      <c r="R160" s="180">
        <f t="shared" si="37"/>
        <v>0</v>
      </c>
      <c r="S160" s="192"/>
      <c r="T160" s="180">
        <f t="shared" si="38"/>
        <v>0</v>
      </c>
      <c r="U160" s="192"/>
      <c r="V160" s="180">
        <f t="shared" si="39"/>
        <v>0</v>
      </c>
      <c r="W160" s="192"/>
      <c r="X160" s="179">
        <f t="shared" si="27"/>
        <v>0</v>
      </c>
      <c r="Y160" s="168"/>
    </row>
    <row r="161" spans="1:25" x14ac:dyDescent="0.25">
      <c r="A161" s="168"/>
      <c r="B161" s="181"/>
      <c r="C161" s="168"/>
      <c r="D161" s="191"/>
      <c r="E161" s="168"/>
      <c r="F161" s="168"/>
      <c r="G161" s="187" t="str">
        <f t="shared" si="28"/>
        <v/>
      </c>
      <c r="H161" s="238">
        <f t="shared" si="29"/>
        <v>0</v>
      </c>
      <c r="I161" s="238" t="str">
        <f t="shared" si="30"/>
        <v/>
      </c>
      <c r="J161" s="238" t="str">
        <f t="shared" si="31"/>
        <v/>
      </c>
      <c r="K161" s="238" t="str">
        <f t="shared" si="32"/>
        <v/>
      </c>
      <c r="L161" s="238" t="str">
        <f t="shared" si="33"/>
        <v/>
      </c>
      <c r="M161" s="238" t="str">
        <f t="shared" si="34"/>
        <v/>
      </c>
      <c r="N161" s="180">
        <f t="shared" si="35"/>
        <v>0</v>
      </c>
      <c r="O161" s="192"/>
      <c r="P161" s="180">
        <f t="shared" si="36"/>
        <v>0</v>
      </c>
      <c r="Q161" s="192"/>
      <c r="R161" s="180">
        <f t="shared" si="37"/>
        <v>0</v>
      </c>
      <c r="S161" s="192"/>
      <c r="T161" s="180">
        <f t="shared" si="38"/>
        <v>0</v>
      </c>
      <c r="U161" s="192"/>
      <c r="V161" s="180">
        <f t="shared" si="39"/>
        <v>0</v>
      </c>
      <c r="W161" s="192"/>
      <c r="X161" s="179">
        <f t="shared" si="27"/>
        <v>0</v>
      </c>
      <c r="Y161" s="168"/>
    </row>
    <row r="162" spans="1:25" x14ac:dyDescent="0.25">
      <c r="A162" s="168"/>
      <c r="B162" s="181"/>
      <c r="C162" s="168"/>
      <c r="D162" s="191"/>
      <c r="E162" s="168"/>
      <c r="F162" s="168"/>
      <c r="G162" s="187" t="str">
        <f t="shared" si="28"/>
        <v/>
      </c>
      <c r="H162" s="238">
        <f t="shared" si="29"/>
        <v>0</v>
      </c>
      <c r="I162" s="238" t="str">
        <f t="shared" si="30"/>
        <v/>
      </c>
      <c r="J162" s="238" t="str">
        <f t="shared" si="31"/>
        <v/>
      </c>
      <c r="K162" s="238" t="str">
        <f t="shared" si="32"/>
        <v/>
      </c>
      <c r="L162" s="238" t="str">
        <f t="shared" si="33"/>
        <v/>
      </c>
      <c r="M162" s="238" t="str">
        <f t="shared" si="34"/>
        <v/>
      </c>
      <c r="N162" s="180">
        <f t="shared" si="35"/>
        <v>0</v>
      </c>
      <c r="O162" s="192"/>
      <c r="P162" s="180">
        <f t="shared" si="36"/>
        <v>0</v>
      </c>
      <c r="Q162" s="192"/>
      <c r="R162" s="180">
        <f t="shared" si="37"/>
        <v>0</v>
      </c>
      <c r="S162" s="192"/>
      <c r="T162" s="180">
        <f t="shared" si="38"/>
        <v>0</v>
      </c>
      <c r="U162" s="192"/>
      <c r="V162" s="180">
        <f t="shared" si="39"/>
        <v>0</v>
      </c>
      <c r="W162" s="192"/>
      <c r="X162" s="179">
        <f t="shared" si="27"/>
        <v>0</v>
      </c>
      <c r="Y162" s="168"/>
    </row>
    <row r="163" spans="1:25" x14ac:dyDescent="0.25">
      <c r="A163" s="168"/>
      <c r="B163" s="181"/>
      <c r="C163" s="168"/>
      <c r="D163" s="191"/>
      <c r="E163" s="168"/>
      <c r="F163" s="168"/>
      <c r="G163" s="187" t="str">
        <f t="shared" si="28"/>
        <v/>
      </c>
      <c r="H163" s="238">
        <f t="shared" si="29"/>
        <v>0</v>
      </c>
      <c r="I163" s="238" t="str">
        <f t="shared" si="30"/>
        <v/>
      </c>
      <c r="J163" s="238" t="str">
        <f t="shared" si="31"/>
        <v/>
      </c>
      <c r="K163" s="238" t="str">
        <f t="shared" si="32"/>
        <v/>
      </c>
      <c r="L163" s="238" t="str">
        <f t="shared" si="33"/>
        <v/>
      </c>
      <c r="M163" s="238" t="str">
        <f t="shared" si="34"/>
        <v/>
      </c>
      <c r="N163" s="180">
        <f t="shared" si="35"/>
        <v>0</v>
      </c>
      <c r="O163" s="192"/>
      <c r="P163" s="180">
        <f t="shared" si="36"/>
        <v>0</v>
      </c>
      <c r="Q163" s="192"/>
      <c r="R163" s="180">
        <f t="shared" si="37"/>
        <v>0</v>
      </c>
      <c r="S163" s="192"/>
      <c r="T163" s="180">
        <f t="shared" si="38"/>
        <v>0</v>
      </c>
      <c r="U163" s="192"/>
      <c r="V163" s="180">
        <f t="shared" si="39"/>
        <v>0</v>
      </c>
      <c r="W163" s="192"/>
      <c r="X163" s="179">
        <f t="shared" si="27"/>
        <v>0</v>
      </c>
      <c r="Y163" s="168"/>
    </row>
    <row r="164" spans="1:25" x14ac:dyDescent="0.25">
      <c r="A164" s="168"/>
      <c r="B164" s="181"/>
      <c r="C164" s="168"/>
      <c r="D164" s="191"/>
      <c r="E164" s="168"/>
      <c r="F164" s="168"/>
      <c r="G164" s="187" t="str">
        <f t="shared" si="28"/>
        <v/>
      </c>
      <c r="H164" s="238">
        <f t="shared" si="29"/>
        <v>0</v>
      </c>
      <c r="I164" s="238" t="str">
        <f t="shared" si="30"/>
        <v/>
      </c>
      <c r="J164" s="238" t="str">
        <f t="shared" si="31"/>
        <v/>
      </c>
      <c r="K164" s="238" t="str">
        <f t="shared" si="32"/>
        <v/>
      </c>
      <c r="L164" s="238" t="str">
        <f t="shared" si="33"/>
        <v/>
      </c>
      <c r="M164" s="238" t="str">
        <f t="shared" si="34"/>
        <v/>
      </c>
      <c r="N164" s="180">
        <f t="shared" si="35"/>
        <v>0</v>
      </c>
      <c r="O164" s="192"/>
      <c r="P164" s="180">
        <f t="shared" si="36"/>
        <v>0</v>
      </c>
      <c r="Q164" s="192"/>
      <c r="R164" s="180">
        <f t="shared" si="37"/>
        <v>0</v>
      </c>
      <c r="S164" s="192"/>
      <c r="T164" s="180">
        <f t="shared" si="38"/>
        <v>0</v>
      </c>
      <c r="U164" s="192"/>
      <c r="V164" s="180">
        <f t="shared" si="39"/>
        <v>0</v>
      </c>
      <c r="W164" s="192"/>
      <c r="X164" s="179">
        <f t="shared" si="27"/>
        <v>0</v>
      </c>
      <c r="Y164" s="168"/>
    </row>
    <row r="165" spans="1:25" x14ac:dyDescent="0.25">
      <c r="A165" s="168"/>
      <c r="B165" s="181"/>
      <c r="C165" s="168"/>
      <c r="D165" s="191"/>
      <c r="E165" s="168"/>
      <c r="F165" s="168"/>
      <c r="G165" s="187" t="str">
        <f t="shared" si="28"/>
        <v/>
      </c>
      <c r="H165" s="238">
        <f t="shared" si="29"/>
        <v>0</v>
      </c>
      <c r="I165" s="238" t="str">
        <f t="shared" si="30"/>
        <v/>
      </c>
      <c r="J165" s="238" t="str">
        <f t="shared" si="31"/>
        <v/>
      </c>
      <c r="K165" s="238" t="str">
        <f t="shared" si="32"/>
        <v/>
      </c>
      <c r="L165" s="238" t="str">
        <f t="shared" si="33"/>
        <v/>
      </c>
      <c r="M165" s="238" t="str">
        <f t="shared" si="34"/>
        <v/>
      </c>
      <c r="N165" s="180">
        <f t="shared" si="35"/>
        <v>0</v>
      </c>
      <c r="O165" s="192"/>
      <c r="P165" s="180">
        <f t="shared" si="36"/>
        <v>0</v>
      </c>
      <c r="Q165" s="192"/>
      <c r="R165" s="180">
        <f t="shared" si="37"/>
        <v>0</v>
      </c>
      <c r="S165" s="192"/>
      <c r="T165" s="180">
        <f t="shared" si="38"/>
        <v>0</v>
      </c>
      <c r="U165" s="192"/>
      <c r="V165" s="180">
        <f t="shared" si="39"/>
        <v>0</v>
      </c>
      <c r="W165" s="192"/>
      <c r="X165" s="179">
        <f t="shared" si="27"/>
        <v>0</v>
      </c>
      <c r="Y165" s="168"/>
    </row>
    <row r="166" spans="1:25" x14ac:dyDescent="0.25">
      <c r="A166" s="168"/>
      <c r="B166" s="181"/>
      <c r="C166" s="168"/>
      <c r="D166" s="191"/>
      <c r="E166" s="168"/>
      <c r="F166" s="168"/>
      <c r="G166" s="187" t="str">
        <f t="shared" si="28"/>
        <v/>
      </c>
      <c r="H166" s="238">
        <f t="shared" si="29"/>
        <v>0</v>
      </c>
      <c r="I166" s="238" t="str">
        <f t="shared" si="30"/>
        <v/>
      </c>
      <c r="J166" s="238" t="str">
        <f t="shared" si="31"/>
        <v/>
      </c>
      <c r="K166" s="238" t="str">
        <f t="shared" si="32"/>
        <v/>
      </c>
      <c r="L166" s="238" t="str">
        <f t="shared" si="33"/>
        <v/>
      </c>
      <c r="M166" s="238" t="str">
        <f t="shared" si="34"/>
        <v/>
      </c>
      <c r="N166" s="180">
        <f t="shared" si="35"/>
        <v>0</v>
      </c>
      <c r="O166" s="192"/>
      <c r="P166" s="180">
        <f t="shared" si="36"/>
        <v>0</v>
      </c>
      <c r="Q166" s="192"/>
      <c r="R166" s="180">
        <f t="shared" si="37"/>
        <v>0</v>
      </c>
      <c r="S166" s="192"/>
      <c r="T166" s="180">
        <f t="shared" si="38"/>
        <v>0</v>
      </c>
      <c r="U166" s="192"/>
      <c r="V166" s="180">
        <f t="shared" si="39"/>
        <v>0</v>
      </c>
      <c r="W166" s="192"/>
      <c r="X166" s="179">
        <f t="shared" si="27"/>
        <v>0</v>
      </c>
      <c r="Y166" s="168"/>
    </row>
    <row r="167" spans="1:25" x14ac:dyDescent="0.25">
      <c r="A167" s="168"/>
      <c r="B167" s="181"/>
      <c r="C167" s="168"/>
      <c r="D167" s="191"/>
      <c r="E167" s="168"/>
      <c r="F167" s="168"/>
      <c r="G167" s="187" t="str">
        <f t="shared" si="28"/>
        <v/>
      </c>
      <c r="H167" s="238">
        <f t="shared" si="29"/>
        <v>0</v>
      </c>
      <c r="I167" s="238" t="str">
        <f t="shared" si="30"/>
        <v/>
      </c>
      <c r="J167" s="238" t="str">
        <f t="shared" si="31"/>
        <v/>
      </c>
      <c r="K167" s="238" t="str">
        <f t="shared" si="32"/>
        <v/>
      </c>
      <c r="L167" s="238" t="str">
        <f t="shared" si="33"/>
        <v/>
      </c>
      <c r="M167" s="238" t="str">
        <f t="shared" si="34"/>
        <v/>
      </c>
      <c r="N167" s="180">
        <f t="shared" si="35"/>
        <v>0</v>
      </c>
      <c r="O167" s="192"/>
      <c r="P167" s="180">
        <f t="shared" si="36"/>
        <v>0</v>
      </c>
      <c r="Q167" s="192"/>
      <c r="R167" s="180">
        <f t="shared" si="37"/>
        <v>0</v>
      </c>
      <c r="S167" s="192"/>
      <c r="T167" s="180">
        <f t="shared" si="38"/>
        <v>0</v>
      </c>
      <c r="U167" s="192"/>
      <c r="V167" s="180">
        <f t="shared" si="39"/>
        <v>0</v>
      </c>
      <c r="W167" s="192"/>
      <c r="X167" s="179">
        <f t="shared" si="27"/>
        <v>0</v>
      </c>
      <c r="Y167" s="168"/>
    </row>
    <row r="168" spans="1:25" x14ac:dyDescent="0.25">
      <c r="A168" s="168"/>
      <c r="B168" s="181"/>
      <c r="C168" s="168"/>
      <c r="D168" s="191"/>
      <c r="E168" s="168"/>
      <c r="F168" s="168"/>
      <c r="G168" s="187" t="str">
        <f t="shared" si="28"/>
        <v/>
      </c>
      <c r="H168" s="238">
        <f t="shared" si="29"/>
        <v>0</v>
      </c>
      <c r="I168" s="238" t="str">
        <f t="shared" si="30"/>
        <v/>
      </c>
      <c r="J168" s="238" t="str">
        <f t="shared" si="31"/>
        <v/>
      </c>
      <c r="K168" s="238" t="str">
        <f t="shared" si="32"/>
        <v/>
      </c>
      <c r="L168" s="238" t="str">
        <f t="shared" si="33"/>
        <v/>
      </c>
      <c r="M168" s="238" t="str">
        <f t="shared" si="34"/>
        <v/>
      </c>
      <c r="N168" s="180">
        <f t="shared" si="35"/>
        <v>0</v>
      </c>
      <c r="O168" s="192"/>
      <c r="P168" s="180">
        <f t="shared" si="36"/>
        <v>0</v>
      </c>
      <c r="Q168" s="192"/>
      <c r="R168" s="180">
        <f t="shared" si="37"/>
        <v>0</v>
      </c>
      <c r="S168" s="192"/>
      <c r="T168" s="180">
        <f t="shared" si="38"/>
        <v>0</v>
      </c>
      <c r="U168" s="192"/>
      <c r="V168" s="180">
        <f t="shared" si="39"/>
        <v>0</v>
      </c>
      <c r="W168" s="192"/>
      <c r="X168" s="179">
        <f t="shared" si="27"/>
        <v>0</v>
      </c>
      <c r="Y168" s="168"/>
    </row>
    <row r="169" spans="1:25" x14ac:dyDescent="0.25">
      <c r="A169" s="168"/>
      <c r="B169" s="181"/>
      <c r="C169" s="168"/>
      <c r="D169" s="191"/>
      <c r="E169" s="168"/>
      <c r="F169" s="168"/>
      <c r="G169" s="187" t="str">
        <f t="shared" si="28"/>
        <v/>
      </c>
      <c r="H169" s="238">
        <f t="shared" si="29"/>
        <v>0</v>
      </c>
      <c r="I169" s="238" t="str">
        <f t="shared" si="30"/>
        <v/>
      </c>
      <c r="J169" s="238" t="str">
        <f t="shared" si="31"/>
        <v/>
      </c>
      <c r="K169" s="238" t="str">
        <f t="shared" si="32"/>
        <v/>
      </c>
      <c r="L169" s="238" t="str">
        <f t="shared" si="33"/>
        <v/>
      </c>
      <c r="M169" s="238" t="str">
        <f t="shared" si="34"/>
        <v/>
      </c>
      <c r="N169" s="180">
        <f t="shared" si="35"/>
        <v>0</v>
      </c>
      <c r="O169" s="192"/>
      <c r="P169" s="180">
        <f t="shared" si="36"/>
        <v>0</v>
      </c>
      <c r="Q169" s="192"/>
      <c r="R169" s="180">
        <f t="shared" si="37"/>
        <v>0</v>
      </c>
      <c r="S169" s="192"/>
      <c r="T169" s="180">
        <f t="shared" si="38"/>
        <v>0</v>
      </c>
      <c r="U169" s="192"/>
      <c r="V169" s="180">
        <f t="shared" si="39"/>
        <v>0</v>
      </c>
      <c r="W169" s="192"/>
      <c r="X169" s="179">
        <f t="shared" si="27"/>
        <v>0</v>
      </c>
      <c r="Y169" s="168"/>
    </row>
    <row r="170" spans="1:25" x14ac:dyDescent="0.25">
      <c r="A170" s="168"/>
      <c r="B170" s="181"/>
      <c r="C170" s="168"/>
      <c r="D170" s="191"/>
      <c r="E170" s="168"/>
      <c r="F170" s="168"/>
      <c r="G170" s="187" t="str">
        <f t="shared" si="28"/>
        <v/>
      </c>
      <c r="H170" s="238">
        <f t="shared" si="29"/>
        <v>0</v>
      </c>
      <c r="I170" s="238" t="str">
        <f t="shared" si="30"/>
        <v/>
      </c>
      <c r="J170" s="238" t="str">
        <f t="shared" si="31"/>
        <v/>
      </c>
      <c r="K170" s="238" t="str">
        <f t="shared" si="32"/>
        <v/>
      </c>
      <c r="L170" s="238" t="str">
        <f t="shared" si="33"/>
        <v/>
      </c>
      <c r="M170" s="238" t="str">
        <f t="shared" si="34"/>
        <v/>
      </c>
      <c r="N170" s="180">
        <f t="shared" si="35"/>
        <v>0</v>
      </c>
      <c r="O170" s="192"/>
      <c r="P170" s="180">
        <f t="shared" si="36"/>
        <v>0</v>
      </c>
      <c r="Q170" s="192"/>
      <c r="R170" s="180">
        <f t="shared" si="37"/>
        <v>0</v>
      </c>
      <c r="S170" s="192"/>
      <c r="T170" s="180">
        <f t="shared" si="38"/>
        <v>0</v>
      </c>
      <c r="U170" s="192"/>
      <c r="V170" s="180">
        <f t="shared" si="39"/>
        <v>0</v>
      </c>
      <c r="W170" s="192"/>
      <c r="X170" s="179">
        <f t="shared" si="27"/>
        <v>0</v>
      </c>
      <c r="Y170" s="168"/>
    </row>
    <row r="171" spans="1:25" x14ac:dyDescent="0.25">
      <c r="A171" s="168"/>
      <c r="B171" s="181"/>
      <c r="C171" s="168"/>
      <c r="D171" s="191"/>
      <c r="E171" s="168"/>
      <c r="F171" s="168"/>
      <c r="G171" s="187" t="str">
        <f t="shared" si="28"/>
        <v/>
      </c>
      <c r="H171" s="238">
        <f t="shared" si="29"/>
        <v>0</v>
      </c>
      <c r="I171" s="238" t="str">
        <f t="shared" si="30"/>
        <v/>
      </c>
      <c r="J171" s="238" t="str">
        <f t="shared" si="31"/>
        <v/>
      </c>
      <c r="K171" s="238" t="str">
        <f t="shared" si="32"/>
        <v/>
      </c>
      <c r="L171" s="238" t="str">
        <f t="shared" si="33"/>
        <v/>
      </c>
      <c r="M171" s="238" t="str">
        <f t="shared" si="34"/>
        <v/>
      </c>
      <c r="N171" s="180">
        <f t="shared" si="35"/>
        <v>0</v>
      </c>
      <c r="O171" s="192"/>
      <c r="P171" s="180">
        <f t="shared" si="36"/>
        <v>0</v>
      </c>
      <c r="Q171" s="192"/>
      <c r="R171" s="180">
        <f t="shared" si="37"/>
        <v>0</v>
      </c>
      <c r="S171" s="192"/>
      <c r="T171" s="180">
        <f t="shared" si="38"/>
        <v>0</v>
      </c>
      <c r="U171" s="192"/>
      <c r="V171" s="180">
        <f t="shared" si="39"/>
        <v>0</v>
      </c>
      <c r="W171" s="192"/>
      <c r="X171" s="179">
        <f t="shared" si="27"/>
        <v>0</v>
      </c>
      <c r="Y171" s="168"/>
    </row>
    <row r="172" spans="1:25" x14ac:dyDescent="0.25">
      <c r="A172" s="168"/>
      <c r="B172" s="181"/>
      <c r="C172" s="168"/>
      <c r="D172" s="191"/>
      <c r="E172" s="168"/>
      <c r="F172" s="168"/>
      <c r="G172" s="187" t="str">
        <f t="shared" si="28"/>
        <v/>
      </c>
      <c r="H172" s="238">
        <f t="shared" si="29"/>
        <v>0</v>
      </c>
      <c r="I172" s="238" t="str">
        <f t="shared" si="30"/>
        <v/>
      </c>
      <c r="J172" s="238" t="str">
        <f t="shared" si="31"/>
        <v/>
      </c>
      <c r="K172" s="238" t="str">
        <f t="shared" si="32"/>
        <v/>
      </c>
      <c r="L172" s="238" t="str">
        <f t="shared" si="33"/>
        <v/>
      </c>
      <c r="M172" s="238" t="str">
        <f t="shared" si="34"/>
        <v/>
      </c>
      <c r="N172" s="180">
        <f t="shared" si="35"/>
        <v>0</v>
      </c>
      <c r="O172" s="192"/>
      <c r="P172" s="180">
        <f t="shared" si="36"/>
        <v>0</v>
      </c>
      <c r="Q172" s="192"/>
      <c r="R172" s="180">
        <f t="shared" si="37"/>
        <v>0</v>
      </c>
      <c r="S172" s="192"/>
      <c r="T172" s="180">
        <f t="shared" si="38"/>
        <v>0</v>
      </c>
      <c r="U172" s="192"/>
      <c r="V172" s="180">
        <f t="shared" si="39"/>
        <v>0</v>
      </c>
      <c r="W172" s="192"/>
      <c r="X172" s="179">
        <f t="shared" si="27"/>
        <v>0</v>
      </c>
      <c r="Y172" s="168"/>
    </row>
    <row r="173" spans="1:25" x14ac:dyDescent="0.25">
      <c r="A173" s="168"/>
      <c r="B173" s="181"/>
      <c r="C173" s="168"/>
      <c r="D173" s="191"/>
      <c r="E173" s="168"/>
      <c r="F173" s="168"/>
      <c r="G173" s="187" t="str">
        <f t="shared" si="28"/>
        <v/>
      </c>
      <c r="H173" s="238">
        <f t="shared" si="29"/>
        <v>0</v>
      </c>
      <c r="I173" s="238" t="str">
        <f t="shared" si="30"/>
        <v/>
      </c>
      <c r="J173" s="238" t="str">
        <f t="shared" si="31"/>
        <v/>
      </c>
      <c r="K173" s="238" t="str">
        <f t="shared" si="32"/>
        <v/>
      </c>
      <c r="L173" s="238" t="str">
        <f t="shared" si="33"/>
        <v/>
      </c>
      <c r="M173" s="238" t="str">
        <f t="shared" si="34"/>
        <v/>
      </c>
      <c r="N173" s="180">
        <f t="shared" si="35"/>
        <v>0</v>
      </c>
      <c r="O173" s="192"/>
      <c r="P173" s="180">
        <f t="shared" si="36"/>
        <v>0</v>
      </c>
      <c r="Q173" s="192"/>
      <c r="R173" s="180">
        <f t="shared" si="37"/>
        <v>0</v>
      </c>
      <c r="S173" s="192"/>
      <c r="T173" s="180">
        <f t="shared" si="38"/>
        <v>0</v>
      </c>
      <c r="U173" s="192"/>
      <c r="V173" s="180">
        <f t="shared" si="39"/>
        <v>0</v>
      </c>
      <c r="W173" s="192"/>
      <c r="X173" s="179">
        <f t="shared" si="27"/>
        <v>0</v>
      </c>
      <c r="Y173" s="168"/>
    </row>
    <row r="174" spans="1:25" x14ac:dyDescent="0.25">
      <c r="A174" s="168"/>
      <c r="B174" s="181"/>
      <c r="C174" s="168"/>
      <c r="D174" s="191"/>
      <c r="E174" s="168"/>
      <c r="F174" s="168"/>
      <c r="G174" s="187" t="str">
        <f t="shared" si="28"/>
        <v/>
      </c>
      <c r="H174" s="238">
        <f t="shared" si="29"/>
        <v>0</v>
      </c>
      <c r="I174" s="238" t="str">
        <f t="shared" si="30"/>
        <v/>
      </c>
      <c r="J174" s="238" t="str">
        <f t="shared" si="31"/>
        <v/>
      </c>
      <c r="K174" s="238" t="str">
        <f t="shared" si="32"/>
        <v/>
      </c>
      <c r="L174" s="238" t="str">
        <f t="shared" si="33"/>
        <v/>
      </c>
      <c r="M174" s="238" t="str">
        <f t="shared" si="34"/>
        <v/>
      </c>
      <c r="N174" s="180">
        <f t="shared" si="35"/>
        <v>0</v>
      </c>
      <c r="O174" s="192"/>
      <c r="P174" s="180">
        <f t="shared" si="36"/>
        <v>0</v>
      </c>
      <c r="Q174" s="192"/>
      <c r="R174" s="180">
        <f t="shared" si="37"/>
        <v>0</v>
      </c>
      <c r="S174" s="192"/>
      <c r="T174" s="180">
        <f t="shared" si="38"/>
        <v>0</v>
      </c>
      <c r="U174" s="192"/>
      <c r="V174" s="180">
        <f t="shared" si="39"/>
        <v>0</v>
      </c>
      <c r="W174" s="192"/>
      <c r="X174" s="179">
        <f t="shared" si="27"/>
        <v>0</v>
      </c>
      <c r="Y174" s="168"/>
    </row>
    <row r="175" spans="1:25" x14ac:dyDescent="0.25">
      <c r="A175" s="168"/>
      <c r="B175" s="181"/>
      <c r="C175" s="168"/>
      <c r="D175" s="191"/>
      <c r="E175" s="168"/>
      <c r="F175" s="168"/>
      <c r="G175" s="187" t="str">
        <f t="shared" si="28"/>
        <v/>
      </c>
      <c r="H175" s="238">
        <f t="shared" si="29"/>
        <v>0</v>
      </c>
      <c r="I175" s="238" t="str">
        <f t="shared" si="30"/>
        <v/>
      </c>
      <c r="J175" s="238" t="str">
        <f t="shared" si="31"/>
        <v/>
      </c>
      <c r="K175" s="238" t="str">
        <f t="shared" si="32"/>
        <v/>
      </c>
      <c r="L175" s="238" t="str">
        <f t="shared" si="33"/>
        <v/>
      </c>
      <c r="M175" s="238" t="str">
        <f t="shared" si="34"/>
        <v/>
      </c>
      <c r="N175" s="180">
        <f t="shared" si="35"/>
        <v>0</v>
      </c>
      <c r="O175" s="192"/>
      <c r="P175" s="180">
        <f t="shared" si="36"/>
        <v>0</v>
      </c>
      <c r="Q175" s="192"/>
      <c r="R175" s="180">
        <f t="shared" si="37"/>
        <v>0</v>
      </c>
      <c r="S175" s="192"/>
      <c r="T175" s="180">
        <f t="shared" si="38"/>
        <v>0</v>
      </c>
      <c r="U175" s="192"/>
      <c r="V175" s="180">
        <f t="shared" si="39"/>
        <v>0</v>
      </c>
      <c r="W175" s="192"/>
      <c r="X175" s="179">
        <f t="shared" si="27"/>
        <v>0</v>
      </c>
      <c r="Y175" s="168"/>
    </row>
    <row r="176" spans="1:25" x14ac:dyDescent="0.25">
      <c r="A176" s="168"/>
      <c r="B176" s="181"/>
      <c r="C176" s="168"/>
      <c r="D176" s="191"/>
      <c r="E176" s="168"/>
      <c r="F176" s="168"/>
      <c r="G176" s="187" t="str">
        <f t="shared" si="28"/>
        <v/>
      </c>
      <c r="H176" s="238">
        <f t="shared" si="29"/>
        <v>0</v>
      </c>
      <c r="I176" s="238" t="str">
        <f t="shared" si="30"/>
        <v/>
      </c>
      <c r="J176" s="238" t="str">
        <f t="shared" si="31"/>
        <v/>
      </c>
      <c r="K176" s="238" t="str">
        <f t="shared" si="32"/>
        <v/>
      </c>
      <c r="L176" s="238" t="str">
        <f t="shared" si="33"/>
        <v/>
      </c>
      <c r="M176" s="238" t="str">
        <f t="shared" si="34"/>
        <v/>
      </c>
      <c r="N176" s="180">
        <f t="shared" si="35"/>
        <v>0</v>
      </c>
      <c r="O176" s="192"/>
      <c r="P176" s="180">
        <f t="shared" si="36"/>
        <v>0</v>
      </c>
      <c r="Q176" s="192"/>
      <c r="R176" s="180">
        <f t="shared" si="37"/>
        <v>0</v>
      </c>
      <c r="S176" s="192"/>
      <c r="T176" s="180">
        <f t="shared" si="38"/>
        <v>0</v>
      </c>
      <c r="U176" s="192"/>
      <c r="V176" s="180">
        <f t="shared" si="39"/>
        <v>0</v>
      </c>
      <c r="W176" s="192"/>
      <c r="X176" s="179">
        <f t="shared" si="27"/>
        <v>0</v>
      </c>
      <c r="Y176" s="168"/>
    </row>
    <row r="177" spans="1:25" x14ac:dyDescent="0.25">
      <c r="A177" s="168"/>
      <c r="B177" s="181"/>
      <c r="C177" s="168"/>
      <c r="D177" s="191"/>
      <c r="E177" s="168"/>
      <c r="F177" s="168"/>
      <c r="G177" s="187" t="str">
        <f t="shared" si="28"/>
        <v/>
      </c>
      <c r="H177" s="238">
        <f t="shared" si="29"/>
        <v>0</v>
      </c>
      <c r="I177" s="238" t="str">
        <f t="shared" si="30"/>
        <v/>
      </c>
      <c r="J177" s="238" t="str">
        <f t="shared" si="31"/>
        <v/>
      </c>
      <c r="K177" s="238" t="str">
        <f t="shared" si="32"/>
        <v/>
      </c>
      <c r="L177" s="238" t="str">
        <f t="shared" si="33"/>
        <v/>
      </c>
      <c r="M177" s="238" t="str">
        <f t="shared" si="34"/>
        <v/>
      </c>
      <c r="N177" s="180">
        <f t="shared" si="35"/>
        <v>0</v>
      </c>
      <c r="O177" s="192"/>
      <c r="P177" s="180">
        <f t="shared" si="36"/>
        <v>0</v>
      </c>
      <c r="Q177" s="192"/>
      <c r="R177" s="180">
        <f t="shared" si="37"/>
        <v>0</v>
      </c>
      <c r="S177" s="192"/>
      <c r="T177" s="180">
        <f t="shared" si="38"/>
        <v>0</v>
      </c>
      <c r="U177" s="192"/>
      <c r="V177" s="180">
        <f t="shared" si="39"/>
        <v>0</v>
      </c>
      <c r="W177" s="192"/>
      <c r="X177" s="179">
        <f t="shared" si="27"/>
        <v>0</v>
      </c>
      <c r="Y177" s="168"/>
    </row>
    <row r="178" spans="1:25" x14ac:dyDescent="0.25">
      <c r="A178" s="168"/>
      <c r="B178" s="181"/>
      <c r="C178" s="168"/>
      <c r="D178" s="191"/>
      <c r="E178" s="168"/>
      <c r="F178" s="168"/>
      <c r="G178" s="187" t="str">
        <f t="shared" si="28"/>
        <v/>
      </c>
      <c r="H178" s="238">
        <f t="shared" si="29"/>
        <v>0</v>
      </c>
      <c r="I178" s="238" t="str">
        <f t="shared" si="30"/>
        <v/>
      </c>
      <c r="J178" s="238" t="str">
        <f t="shared" si="31"/>
        <v/>
      </c>
      <c r="K178" s="238" t="str">
        <f t="shared" si="32"/>
        <v/>
      </c>
      <c r="L178" s="238" t="str">
        <f t="shared" si="33"/>
        <v/>
      </c>
      <c r="M178" s="238" t="str">
        <f t="shared" si="34"/>
        <v/>
      </c>
      <c r="N178" s="180">
        <f t="shared" si="35"/>
        <v>0</v>
      </c>
      <c r="O178" s="192"/>
      <c r="P178" s="180">
        <f t="shared" si="36"/>
        <v>0</v>
      </c>
      <c r="Q178" s="192"/>
      <c r="R178" s="180">
        <f t="shared" si="37"/>
        <v>0</v>
      </c>
      <c r="S178" s="192"/>
      <c r="T178" s="180">
        <f t="shared" si="38"/>
        <v>0</v>
      </c>
      <c r="U178" s="192"/>
      <c r="V178" s="180">
        <f t="shared" si="39"/>
        <v>0</v>
      </c>
      <c r="W178" s="192"/>
      <c r="X178" s="179">
        <f t="shared" si="27"/>
        <v>0</v>
      </c>
      <c r="Y178" s="168"/>
    </row>
    <row r="179" spans="1:25" x14ac:dyDescent="0.25">
      <c r="A179" s="168"/>
      <c r="B179" s="181"/>
      <c r="C179" s="168"/>
      <c r="D179" s="191"/>
      <c r="E179" s="168"/>
      <c r="F179" s="168"/>
      <c r="G179" s="187" t="str">
        <f t="shared" si="28"/>
        <v/>
      </c>
      <c r="H179" s="238">
        <f t="shared" si="29"/>
        <v>0</v>
      </c>
      <c r="I179" s="238" t="str">
        <f t="shared" si="30"/>
        <v/>
      </c>
      <c r="J179" s="238" t="str">
        <f t="shared" si="31"/>
        <v/>
      </c>
      <c r="K179" s="238" t="str">
        <f t="shared" si="32"/>
        <v/>
      </c>
      <c r="L179" s="238" t="str">
        <f t="shared" si="33"/>
        <v/>
      </c>
      <c r="M179" s="238" t="str">
        <f t="shared" si="34"/>
        <v/>
      </c>
      <c r="N179" s="180">
        <f t="shared" si="35"/>
        <v>0</v>
      </c>
      <c r="O179" s="192"/>
      <c r="P179" s="180">
        <f t="shared" si="36"/>
        <v>0</v>
      </c>
      <c r="Q179" s="192"/>
      <c r="R179" s="180">
        <f t="shared" si="37"/>
        <v>0</v>
      </c>
      <c r="S179" s="192"/>
      <c r="T179" s="180">
        <f t="shared" si="38"/>
        <v>0</v>
      </c>
      <c r="U179" s="192"/>
      <c r="V179" s="180">
        <f t="shared" si="39"/>
        <v>0</v>
      </c>
      <c r="W179" s="192"/>
      <c r="X179" s="179">
        <f t="shared" si="27"/>
        <v>0</v>
      </c>
      <c r="Y179" s="168"/>
    </row>
    <row r="180" spans="1:25" x14ac:dyDescent="0.25">
      <c r="A180" s="168"/>
      <c r="B180" s="181"/>
      <c r="C180" s="168"/>
      <c r="D180" s="191"/>
      <c r="E180" s="168"/>
      <c r="F180" s="168"/>
      <c r="G180" s="187" t="str">
        <f t="shared" si="28"/>
        <v/>
      </c>
      <c r="H180" s="238">
        <f t="shared" si="29"/>
        <v>0</v>
      </c>
      <c r="I180" s="238" t="str">
        <f t="shared" si="30"/>
        <v/>
      </c>
      <c r="J180" s="238" t="str">
        <f t="shared" si="31"/>
        <v/>
      </c>
      <c r="K180" s="238" t="str">
        <f t="shared" si="32"/>
        <v/>
      </c>
      <c r="L180" s="238" t="str">
        <f t="shared" si="33"/>
        <v/>
      </c>
      <c r="M180" s="238" t="str">
        <f t="shared" si="34"/>
        <v/>
      </c>
      <c r="N180" s="180">
        <f t="shared" si="35"/>
        <v>0</v>
      </c>
      <c r="O180" s="192"/>
      <c r="P180" s="180">
        <f t="shared" si="36"/>
        <v>0</v>
      </c>
      <c r="Q180" s="192"/>
      <c r="R180" s="180">
        <f t="shared" si="37"/>
        <v>0</v>
      </c>
      <c r="S180" s="192"/>
      <c r="T180" s="180">
        <f t="shared" si="38"/>
        <v>0</v>
      </c>
      <c r="U180" s="192"/>
      <c r="V180" s="180">
        <f t="shared" si="39"/>
        <v>0</v>
      </c>
      <c r="W180" s="192"/>
      <c r="X180" s="179">
        <f t="shared" si="27"/>
        <v>0</v>
      </c>
      <c r="Y180" s="168"/>
    </row>
    <row r="181" spans="1:25" x14ac:dyDescent="0.25">
      <c r="A181" s="168"/>
      <c r="B181" s="181"/>
      <c r="C181" s="168"/>
      <c r="D181" s="191"/>
      <c r="E181" s="168"/>
      <c r="F181" s="168"/>
      <c r="G181" s="187" t="str">
        <f t="shared" si="28"/>
        <v/>
      </c>
      <c r="H181" s="238">
        <f t="shared" si="29"/>
        <v>0</v>
      </c>
      <c r="I181" s="238" t="str">
        <f t="shared" si="30"/>
        <v/>
      </c>
      <c r="J181" s="238" t="str">
        <f t="shared" si="31"/>
        <v/>
      </c>
      <c r="K181" s="238" t="str">
        <f t="shared" si="32"/>
        <v/>
      </c>
      <c r="L181" s="238" t="str">
        <f t="shared" si="33"/>
        <v/>
      </c>
      <c r="M181" s="238" t="str">
        <f t="shared" si="34"/>
        <v/>
      </c>
      <c r="N181" s="180">
        <f t="shared" si="35"/>
        <v>0</v>
      </c>
      <c r="O181" s="192"/>
      <c r="P181" s="180">
        <f t="shared" si="36"/>
        <v>0</v>
      </c>
      <c r="Q181" s="192"/>
      <c r="R181" s="180">
        <f t="shared" si="37"/>
        <v>0</v>
      </c>
      <c r="S181" s="192"/>
      <c r="T181" s="180">
        <f t="shared" si="38"/>
        <v>0</v>
      </c>
      <c r="U181" s="192"/>
      <c r="V181" s="180">
        <f t="shared" si="39"/>
        <v>0</v>
      </c>
      <c r="W181" s="192"/>
      <c r="X181" s="179">
        <f t="shared" si="27"/>
        <v>0</v>
      </c>
      <c r="Y181" s="168"/>
    </row>
    <row r="182" spans="1:25" x14ac:dyDescent="0.25">
      <c r="A182" s="168"/>
      <c r="B182" s="181"/>
      <c r="C182" s="168"/>
      <c r="D182" s="191"/>
      <c r="E182" s="168"/>
      <c r="F182" s="168"/>
      <c r="G182" s="187" t="str">
        <f t="shared" si="28"/>
        <v/>
      </c>
      <c r="H182" s="238">
        <f t="shared" si="29"/>
        <v>0</v>
      </c>
      <c r="I182" s="238" t="str">
        <f t="shared" si="30"/>
        <v/>
      </c>
      <c r="J182" s="238" t="str">
        <f t="shared" si="31"/>
        <v/>
      </c>
      <c r="K182" s="238" t="str">
        <f t="shared" si="32"/>
        <v/>
      </c>
      <c r="L182" s="238" t="str">
        <f t="shared" si="33"/>
        <v/>
      </c>
      <c r="M182" s="238" t="str">
        <f t="shared" si="34"/>
        <v/>
      </c>
      <c r="N182" s="180">
        <f t="shared" si="35"/>
        <v>0</v>
      </c>
      <c r="O182" s="192"/>
      <c r="P182" s="180">
        <f t="shared" si="36"/>
        <v>0</v>
      </c>
      <c r="Q182" s="192"/>
      <c r="R182" s="180">
        <f t="shared" si="37"/>
        <v>0</v>
      </c>
      <c r="S182" s="192"/>
      <c r="T182" s="180">
        <f t="shared" si="38"/>
        <v>0</v>
      </c>
      <c r="U182" s="192"/>
      <c r="V182" s="180">
        <f t="shared" si="39"/>
        <v>0</v>
      </c>
      <c r="W182" s="192"/>
      <c r="X182" s="179">
        <f t="shared" si="27"/>
        <v>0</v>
      </c>
      <c r="Y182" s="168"/>
    </row>
    <row r="183" spans="1:25" x14ac:dyDescent="0.25">
      <c r="A183" s="168"/>
      <c r="B183" s="181"/>
      <c r="C183" s="168"/>
      <c r="D183" s="191"/>
      <c r="E183" s="168"/>
      <c r="F183" s="168"/>
      <c r="G183" s="187" t="str">
        <f t="shared" si="28"/>
        <v/>
      </c>
      <c r="H183" s="238">
        <f t="shared" si="29"/>
        <v>0</v>
      </c>
      <c r="I183" s="238" t="str">
        <f t="shared" si="30"/>
        <v/>
      </c>
      <c r="J183" s="238" t="str">
        <f t="shared" si="31"/>
        <v/>
      </c>
      <c r="K183" s="238" t="str">
        <f t="shared" si="32"/>
        <v/>
      </c>
      <c r="L183" s="238" t="str">
        <f t="shared" si="33"/>
        <v/>
      </c>
      <c r="M183" s="238" t="str">
        <f t="shared" si="34"/>
        <v/>
      </c>
      <c r="N183" s="180">
        <f t="shared" si="35"/>
        <v>0</v>
      </c>
      <c r="O183" s="192"/>
      <c r="P183" s="180">
        <f t="shared" si="36"/>
        <v>0</v>
      </c>
      <c r="Q183" s="192"/>
      <c r="R183" s="180">
        <f t="shared" si="37"/>
        <v>0</v>
      </c>
      <c r="S183" s="192"/>
      <c r="T183" s="180">
        <f t="shared" si="38"/>
        <v>0</v>
      </c>
      <c r="U183" s="192"/>
      <c r="V183" s="180">
        <f t="shared" si="39"/>
        <v>0</v>
      </c>
      <c r="W183" s="192"/>
      <c r="X183" s="179">
        <f t="shared" si="27"/>
        <v>0</v>
      </c>
      <c r="Y183" s="168"/>
    </row>
    <row r="184" spans="1:25" x14ac:dyDescent="0.25">
      <c r="A184" s="168"/>
      <c r="B184" s="181"/>
      <c r="C184" s="168"/>
      <c r="D184" s="191"/>
      <c r="E184" s="168"/>
      <c r="F184" s="168"/>
      <c r="G184" s="187" t="str">
        <f t="shared" si="28"/>
        <v/>
      </c>
      <c r="H184" s="238">
        <f t="shared" si="29"/>
        <v>0</v>
      </c>
      <c r="I184" s="238" t="str">
        <f t="shared" si="30"/>
        <v/>
      </c>
      <c r="J184" s="238" t="str">
        <f t="shared" si="31"/>
        <v/>
      </c>
      <c r="K184" s="238" t="str">
        <f t="shared" si="32"/>
        <v/>
      </c>
      <c r="L184" s="238" t="str">
        <f t="shared" si="33"/>
        <v/>
      </c>
      <c r="M184" s="238" t="str">
        <f t="shared" si="34"/>
        <v/>
      </c>
      <c r="N184" s="180">
        <f t="shared" si="35"/>
        <v>0</v>
      </c>
      <c r="O184" s="192"/>
      <c r="P184" s="180">
        <f t="shared" si="36"/>
        <v>0</v>
      </c>
      <c r="Q184" s="192"/>
      <c r="R184" s="180">
        <f t="shared" si="37"/>
        <v>0</v>
      </c>
      <c r="S184" s="192"/>
      <c r="T184" s="180">
        <f t="shared" si="38"/>
        <v>0</v>
      </c>
      <c r="U184" s="192"/>
      <c r="V184" s="180">
        <f t="shared" si="39"/>
        <v>0</v>
      </c>
      <c r="W184" s="192"/>
      <c r="X184" s="179">
        <f t="shared" si="27"/>
        <v>0</v>
      </c>
      <c r="Y184" s="168"/>
    </row>
    <row r="185" spans="1:25" x14ac:dyDescent="0.25">
      <c r="A185" s="168"/>
      <c r="B185" s="181"/>
      <c r="C185" s="168"/>
      <c r="D185" s="191"/>
      <c r="E185" s="168"/>
      <c r="F185" s="168"/>
      <c r="G185" s="187" t="str">
        <f t="shared" si="28"/>
        <v/>
      </c>
      <c r="H185" s="238">
        <f t="shared" si="29"/>
        <v>0</v>
      </c>
      <c r="I185" s="238" t="str">
        <f t="shared" si="30"/>
        <v/>
      </c>
      <c r="J185" s="238" t="str">
        <f t="shared" si="31"/>
        <v/>
      </c>
      <c r="K185" s="238" t="str">
        <f t="shared" si="32"/>
        <v/>
      </c>
      <c r="L185" s="238" t="str">
        <f t="shared" si="33"/>
        <v/>
      </c>
      <c r="M185" s="238" t="str">
        <f t="shared" si="34"/>
        <v/>
      </c>
      <c r="N185" s="180">
        <f t="shared" si="35"/>
        <v>0</v>
      </c>
      <c r="O185" s="192"/>
      <c r="P185" s="180">
        <f t="shared" si="36"/>
        <v>0</v>
      </c>
      <c r="Q185" s="192"/>
      <c r="R185" s="180">
        <f t="shared" si="37"/>
        <v>0</v>
      </c>
      <c r="S185" s="192"/>
      <c r="T185" s="180">
        <f t="shared" si="38"/>
        <v>0</v>
      </c>
      <c r="U185" s="192"/>
      <c r="V185" s="180">
        <f t="shared" si="39"/>
        <v>0</v>
      </c>
      <c r="W185" s="192"/>
      <c r="X185" s="179">
        <f t="shared" si="27"/>
        <v>0</v>
      </c>
      <c r="Y185" s="168"/>
    </row>
    <row r="186" spans="1:25" x14ac:dyDescent="0.25">
      <c r="A186" s="168"/>
      <c r="B186" s="181"/>
      <c r="C186" s="168"/>
      <c r="D186" s="191"/>
      <c r="E186" s="168"/>
      <c r="F186" s="168"/>
      <c r="G186" s="187" t="str">
        <f t="shared" si="28"/>
        <v/>
      </c>
      <c r="H186" s="238">
        <f t="shared" si="29"/>
        <v>0</v>
      </c>
      <c r="I186" s="238" t="str">
        <f t="shared" si="30"/>
        <v/>
      </c>
      <c r="J186" s="238" t="str">
        <f t="shared" si="31"/>
        <v/>
      </c>
      <c r="K186" s="238" t="str">
        <f t="shared" si="32"/>
        <v/>
      </c>
      <c r="L186" s="238" t="str">
        <f t="shared" si="33"/>
        <v/>
      </c>
      <c r="M186" s="238" t="str">
        <f t="shared" si="34"/>
        <v/>
      </c>
      <c r="N186" s="180">
        <f t="shared" si="35"/>
        <v>0</v>
      </c>
      <c r="O186" s="192"/>
      <c r="P186" s="180">
        <f t="shared" si="36"/>
        <v>0</v>
      </c>
      <c r="Q186" s="192"/>
      <c r="R186" s="180">
        <f t="shared" si="37"/>
        <v>0</v>
      </c>
      <c r="S186" s="192"/>
      <c r="T186" s="180">
        <f t="shared" si="38"/>
        <v>0</v>
      </c>
      <c r="U186" s="192"/>
      <c r="V186" s="180">
        <f t="shared" si="39"/>
        <v>0</v>
      </c>
      <c r="W186" s="192"/>
      <c r="X186" s="179">
        <f t="shared" si="27"/>
        <v>0</v>
      </c>
      <c r="Y186" s="168"/>
    </row>
    <row r="187" spans="1:25" x14ac:dyDescent="0.25">
      <c r="A187" s="168"/>
      <c r="B187" s="181"/>
      <c r="C187" s="168"/>
      <c r="D187" s="191"/>
      <c r="E187" s="168"/>
      <c r="F187" s="168"/>
      <c r="G187" s="187" t="str">
        <f t="shared" si="28"/>
        <v/>
      </c>
      <c r="H187" s="238">
        <f t="shared" si="29"/>
        <v>0</v>
      </c>
      <c r="I187" s="238" t="str">
        <f t="shared" si="30"/>
        <v/>
      </c>
      <c r="J187" s="238" t="str">
        <f t="shared" si="31"/>
        <v/>
      </c>
      <c r="K187" s="238" t="str">
        <f t="shared" si="32"/>
        <v/>
      </c>
      <c r="L187" s="238" t="str">
        <f t="shared" si="33"/>
        <v/>
      </c>
      <c r="M187" s="238" t="str">
        <f t="shared" si="34"/>
        <v/>
      </c>
      <c r="N187" s="180">
        <f t="shared" si="35"/>
        <v>0</v>
      </c>
      <c r="O187" s="192"/>
      <c r="P187" s="180">
        <f t="shared" si="36"/>
        <v>0</v>
      </c>
      <c r="Q187" s="192"/>
      <c r="R187" s="180">
        <f t="shared" si="37"/>
        <v>0</v>
      </c>
      <c r="S187" s="192"/>
      <c r="T187" s="180">
        <f t="shared" si="38"/>
        <v>0</v>
      </c>
      <c r="U187" s="192"/>
      <c r="V187" s="180">
        <f t="shared" si="39"/>
        <v>0</v>
      </c>
      <c r="W187" s="192"/>
      <c r="X187" s="179">
        <f t="shared" si="27"/>
        <v>0</v>
      </c>
      <c r="Y187" s="168"/>
    </row>
    <row r="188" spans="1:25" x14ac:dyDescent="0.25">
      <c r="A188" s="168"/>
      <c r="B188" s="181"/>
      <c r="C188" s="168"/>
      <c r="D188" s="191"/>
      <c r="E188" s="168"/>
      <c r="F188" s="168"/>
      <c r="G188" s="187" t="str">
        <f t="shared" si="28"/>
        <v/>
      </c>
      <c r="H188" s="238">
        <f t="shared" si="29"/>
        <v>0</v>
      </c>
      <c r="I188" s="238" t="str">
        <f t="shared" si="30"/>
        <v/>
      </c>
      <c r="J188" s="238" t="str">
        <f t="shared" si="31"/>
        <v/>
      </c>
      <c r="K188" s="238" t="str">
        <f t="shared" si="32"/>
        <v/>
      </c>
      <c r="L188" s="238" t="str">
        <f t="shared" si="33"/>
        <v/>
      </c>
      <c r="M188" s="238" t="str">
        <f t="shared" si="34"/>
        <v/>
      </c>
      <c r="N188" s="180">
        <f t="shared" si="35"/>
        <v>0</v>
      </c>
      <c r="O188" s="192"/>
      <c r="P188" s="180">
        <f t="shared" si="36"/>
        <v>0</v>
      </c>
      <c r="Q188" s="192"/>
      <c r="R188" s="180">
        <f t="shared" si="37"/>
        <v>0</v>
      </c>
      <c r="S188" s="192"/>
      <c r="T188" s="180">
        <f t="shared" si="38"/>
        <v>0</v>
      </c>
      <c r="U188" s="192"/>
      <c r="V188" s="180">
        <f t="shared" si="39"/>
        <v>0</v>
      </c>
      <c r="W188" s="192"/>
      <c r="X188" s="179">
        <f t="shared" si="27"/>
        <v>0</v>
      </c>
      <c r="Y188" s="168"/>
    </row>
    <row r="189" spans="1:25" x14ac:dyDescent="0.25">
      <c r="A189" s="168"/>
      <c r="B189" s="181"/>
      <c r="C189" s="168"/>
      <c r="D189" s="191"/>
      <c r="E189" s="168"/>
      <c r="F189" s="168"/>
      <c r="G189" s="187" t="str">
        <f t="shared" si="28"/>
        <v/>
      </c>
      <c r="H189" s="238">
        <f t="shared" si="29"/>
        <v>0</v>
      </c>
      <c r="I189" s="238" t="str">
        <f t="shared" si="30"/>
        <v/>
      </c>
      <c r="J189" s="238" t="str">
        <f t="shared" si="31"/>
        <v/>
      </c>
      <c r="K189" s="238" t="str">
        <f t="shared" si="32"/>
        <v/>
      </c>
      <c r="L189" s="238" t="str">
        <f t="shared" si="33"/>
        <v/>
      </c>
      <c r="M189" s="238" t="str">
        <f t="shared" si="34"/>
        <v/>
      </c>
      <c r="N189" s="180">
        <f t="shared" si="35"/>
        <v>0</v>
      </c>
      <c r="O189" s="192"/>
      <c r="P189" s="180">
        <f t="shared" si="36"/>
        <v>0</v>
      </c>
      <c r="Q189" s="192"/>
      <c r="R189" s="180">
        <f t="shared" si="37"/>
        <v>0</v>
      </c>
      <c r="S189" s="192"/>
      <c r="T189" s="180">
        <f t="shared" si="38"/>
        <v>0</v>
      </c>
      <c r="U189" s="192"/>
      <c r="V189" s="180">
        <f t="shared" si="39"/>
        <v>0</v>
      </c>
      <c r="W189" s="192"/>
      <c r="X189" s="179">
        <f t="shared" si="27"/>
        <v>0</v>
      </c>
      <c r="Y189" s="168"/>
    </row>
    <row r="190" spans="1:25" x14ac:dyDescent="0.25">
      <c r="A190" s="168"/>
      <c r="B190" s="181"/>
      <c r="C190" s="168"/>
      <c r="D190" s="191"/>
      <c r="E190" s="168"/>
      <c r="F190" s="168"/>
      <c r="G190" s="187" t="str">
        <f t="shared" si="28"/>
        <v/>
      </c>
      <c r="H190" s="238">
        <f t="shared" si="29"/>
        <v>0</v>
      </c>
      <c r="I190" s="238" t="str">
        <f t="shared" si="30"/>
        <v/>
      </c>
      <c r="J190" s="238" t="str">
        <f t="shared" si="31"/>
        <v/>
      </c>
      <c r="K190" s="238" t="str">
        <f t="shared" si="32"/>
        <v/>
      </c>
      <c r="L190" s="238" t="str">
        <f t="shared" si="33"/>
        <v/>
      </c>
      <c r="M190" s="238" t="str">
        <f t="shared" si="34"/>
        <v/>
      </c>
      <c r="N190" s="180">
        <f t="shared" si="35"/>
        <v>0</v>
      </c>
      <c r="O190" s="192"/>
      <c r="P190" s="180">
        <f t="shared" si="36"/>
        <v>0</v>
      </c>
      <c r="Q190" s="192"/>
      <c r="R190" s="180">
        <f t="shared" si="37"/>
        <v>0</v>
      </c>
      <c r="S190" s="192"/>
      <c r="T190" s="180">
        <f t="shared" si="38"/>
        <v>0</v>
      </c>
      <c r="U190" s="192"/>
      <c r="V190" s="180">
        <f t="shared" si="39"/>
        <v>0</v>
      </c>
      <c r="W190" s="192"/>
      <c r="X190" s="179">
        <f t="shared" si="27"/>
        <v>0</v>
      </c>
      <c r="Y190" s="168"/>
    </row>
    <row r="191" spans="1:25" x14ac:dyDescent="0.25">
      <c r="A191" s="168"/>
      <c r="B191" s="181"/>
      <c r="C191" s="168"/>
      <c r="D191" s="191"/>
      <c r="E191" s="168"/>
      <c r="F191" s="168"/>
      <c r="G191" s="187" t="str">
        <f t="shared" si="28"/>
        <v/>
      </c>
      <c r="H191" s="238">
        <f t="shared" si="29"/>
        <v>0</v>
      </c>
      <c r="I191" s="238" t="str">
        <f t="shared" si="30"/>
        <v/>
      </c>
      <c r="J191" s="238" t="str">
        <f t="shared" si="31"/>
        <v/>
      </c>
      <c r="K191" s="238" t="str">
        <f t="shared" si="32"/>
        <v/>
      </c>
      <c r="L191" s="238" t="str">
        <f t="shared" si="33"/>
        <v/>
      </c>
      <c r="M191" s="238" t="str">
        <f t="shared" si="34"/>
        <v/>
      </c>
      <c r="N191" s="180">
        <f t="shared" si="35"/>
        <v>0</v>
      </c>
      <c r="O191" s="192"/>
      <c r="P191" s="180">
        <f t="shared" si="36"/>
        <v>0</v>
      </c>
      <c r="Q191" s="192"/>
      <c r="R191" s="180">
        <f t="shared" si="37"/>
        <v>0</v>
      </c>
      <c r="S191" s="192"/>
      <c r="T191" s="180">
        <f t="shared" si="38"/>
        <v>0</v>
      </c>
      <c r="U191" s="192"/>
      <c r="V191" s="180">
        <f t="shared" si="39"/>
        <v>0</v>
      </c>
      <c r="W191" s="192"/>
      <c r="X191" s="179">
        <f t="shared" si="27"/>
        <v>0</v>
      </c>
      <c r="Y191" s="168"/>
    </row>
    <row r="192" spans="1:25" x14ac:dyDescent="0.25">
      <c r="A192" s="168"/>
      <c r="B192" s="181"/>
      <c r="C192" s="168"/>
      <c r="D192" s="191"/>
      <c r="E192" s="168"/>
      <c r="F192" s="168"/>
      <c r="G192" s="187" t="str">
        <f t="shared" si="28"/>
        <v/>
      </c>
      <c r="H192" s="238">
        <f t="shared" si="29"/>
        <v>0</v>
      </c>
      <c r="I192" s="238" t="str">
        <f t="shared" si="30"/>
        <v/>
      </c>
      <c r="J192" s="238" t="str">
        <f t="shared" si="31"/>
        <v/>
      </c>
      <c r="K192" s="238" t="str">
        <f t="shared" si="32"/>
        <v/>
      </c>
      <c r="L192" s="238" t="str">
        <f t="shared" si="33"/>
        <v/>
      </c>
      <c r="M192" s="238" t="str">
        <f t="shared" si="34"/>
        <v/>
      </c>
      <c r="N192" s="180">
        <f t="shared" si="35"/>
        <v>0</v>
      </c>
      <c r="O192" s="192"/>
      <c r="P192" s="180">
        <f t="shared" si="36"/>
        <v>0</v>
      </c>
      <c r="Q192" s="192"/>
      <c r="R192" s="180">
        <f t="shared" si="37"/>
        <v>0</v>
      </c>
      <c r="S192" s="192"/>
      <c r="T192" s="180">
        <f t="shared" si="38"/>
        <v>0</v>
      </c>
      <c r="U192" s="192"/>
      <c r="V192" s="180">
        <f t="shared" si="39"/>
        <v>0</v>
      </c>
      <c r="W192" s="192"/>
      <c r="X192" s="179">
        <f t="shared" si="27"/>
        <v>0</v>
      </c>
      <c r="Y192" s="168"/>
    </row>
    <row r="193" spans="1:25" x14ac:dyDescent="0.25">
      <c r="A193" s="168"/>
      <c r="B193" s="181"/>
      <c r="C193" s="168"/>
      <c r="D193" s="191"/>
      <c r="E193" s="168"/>
      <c r="F193" s="168"/>
      <c r="G193" s="187" t="str">
        <f t="shared" si="28"/>
        <v/>
      </c>
      <c r="H193" s="238">
        <f t="shared" si="29"/>
        <v>0</v>
      </c>
      <c r="I193" s="238" t="str">
        <f t="shared" si="30"/>
        <v/>
      </c>
      <c r="J193" s="238" t="str">
        <f t="shared" si="31"/>
        <v/>
      </c>
      <c r="K193" s="238" t="str">
        <f t="shared" si="32"/>
        <v/>
      </c>
      <c r="L193" s="238" t="str">
        <f t="shared" si="33"/>
        <v/>
      </c>
      <c r="M193" s="238" t="str">
        <f t="shared" si="34"/>
        <v/>
      </c>
      <c r="N193" s="180">
        <f t="shared" si="35"/>
        <v>0</v>
      </c>
      <c r="O193" s="192"/>
      <c r="P193" s="180">
        <f t="shared" si="36"/>
        <v>0</v>
      </c>
      <c r="Q193" s="192"/>
      <c r="R193" s="180">
        <f t="shared" si="37"/>
        <v>0</v>
      </c>
      <c r="S193" s="192"/>
      <c r="T193" s="180">
        <f t="shared" si="38"/>
        <v>0</v>
      </c>
      <c r="U193" s="192"/>
      <c r="V193" s="180">
        <f t="shared" si="39"/>
        <v>0</v>
      </c>
      <c r="W193" s="192"/>
      <c r="X193" s="179">
        <f t="shared" si="27"/>
        <v>0</v>
      </c>
      <c r="Y193" s="168"/>
    </row>
    <row r="194" spans="1:25" x14ac:dyDescent="0.25">
      <c r="A194" s="168"/>
      <c r="B194" s="181"/>
      <c r="C194" s="168"/>
      <c r="D194" s="191"/>
      <c r="E194" s="168"/>
      <c r="F194" s="168"/>
      <c r="G194" s="187" t="str">
        <f t="shared" si="28"/>
        <v/>
      </c>
      <c r="H194" s="238">
        <f t="shared" si="29"/>
        <v>0</v>
      </c>
      <c r="I194" s="238" t="str">
        <f t="shared" si="30"/>
        <v/>
      </c>
      <c r="J194" s="238" t="str">
        <f t="shared" si="31"/>
        <v/>
      </c>
      <c r="K194" s="238" t="str">
        <f t="shared" si="32"/>
        <v/>
      </c>
      <c r="L194" s="238" t="str">
        <f t="shared" si="33"/>
        <v/>
      </c>
      <c r="M194" s="238" t="str">
        <f t="shared" si="34"/>
        <v/>
      </c>
      <c r="N194" s="180">
        <f t="shared" si="35"/>
        <v>0</v>
      </c>
      <c r="O194" s="192"/>
      <c r="P194" s="180">
        <f t="shared" si="36"/>
        <v>0</v>
      </c>
      <c r="Q194" s="192"/>
      <c r="R194" s="180">
        <f t="shared" si="37"/>
        <v>0</v>
      </c>
      <c r="S194" s="192"/>
      <c r="T194" s="180">
        <f t="shared" si="38"/>
        <v>0</v>
      </c>
      <c r="U194" s="192"/>
      <c r="V194" s="180">
        <f t="shared" si="39"/>
        <v>0</v>
      </c>
      <c r="W194" s="192"/>
      <c r="X194" s="179">
        <f t="shared" si="27"/>
        <v>0</v>
      </c>
      <c r="Y194" s="168"/>
    </row>
    <row r="195" spans="1:25" x14ac:dyDescent="0.25">
      <c r="A195" s="168"/>
      <c r="B195" s="181"/>
      <c r="C195" s="168"/>
      <c r="D195" s="191"/>
      <c r="E195" s="168"/>
      <c r="F195" s="168"/>
      <c r="G195" s="187" t="str">
        <f t="shared" si="28"/>
        <v/>
      </c>
      <c r="H195" s="238">
        <f t="shared" si="29"/>
        <v>0</v>
      </c>
      <c r="I195" s="238" t="str">
        <f t="shared" si="30"/>
        <v/>
      </c>
      <c r="J195" s="238" t="str">
        <f t="shared" si="31"/>
        <v/>
      </c>
      <c r="K195" s="238" t="str">
        <f t="shared" si="32"/>
        <v/>
      </c>
      <c r="L195" s="238" t="str">
        <f t="shared" si="33"/>
        <v/>
      </c>
      <c r="M195" s="238" t="str">
        <f t="shared" si="34"/>
        <v/>
      </c>
      <c r="N195" s="180">
        <f t="shared" si="35"/>
        <v>0</v>
      </c>
      <c r="O195" s="192"/>
      <c r="P195" s="180">
        <f t="shared" si="36"/>
        <v>0</v>
      </c>
      <c r="Q195" s="192"/>
      <c r="R195" s="180">
        <f t="shared" si="37"/>
        <v>0</v>
      </c>
      <c r="S195" s="192"/>
      <c r="T195" s="180">
        <f t="shared" si="38"/>
        <v>0</v>
      </c>
      <c r="U195" s="192"/>
      <c r="V195" s="180">
        <f t="shared" si="39"/>
        <v>0</v>
      </c>
      <c r="W195" s="192"/>
      <c r="X195" s="179">
        <f t="shared" si="27"/>
        <v>0</v>
      </c>
      <c r="Y195" s="168"/>
    </row>
    <row r="196" spans="1:25" x14ac:dyDescent="0.25">
      <c r="A196" s="168"/>
      <c r="B196" s="181"/>
      <c r="C196" s="168"/>
      <c r="D196" s="191"/>
      <c r="E196" s="168"/>
      <c r="F196" s="168"/>
      <c r="G196" s="187" t="str">
        <f t="shared" si="28"/>
        <v/>
      </c>
      <c r="H196" s="238">
        <f t="shared" si="29"/>
        <v>0</v>
      </c>
      <c r="I196" s="238" t="str">
        <f t="shared" si="30"/>
        <v/>
      </c>
      <c r="J196" s="238" t="str">
        <f t="shared" si="31"/>
        <v/>
      </c>
      <c r="K196" s="238" t="str">
        <f t="shared" si="32"/>
        <v/>
      </c>
      <c r="L196" s="238" t="str">
        <f t="shared" si="33"/>
        <v/>
      </c>
      <c r="M196" s="238" t="str">
        <f t="shared" si="34"/>
        <v/>
      </c>
      <c r="N196" s="180">
        <f t="shared" si="35"/>
        <v>0</v>
      </c>
      <c r="O196" s="192"/>
      <c r="P196" s="180">
        <f t="shared" si="36"/>
        <v>0</v>
      </c>
      <c r="Q196" s="192"/>
      <c r="R196" s="180">
        <f t="shared" si="37"/>
        <v>0</v>
      </c>
      <c r="S196" s="192"/>
      <c r="T196" s="180">
        <f t="shared" si="38"/>
        <v>0</v>
      </c>
      <c r="U196" s="192"/>
      <c r="V196" s="180">
        <f t="shared" si="39"/>
        <v>0</v>
      </c>
      <c r="W196" s="192"/>
      <c r="X196" s="179">
        <f t="shared" si="27"/>
        <v>0</v>
      </c>
      <c r="Y196" s="168"/>
    </row>
    <row r="197" spans="1:25" x14ac:dyDescent="0.25">
      <c r="A197" s="168"/>
      <c r="B197" s="181"/>
      <c r="C197" s="168"/>
      <c r="D197" s="191"/>
      <c r="E197" s="168"/>
      <c r="F197" s="168"/>
      <c r="G197" s="187" t="str">
        <f t="shared" si="28"/>
        <v/>
      </c>
      <c r="H197" s="238">
        <f t="shared" si="29"/>
        <v>0</v>
      </c>
      <c r="I197" s="238" t="str">
        <f t="shared" si="30"/>
        <v/>
      </c>
      <c r="J197" s="238" t="str">
        <f t="shared" si="31"/>
        <v/>
      </c>
      <c r="K197" s="238" t="str">
        <f t="shared" si="32"/>
        <v/>
      </c>
      <c r="L197" s="238" t="str">
        <f t="shared" si="33"/>
        <v/>
      </c>
      <c r="M197" s="238" t="str">
        <f t="shared" si="34"/>
        <v/>
      </c>
      <c r="N197" s="180">
        <f t="shared" si="35"/>
        <v>0</v>
      </c>
      <c r="O197" s="192"/>
      <c r="P197" s="180">
        <f t="shared" si="36"/>
        <v>0</v>
      </c>
      <c r="Q197" s="192"/>
      <c r="R197" s="180">
        <f t="shared" si="37"/>
        <v>0</v>
      </c>
      <c r="S197" s="192"/>
      <c r="T197" s="180">
        <f t="shared" si="38"/>
        <v>0</v>
      </c>
      <c r="U197" s="192"/>
      <c r="V197" s="180">
        <f t="shared" si="39"/>
        <v>0</v>
      </c>
      <c r="W197" s="192"/>
      <c r="X197" s="179">
        <f t="shared" si="27"/>
        <v>0</v>
      </c>
      <c r="Y197" s="168"/>
    </row>
    <row r="198" spans="1:25" x14ac:dyDescent="0.25">
      <c r="A198" s="168"/>
      <c r="B198" s="181"/>
      <c r="C198" s="168"/>
      <c r="D198" s="191"/>
      <c r="E198" s="168"/>
      <c r="F198" s="168"/>
      <c r="G198" s="187" t="str">
        <f t="shared" si="28"/>
        <v/>
      </c>
      <c r="H198" s="238">
        <f t="shared" si="29"/>
        <v>0</v>
      </c>
      <c r="I198" s="238" t="str">
        <f t="shared" si="30"/>
        <v/>
      </c>
      <c r="J198" s="238" t="str">
        <f t="shared" si="31"/>
        <v/>
      </c>
      <c r="K198" s="238" t="str">
        <f t="shared" si="32"/>
        <v/>
      </c>
      <c r="L198" s="238" t="str">
        <f t="shared" si="33"/>
        <v/>
      </c>
      <c r="M198" s="238" t="str">
        <f t="shared" si="34"/>
        <v/>
      </c>
      <c r="N198" s="180">
        <f t="shared" si="35"/>
        <v>0</v>
      </c>
      <c r="O198" s="192"/>
      <c r="P198" s="180">
        <f t="shared" si="36"/>
        <v>0</v>
      </c>
      <c r="Q198" s="192"/>
      <c r="R198" s="180">
        <f t="shared" si="37"/>
        <v>0</v>
      </c>
      <c r="S198" s="192"/>
      <c r="T198" s="180">
        <f t="shared" si="38"/>
        <v>0</v>
      </c>
      <c r="U198" s="192"/>
      <c r="V198" s="180">
        <f t="shared" si="39"/>
        <v>0</v>
      </c>
      <c r="W198" s="192"/>
      <c r="X198" s="179">
        <f t="shared" si="27"/>
        <v>0</v>
      </c>
      <c r="Y198" s="168"/>
    </row>
    <row r="199" spans="1:25" x14ac:dyDescent="0.25">
      <c r="A199" s="168"/>
      <c r="B199" s="181"/>
      <c r="C199" s="168"/>
      <c r="D199" s="191"/>
      <c r="E199" s="168"/>
      <c r="F199" s="168"/>
      <c r="G199" s="187" t="str">
        <f t="shared" si="28"/>
        <v/>
      </c>
      <c r="H199" s="238">
        <f t="shared" si="29"/>
        <v>0</v>
      </c>
      <c r="I199" s="238" t="str">
        <f t="shared" si="30"/>
        <v/>
      </c>
      <c r="J199" s="238" t="str">
        <f t="shared" si="31"/>
        <v/>
      </c>
      <c r="K199" s="238" t="str">
        <f t="shared" si="32"/>
        <v/>
      </c>
      <c r="L199" s="238" t="str">
        <f t="shared" si="33"/>
        <v/>
      </c>
      <c r="M199" s="238" t="str">
        <f t="shared" si="34"/>
        <v/>
      </c>
      <c r="N199" s="180">
        <f t="shared" si="35"/>
        <v>0</v>
      </c>
      <c r="O199" s="192"/>
      <c r="P199" s="180">
        <f t="shared" si="36"/>
        <v>0</v>
      </c>
      <c r="Q199" s="192"/>
      <c r="R199" s="180">
        <f t="shared" si="37"/>
        <v>0</v>
      </c>
      <c r="S199" s="192"/>
      <c r="T199" s="180">
        <f t="shared" si="38"/>
        <v>0</v>
      </c>
      <c r="U199" s="192"/>
      <c r="V199" s="180">
        <f t="shared" si="39"/>
        <v>0</v>
      </c>
      <c r="W199" s="192"/>
      <c r="X199" s="179">
        <f t="shared" si="27"/>
        <v>0</v>
      </c>
      <c r="Y199" s="168"/>
    </row>
    <row r="200" spans="1:25" x14ac:dyDescent="0.25">
      <c r="A200" s="168"/>
      <c r="B200" s="181"/>
      <c r="C200" s="168"/>
      <c r="D200" s="191"/>
      <c r="E200" s="168"/>
      <c r="F200" s="168"/>
      <c r="G200" s="187" t="str">
        <f t="shared" si="28"/>
        <v/>
      </c>
      <c r="H200" s="238">
        <f t="shared" si="29"/>
        <v>0</v>
      </c>
      <c r="I200" s="238" t="str">
        <f t="shared" si="30"/>
        <v/>
      </c>
      <c r="J200" s="238" t="str">
        <f t="shared" si="31"/>
        <v/>
      </c>
      <c r="K200" s="238" t="str">
        <f t="shared" si="32"/>
        <v/>
      </c>
      <c r="L200" s="238" t="str">
        <f t="shared" si="33"/>
        <v/>
      </c>
      <c r="M200" s="238" t="str">
        <f t="shared" si="34"/>
        <v/>
      </c>
      <c r="N200" s="180">
        <f t="shared" si="35"/>
        <v>0</v>
      </c>
      <c r="O200" s="192"/>
      <c r="P200" s="180">
        <f t="shared" si="36"/>
        <v>0</v>
      </c>
      <c r="Q200" s="192"/>
      <c r="R200" s="180">
        <f t="shared" si="37"/>
        <v>0</v>
      </c>
      <c r="S200" s="192"/>
      <c r="T200" s="180">
        <f t="shared" si="38"/>
        <v>0</v>
      </c>
      <c r="U200" s="192"/>
      <c r="V200" s="180">
        <f t="shared" si="39"/>
        <v>0</v>
      </c>
      <c r="W200" s="192"/>
      <c r="X200" s="179">
        <f t="shared" si="27"/>
        <v>0</v>
      </c>
      <c r="Y200" s="168"/>
    </row>
    <row r="201" spans="1:25" x14ac:dyDescent="0.25">
      <c r="A201" s="168"/>
      <c r="B201" s="181"/>
      <c r="C201" s="168"/>
      <c r="D201" s="191"/>
      <c r="E201" s="168"/>
      <c r="F201" s="168"/>
      <c r="G201" s="187" t="str">
        <f t="shared" si="28"/>
        <v/>
      </c>
      <c r="H201" s="238">
        <f t="shared" si="29"/>
        <v>0</v>
      </c>
      <c r="I201" s="238" t="str">
        <f t="shared" si="30"/>
        <v/>
      </c>
      <c r="J201" s="238" t="str">
        <f t="shared" si="31"/>
        <v/>
      </c>
      <c r="K201" s="238" t="str">
        <f t="shared" si="32"/>
        <v/>
      </c>
      <c r="L201" s="238" t="str">
        <f t="shared" si="33"/>
        <v/>
      </c>
      <c r="M201" s="238" t="str">
        <f t="shared" si="34"/>
        <v/>
      </c>
      <c r="N201" s="180">
        <f t="shared" si="35"/>
        <v>0</v>
      </c>
      <c r="O201" s="192"/>
      <c r="P201" s="180">
        <f t="shared" si="36"/>
        <v>0</v>
      </c>
      <c r="Q201" s="192"/>
      <c r="R201" s="180">
        <f t="shared" si="37"/>
        <v>0</v>
      </c>
      <c r="S201" s="192"/>
      <c r="T201" s="180">
        <f t="shared" si="38"/>
        <v>0</v>
      </c>
      <c r="U201" s="192"/>
      <c r="V201" s="180">
        <f t="shared" si="39"/>
        <v>0</v>
      </c>
      <c r="W201" s="192"/>
      <c r="X201" s="179">
        <f t="shared" si="27"/>
        <v>0</v>
      </c>
      <c r="Y201" s="168"/>
    </row>
    <row r="202" spans="1:25" x14ac:dyDescent="0.25">
      <c r="A202" s="168"/>
      <c r="B202" s="181"/>
      <c r="C202" s="168"/>
      <c r="D202" s="191"/>
      <c r="E202" s="168"/>
      <c r="F202" s="168"/>
      <c r="G202" s="187" t="str">
        <f t="shared" si="28"/>
        <v/>
      </c>
      <c r="H202" s="238">
        <f t="shared" si="29"/>
        <v>0</v>
      </c>
      <c r="I202" s="238" t="str">
        <f t="shared" si="30"/>
        <v/>
      </c>
      <c r="J202" s="238" t="str">
        <f t="shared" si="31"/>
        <v/>
      </c>
      <c r="K202" s="238" t="str">
        <f t="shared" si="32"/>
        <v/>
      </c>
      <c r="L202" s="238" t="str">
        <f t="shared" si="33"/>
        <v/>
      </c>
      <c r="M202" s="238" t="str">
        <f t="shared" si="34"/>
        <v/>
      </c>
      <c r="N202" s="180">
        <f t="shared" si="35"/>
        <v>0</v>
      </c>
      <c r="O202" s="192"/>
      <c r="P202" s="180">
        <f t="shared" si="36"/>
        <v>0</v>
      </c>
      <c r="Q202" s="192"/>
      <c r="R202" s="180">
        <f t="shared" si="37"/>
        <v>0</v>
      </c>
      <c r="S202" s="192"/>
      <c r="T202" s="180">
        <f t="shared" si="38"/>
        <v>0</v>
      </c>
      <c r="U202" s="192"/>
      <c r="V202" s="180">
        <f t="shared" si="39"/>
        <v>0</v>
      </c>
      <c r="W202" s="192"/>
      <c r="X202" s="179">
        <f t="shared" si="27"/>
        <v>0</v>
      </c>
      <c r="Y202" s="168"/>
    </row>
    <row r="203" spans="1:25" x14ac:dyDescent="0.25">
      <c r="A203" s="168"/>
      <c r="B203" s="181"/>
      <c r="C203" s="168"/>
      <c r="D203" s="191"/>
      <c r="E203" s="168"/>
      <c r="F203" s="168"/>
      <c r="G203" s="187" t="str">
        <f t="shared" si="28"/>
        <v/>
      </c>
      <c r="H203" s="238">
        <f t="shared" si="29"/>
        <v>0</v>
      </c>
      <c r="I203" s="238" t="str">
        <f t="shared" si="30"/>
        <v/>
      </c>
      <c r="J203" s="238" t="str">
        <f t="shared" si="31"/>
        <v/>
      </c>
      <c r="K203" s="238" t="str">
        <f t="shared" si="32"/>
        <v/>
      </c>
      <c r="L203" s="238" t="str">
        <f t="shared" si="33"/>
        <v/>
      </c>
      <c r="M203" s="238" t="str">
        <f t="shared" si="34"/>
        <v/>
      </c>
      <c r="N203" s="180">
        <f t="shared" si="35"/>
        <v>0</v>
      </c>
      <c r="O203" s="192"/>
      <c r="P203" s="180">
        <f t="shared" si="36"/>
        <v>0</v>
      </c>
      <c r="Q203" s="192"/>
      <c r="R203" s="180">
        <f t="shared" si="37"/>
        <v>0</v>
      </c>
      <c r="S203" s="192"/>
      <c r="T203" s="180">
        <f t="shared" si="38"/>
        <v>0</v>
      </c>
      <c r="U203" s="192"/>
      <c r="V203" s="180">
        <f t="shared" si="39"/>
        <v>0</v>
      </c>
      <c r="W203" s="192"/>
      <c r="X203" s="179">
        <f t="shared" si="27"/>
        <v>0</v>
      </c>
      <c r="Y203" s="168"/>
    </row>
    <row r="204" spans="1:25" x14ac:dyDescent="0.25">
      <c r="A204" s="168"/>
      <c r="B204" s="181"/>
      <c r="C204" s="168"/>
      <c r="D204" s="191"/>
      <c r="E204" s="168"/>
      <c r="F204" s="168"/>
      <c r="G204" s="187" t="str">
        <f t="shared" si="28"/>
        <v/>
      </c>
      <c r="H204" s="238">
        <f t="shared" si="29"/>
        <v>0</v>
      </c>
      <c r="I204" s="238" t="str">
        <f t="shared" si="30"/>
        <v/>
      </c>
      <c r="J204" s="238" t="str">
        <f t="shared" si="31"/>
        <v/>
      </c>
      <c r="K204" s="238" t="str">
        <f t="shared" si="32"/>
        <v/>
      </c>
      <c r="L204" s="238" t="str">
        <f t="shared" si="33"/>
        <v/>
      </c>
      <c r="M204" s="238" t="str">
        <f t="shared" si="34"/>
        <v/>
      </c>
      <c r="N204" s="180">
        <f t="shared" si="35"/>
        <v>0</v>
      </c>
      <c r="O204" s="192"/>
      <c r="P204" s="180">
        <f t="shared" si="36"/>
        <v>0</v>
      </c>
      <c r="Q204" s="192"/>
      <c r="R204" s="180">
        <f t="shared" si="37"/>
        <v>0</v>
      </c>
      <c r="S204" s="192"/>
      <c r="T204" s="180">
        <f t="shared" si="38"/>
        <v>0</v>
      </c>
      <c r="U204" s="192"/>
      <c r="V204" s="180">
        <f t="shared" si="39"/>
        <v>0</v>
      </c>
      <c r="W204" s="192"/>
      <c r="X204" s="179">
        <f t="shared" si="27"/>
        <v>0</v>
      </c>
      <c r="Y204" s="168"/>
    </row>
    <row r="205" spans="1:25" x14ac:dyDescent="0.25">
      <c r="A205" s="168"/>
      <c r="B205" s="181"/>
      <c r="C205" s="168"/>
      <c r="D205" s="191"/>
      <c r="E205" s="168"/>
      <c r="F205" s="168"/>
      <c r="G205" s="187" t="str">
        <f t="shared" si="28"/>
        <v/>
      </c>
      <c r="H205" s="238">
        <f t="shared" si="29"/>
        <v>0</v>
      </c>
      <c r="I205" s="238" t="str">
        <f t="shared" si="30"/>
        <v/>
      </c>
      <c r="J205" s="238" t="str">
        <f t="shared" si="31"/>
        <v/>
      </c>
      <c r="K205" s="238" t="str">
        <f t="shared" si="32"/>
        <v/>
      </c>
      <c r="L205" s="238" t="str">
        <f t="shared" si="33"/>
        <v/>
      </c>
      <c r="M205" s="238" t="str">
        <f t="shared" si="34"/>
        <v/>
      </c>
      <c r="N205" s="180">
        <f t="shared" si="35"/>
        <v>0</v>
      </c>
      <c r="O205" s="192"/>
      <c r="P205" s="180">
        <f t="shared" si="36"/>
        <v>0</v>
      </c>
      <c r="Q205" s="192"/>
      <c r="R205" s="180">
        <f t="shared" si="37"/>
        <v>0</v>
      </c>
      <c r="S205" s="192"/>
      <c r="T205" s="180">
        <f t="shared" si="38"/>
        <v>0</v>
      </c>
      <c r="U205" s="192"/>
      <c r="V205" s="180">
        <f t="shared" si="39"/>
        <v>0</v>
      </c>
      <c r="W205" s="192"/>
      <c r="X205" s="179">
        <f t="shared" si="27"/>
        <v>0</v>
      </c>
      <c r="Y205" s="168"/>
    </row>
    <row r="206" spans="1:25" x14ac:dyDescent="0.25">
      <c r="A206" s="168"/>
      <c r="B206" s="181"/>
      <c r="C206" s="168"/>
      <c r="D206" s="191"/>
      <c r="E206" s="168"/>
      <c r="F206" s="168"/>
      <c r="G206" s="187" t="str">
        <f t="shared" si="28"/>
        <v/>
      </c>
      <c r="H206" s="238">
        <f t="shared" si="29"/>
        <v>0</v>
      </c>
      <c r="I206" s="238" t="str">
        <f t="shared" si="30"/>
        <v/>
      </c>
      <c r="J206" s="238" t="str">
        <f t="shared" si="31"/>
        <v/>
      </c>
      <c r="K206" s="238" t="str">
        <f t="shared" si="32"/>
        <v/>
      </c>
      <c r="L206" s="238" t="str">
        <f t="shared" si="33"/>
        <v/>
      </c>
      <c r="M206" s="238" t="str">
        <f t="shared" si="34"/>
        <v/>
      </c>
      <c r="N206" s="180">
        <f t="shared" si="35"/>
        <v>0</v>
      </c>
      <c r="O206" s="192"/>
      <c r="P206" s="180">
        <f t="shared" si="36"/>
        <v>0</v>
      </c>
      <c r="Q206" s="192"/>
      <c r="R206" s="180">
        <f t="shared" si="37"/>
        <v>0</v>
      </c>
      <c r="S206" s="192"/>
      <c r="T206" s="180">
        <f t="shared" si="38"/>
        <v>0</v>
      </c>
      <c r="U206" s="192"/>
      <c r="V206" s="180">
        <f t="shared" si="39"/>
        <v>0</v>
      </c>
      <c r="W206" s="192"/>
      <c r="X206" s="179">
        <f t="shared" si="27"/>
        <v>0</v>
      </c>
      <c r="Y206" s="168"/>
    </row>
    <row r="207" spans="1:25" x14ac:dyDescent="0.25">
      <c r="A207" s="168"/>
      <c r="B207" s="181"/>
      <c r="C207" s="168"/>
      <c r="D207" s="191"/>
      <c r="E207" s="168"/>
      <c r="F207" s="168"/>
      <c r="G207" s="187" t="str">
        <f t="shared" si="28"/>
        <v/>
      </c>
      <c r="H207" s="238">
        <f t="shared" si="29"/>
        <v>0</v>
      </c>
      <c r="I207" s="238" t="str">
        <f t="shared" si="30"/>
        <v/>
      </c>
      <c r="J207" s="238" t="str">
        <f t="shared" si="31"/>
        <v/>
      </c>
      <c r="K207" s="238" t="str">
        <f t="shared" si="32"/>
        <v/>
      </c>
      <c r="L207" s="238" t="str">
        <f t="shared" si="33"/>
        <v/>
      </c>
      <c r="M207" s="238" t="str">
        <f t="shared" si="34"/>
        <v/>
      </c>
      <c r="N207" s="180">
        <f t="shared" si="35"/>
        <v>0</v>
      </c>
      <c r="O207" s="192"/>
      <c r="P207" s="180">
        <f t="shared" si="36"/>
        <v>0</v>
      </c>
      <c r="Q207" s="192"/>
      <c r="R207" s="180">
        <f t="shared" si="37"/>
        <v>0</v>
      </c>
      <c r="S207" s="192"/>
      <c r="T207" s="180">
        <f t="shared" si="38"/>
        <v>0</v>
      </c>
      <c r="U207" s="192"/>
      <c r="V207" s="180">
        <f t="shared" si="39"/>
        <v>0</v>
      </c>
      <c r="W207" s="192"/>
      <c r="X207" s="179">
        <f t="shared" si="27"/>
        <v>0</v>
      </c>
      <c r="Y207" s="168"/>
    </row>
    <row r="208" spans="1:25" x14ac:dyDescent="0.25">
      <c r="A208" s="168"/>
      <c r="B208" s="181"/>
      <c r="C208" s="168"/>
      <c r="D208" s="191"/>
      <c r="E208" s="168"/>
      <c r="F208" s="168"/>
      <c r="G208" s="187" t="str">
        <f t="shared" si="28"/>
        <v/>
      </c>
      <c r="H208" s="238">
        <f t="shared" si="29"/>
        <v>0</v>
      </c>
      <c r="I208" s="238" t="str">
        <f t="shared" si="30"/>
        <v/>
      </c>
      <c r="J208" s="238" t="str">
        <f t="shared" si="31"/>
        <v/>
      </c>
      <c r="K208" s="238" t="str">
        <f t="shared" si="32"/>
        <v/>
      </c>
      <c r="L208" s="238" t="str">
        <f t="shared" si="33"/>
        <v/>
      </c>
      <c r="M208" s="238" t="str">
        <f t="shared" si="34"/>
        <v/>
      </c>
      <c r="N208" s="180">
        <f t="shared" si="35"/>
        <v>0</v>
      </c>
      <c r="O208" s="192"/>
      <c r="P208" s="180">
        <f t="shared" si="36"/>
        <v>0</v>
      </c>
      <c r="Q208" s="192"/>
      <c r="R208" s="180">
        <f t="shared" si="37"/>
        <v>0</v>
      </c>
      <c r="S208" s="192"/>
      <c r="T208" s="180">
        <f t="shared" si="38"/>
        <v>0</v>
      </c>
      <c r="U208" s="192"/>
      <c r="V208" s="180">
        <f t="shared" si="39"/>
        <v>0</v>
      </c>
      <c r="W208" s="192"/>
      <c r="X208" s="179">
        <f t="shared" si="27"/>
        <v>0</v>
      </c>
      <c r="Y208" s="168"/>
    </row>
    <row r="209" spans="1:25" x14ac:dyDescent="0.25">
      <c r="A209" s="168"/>
      <c r="B209" s="181"/>
      <c r="C209" s="168"/>
      <c r="D209" s="191"/>
      <c r="E209" s="168"/>
      <c r="F209" s="168"/>
      <c r="G209" s="187" t="str">
        <f t="shared" si="28"/>
        <v/>
      </c>
      <c r="H209" s="238">
        <f t="shared" si="29"/>
        <v>0</v>
      </c>
      <c r="I209" s="238" t="str">
        <f t="shared" si="30"/>
        <v/>
      </c>
      <c r="J209" s="238" t="str">
        <f t="shared" si="31"/>
        <v/>
      </c>
      <c r="K209" s="238" t="str">
        <f t="shared" si="32"/>
        <v/>
      </c>
      <c r="L209" s="238" t="str">
        <f t="shared" si="33"/>
        <v/>
      </c>
      <c r="M209" s="238" t="str">
        <f t="shared" si="34"/>
        <v/>
      </c>
      <c r="N209" s="180">
        <f t="shared" si="35"/>
        <v>0</v>
      </c>
      <c r="O209" s="192"/>
      <c r="P209" s="180">
        <f t="shared" si="36"/>
        <v>0</v>
      </c>
      <c r="Q209" s="192"/>
      <c r="R209" s="180">
        <f t="shared" si="37"/>
        <v>0</v>
      </c>
      <c r="S209" s="192"/>
      <c r="T209" s="180">
        <f t="shared" si="38"/>
        <v>0</v>
      </c>
      <c r="U209" s="192"/>
      <c r="V209" s="180">
        <f t="shared" si="39"/>
        <v>0</v>
      </c>
      <c r="W209" s="192"/>
      <c r="X209" s="179">
        <f t="shared" si="27"/>
        <v>0</v>
      </c>
      <c r="Y209" s="168"/>
    </row>
    <row r="210" spans="1:25" x14ac:dyDescent="0.25">
      <c r="A210" s="168"/>
      <c r="B210" s="181"/>
      <c r="C210" s="168"/>
      <c r="D210" s="191"/>
      <c r="E210" s="168"/>
      <c r="F210" s="168"/>
      <c r="G210" s="187" t="str">
        <f t="shared" si="28"/>
        <v/>
      </c>
      <c r="H210" s="238">
        <f t="shared" si="29"/>
        <v>0</v>
      </c>
      <c r="I210" s="238" t="str">
        <f t="shared" si="30"/>
        <v/>
      </c>
      <c r="J210" s="238" t="str">
        <f t="shared" si="31"/>
        <v/>
      </c>
      <c r="K210" s="238" t="str">
        <f t="shared" si="32"/>
        <v/>
      </c>
      <c r="L210" s="238" t="str">
        <f t="shared" si="33"/>
        <v/>
      </c>
      <c r="M210" s="238" t="str">
        <f t="shared" si="34"/>
        <v/>
      </c>
      <c r="N210" s="180">
        <f t="shared" si="35"/>
        <v>0</v>
      </c>
      <c r="O210" s="192"/>
      <c r="P210" s="180">
        <f t="shared" si="36"/>
        <v>0</v>
      </c>
      <c r="Q210" s="192"/>
      <c r="R210" s="180">
        <f t="shared" si="37"/>
        <v>0</v>
      </c>
      <c r="S210" s="192"/>
      <c r="T210" s="180">
        <f t="shared" si="38"/>
        <v>0</v>
      </c>
      <c r="U210" s="192"/>
      <c r="V210" s="180">
        <f t="shared" si="39"/>
        <v>0</v>
      </c>
      <c r="W210" s="192"/>
      <c r="X210" s="179">
        <f t="shared" si="27"/>
        <v>0</v>
      </c>
      <c r="Y210" s="168"/>
    </row>
    <row r="211" spans="1:25" x14ac:dyDescent="0.25">
      <c r="A211" s="168"/>
      <c r="B211" s="181"/>
      <c r="C211" s="168"/>
      <c r="D211" s="191"/>
      <c r="E211" s="168"/>
      <c r="F211" s="168"/>
      <c r="G211" s="187" t="str">
        <f t="shared" si="28"/>
        <v/>
      </c>
      <c r="H211" s="238">
        <f t="shared" si="29"/>
        <v>0</v>
      </c>
      <c r="I211" s="238" t="str">
        <f t="shared" si="30"/>
        <v/>
      </c>
      <c r="J211" s="238" t="str">
        <f t="shared" si="31"/>
        <v/>
      </c>
      <c r="K211" s="238" t="str">
        <f t="shared" si="32"/>
        <v/>
      </c>
      <c r="L211" s="238" t="str">
        <f t="shared" si="33"/>
        <v/>
      </c>
      <c r="M211" s="238" t="str">
        <f t="shared" si="34"/>
        <v/>
      </c>
      <c r="N211" s="180">
        <f t="shared" si="35"/>
        <v>0</v>
      </c>
      <c r="O211" s="192"/>
      <c r="P211" s="180">
        <f t="shared" si="36"/>
        <v>0</v>
      </c>
      <c r="Q211" s="192"/>
      <c r="R211" s="180">
        <f t="shared" si="37"/>
        <v>0</v>
      </c>
      <c r="S211" s="192"/>
      <c r="T211" s="180">
        <f t="shared" si="38"/>
        <v>0</v>
      </c>
      <c r="U211" s="192"/>
      <c r="V211" s="180">
        <f t="shared" si="39"/>
        <v>0</v>
      </c>
      <c r="W211" s="192"/>
      <c r="X211" s="179">
        <f t="shared" si="27"/>
        <v>0</v>
      </c>
      <c r="Y211" s="168"/>
    </row>
    <row r="212" spans="1:25" x14ac:dyDescent="0.25">
      <c r="A212" s="168"/>
      <c r="B212" s="181"/>
      <c r="C212" s="168"/>
      <c r="D212" s="191"/>
      <c r="E212" s="168"/>
      <c r="F212" s="168"/>
      <c r="G212" s="187" t="str">
        <f t="shared" si="28"/>
        <v/>
      </c>
      <c r="H212" s="238">
        <f t="shared" si="29"/>
        <v>0</v>
      </c>
      <c r="I212" s="238" t="str">
        <f t="shared" si="30"/>
        <v/>
      </c>
      <c r="J212" s="238" t="str">
        <f t="shared" si="31"/>
        <v/>
      </c>
      <c r="K212" s="238" t="str">
        <f t="shared" si="32"/>
        <v/>
      </c>
      <c r="L212" s="238" t="str">
        <f t="shared" si="33"/>
        <v/>
      </c>
      <c r="M212" s="238" t="str">
        <f t="shared" si="34"/>
        <v/>
      </c>
      <c r="N212" s="180">
        <f t="shared" si="35"/>
        <v>0</v>
      </c>
      <c r="O212" s="192"/>
      <c r="P212" s="180">
        <f t="shared" si="36"/>
        <v>0</v>
      </c>
      <c r="Q212" s="192"/>
      <c r="R212" s="180">
        <f t="shared" si="37"/>
        <v>0</v>
      </c>
      <c r="S212" s="192"/>
      <c r="T212" s="180">
        <f t="shared" si="38"/>
        <v>0</v>
      </c>
      <c r="U212" s="192"/>
      <c r="V212" s="180">
        <f t="shared" si="39"/>
        <v>0</v>
      </c>
      <c r="W212" s="192"/>
      <c r="X212" s="179">
        <f t="shared" ref="X212:X275" si="40">B212-SUM(N212:V212)</f>
        <v>0</v>
      </c>
      <c r="Y212" s="168"/>
    </row>
    <row r="213" spans="1:25" x14ac:dyDescent="0.25">
      <c r="A213" s="168"/>
      <c r="B213" s="181"/>
      <c r="C213" s="168"/>
      <c r="D213" s="191"/>
      <c r="E213" s="168"/>
      <c r="F213" s="168"/>
      <c r="G213" s="187" t="str">
        <f t="shared" ref="G213:G276" si="41">IF(E213="","",DATE(YEAR(D213),MONTH(D213)+E213,DAY(D213)-1))</f>
        <v/>
      </c>
      <c r="H213" s="238">
        <f t="shared" ref="H213:H276" si="42">SUM(I213:M213)</f>
        <v>0</v>
      </c>
      <c r="I213" s="238" t="str">
        <f t="shared" ref="I213:I276" si="43">IF(E213="","",IFERROR(AND($I$5,$J$5)*DATEDIF(MAX($I$5,$D213),MIN($J$5,$G213)+1,"m"),0))</f>
        <v/>
      </c>
      <c r="J213" s="238" t="str">
        <f t="shared" ref="J213:J276" si="44">IF(E213="","",IFERROR(AND($I$6,$J$6)*DATEDIF(MAX($I$6,$D213),MIN($J$6,$G213)+1,"m"),0))</f>
        <v/>
      </c>
      <c r="K213" s="238" t="str">
        <f t="shared" ref="K213:K276" si="45">IF(E213="","",IFERROR(AND($I$7,$J$7)*DATEDIF(MAX($I$7,$D213),MIN($J$7,$G213)+1,"m"),0))</f>
        <v/>
      </c>
      <c r="L213" s="238" t="str">
        <f t="shared" ref="L213:L276" si="46">IF(E213="","",IFERROR(AND($I$8,$J$8)*DATEDIF(MAX($I$8,$D213),MIN($J$8,$G213)+1,"m"),0))</f>
        <v/>
      </c>
      <c r="M213" s="238" t="str">
        <f t="shared" ref="M213:M276" si="47">IF(E213="","",IFERROR(AND($I$9,$J$9)*DATEDIF(MAX($I$9,$D213),MIN($J$9,$G213)+1,"m"),0))</f>
        <v/>
      </c>
      <c r="N213" s="180">
        <f t="shared" ref="N213:N276" si="48">IFERROR(ROUND(B213/E213*I213*F213,2),0)</f>
        <v>0</v>
      </c>
      <c r="O213" s="192"/>
      <c r="P213" s="180">
        <f t="shared" ref="P213:P276" si="49">IFERROR(ROUND(B213/E213*J213*F213,2),0)</f>
        <v>0</v>
      </c>
      <c r="Q213" s="192"/>
      <c r="R213" s="180">
        <f t="shared" ref="R213:R276" si="50">IFERROR(ROUND(B213/E213*K213*F213,2),0)</f>
        <v>0</v>
      </c>
      <c r="S213" s="192"/>
      <c r="T213" s="180">
        <f t="shared" ref="T213:T276" si="51">IFERROR(ROUND(B213/E213*L213*F213,2),0)</f>
        <v>0</v>
      </c>
      <c r="U213" s="192"/>
      <c r="V213" s="180">
        <f t="shared" ref="V213:V276" si="52">IFERROR(ROUND(B213/E213*M213*F213,2),0)</f>
        <v>0</v>
      </c>
      <c r="W213" s="192"/>
      <c r="X213" s="179">
        <f t="shared" si="40"/>
        <v>0</v>
      </c>
      <c r="Y213" s="168"/>
    </row>
    <row r="214" spans="1:25" x14ac:dyDescent="0.25">
      <c r="A214" s="168"/>
      <c r="B214" s="181"/>
      <c r="C214" s="168"/>
      <c r="D214" s="191"/>
      <c r="E214" s="168"/>
      <c r="F214" s="168"/>
      <c r="G214" s="187" t="str">
        <f t="shared" si="41"/>
        <v/>
      </c>
      <c r="H214" s="238">
        <f t="shared" si="42"/>
        <v>0</v>
      </c>
      <c r="I214" s="238" t="str">
        <f t="shared" si="43"/>
        <v/>
      </c>
      <c r="J214" s="238" t="str">
        <f t="shared" si="44"/>
        <v/>
      </c>
      <c r="K214" s="238" t="str">
        <f t="shared" si="45"/>
        <v/>
      </c>
      <c r="L214" s="238" t="str">
        <f t="shared" si="46"/>
        <v/>
      </c>
      <c r="M214" s="238" t="str">
        <f t="shared" si="47"/>
        <v/>
      </c>
      <c r="N214" s="180">
        <f t="shared" si="48"/>
        <v>0</v>
      </c>
      <c r="O214" s="192"/>
      <c r="P214" s="180">
        <f t="shared" si="49"/>
        <v>0</v>
      </c>
      <c r="Q214" s="192"/>
      <c r="R214" s="180">
        <f t="shared" si="50"/>
        <v>0</v>
      </c>
      <c r="S214" s="192"/>
      <c r="T214" s="180">
        <f t="shared" si="51"/>
        <v>0</v>
      </c>
      <c r="U214" s="192"/>
      <c r="V214" s="180">
        <f t="shared" si="52"/>
        <v>0</v>
      </c>
      <c r="W214" s="192"/>
      <c r="X214" s="179">
        <f t="shared" si="40"/>
        <v>0</v>
      </c>
      <c r="Y214" s="168"/>
    </row>
    <row r="215" spans="1:25" x14ac:dyDescent="0.25">
      <c r="A215" s="168"/>
      <c r="B215" s="181"/>
      <c r="C215" s="168"/>
      <c r="D215" s="191"/>
      <c r="E215" s="168"/>
      <c r="F215" s="168"/>
      <c r="G215" s="187" t="str">
        <f t="shared" si="41"/>
        <v/>
      </c>
      <c r="H215" s="238">
        <f t="shared" si="42"/>
        <v>0</v>
      </c>
      <c r="I215" s="238" t="str">
        <f t="shared" si="43"/>
        <v/>
      </c>
      <c r="J215" s="238" t="str">
        <f t="shared" si="44"/>
        <v/>
      </c>
      <c r="K215" s="238" t="str">
        <f t="shared" si="45"/>
        <v/>
      </c>
      <c r="L215" s="238" t="str">
        <f t="shared" si="46"/>
        <v/>
      </c>
      <c r="M215" s="238" t="str">
        <f t="shared" si="47"/>
        <v/>
      </c>
      <c r="N215" s="180">
        <f t="shared" si="48"/>
        <v>0</v>
      </c>
      <c r="O215" s="192"/>
      <c r="P215" s="180">
        <f t="shared" si="49"/>
        <v>0</v>
      </c>
      <c r="Q215" s="192"/>
      <c r="R215" s="180">
        <f t="shared" si="50"/>
        <v>0</v>
      </c>
      <c r="S215" s="192"/>
      <c r="T215" s="180">
        <f t="shared" si="51"/>
        <v>0</v>
      </c>
      <c r="U215" s="192"/>
      <c r="V215" s="180">
        <f t="shared" si="52"/>
        <v>0</v>
      </c>
      <c r="W215" s="192"/>
      <c r="X215" s="179">
        <f t="shared" si="40"/>
        <v>0</v>
      </c>
      <c r="Y215" s="168"/>
    </row>
    <row r="216" spans="1:25" x14ac:dyDescent="0.25">
      <c r="A216" s="168"/>
      <c r="B216" s="181"/>
      <c r="C216" s="168"/>
      <c r="D216" s="191"/>
      <c r="E216" s="168"/>
      <c r="F216" s="168"/>
      <c r="G216" s="187" t="str">
        <f t="shared" si="41"/>
        <v/>
      </c>
      <c r="H216" s="238">
        <f t="shared" si="42"/>
        <v>0</v>
      </c>
      <c r="I216" s="238" t="str">
        <f t="shared" si="43"/>
        <v/>
      </c>
      <c r="J216" s="238" t="str">
        <f t="shared" si="44"/>
        <v/>
      </c>
      <c r="K216" s="238" t="str">
        <f t="shared" si="45"/>
        <v/>
      </c>
      <c r="L216" s="238" t="str">
        <f t="shared" si="46"/>
        <v/>
      </c>
      <c r="M216" s="238" t="str">
        <f t="shared" si="47"/>
        <v/>
      </c>
      <c r="N216" s="180">
        <f t="shared" si="48"/>
        <v>0</v>
      </c>
      <c r="O216" s="192"/>
      <c r="P216" s="180">
        <f t="shared" si="49"/>
        <v>0</v>
      </c>
      <c r="Q216" s="192"/>
      <c r="R216" s="180">
        <f t="shared" si="50"/>
        <v>0</v>
      </c>
      <c r="S216" s="192"/>
      <c r="T216" s="180">
        <f t="shared" si="51"/>
        <v>0</v>
      </c>
      <c r="U216" s="192"/>
      <c r="V216" s="180">
        <f t="shared" si="52"/>
        <v>0</v>
      </c>
      <c r="W216" s="192"/>
      <c r="X216" s="179">
        <f t="shared" si="40"/>
        <v>0</v>
      </c>
      <c r="Y216" s="168"/>
    </row>
    <row r="217" spans="1:25" x14ac:dyDescent="0.25">
      <c r="A217" s="168"/>
      <c r="B217" s="181"/>
      <c r="C217" s="168"/>
      <c r="D217" s="191"/>
      <c r="E217" s="168"/>
      <c r="F217" s="168"/>
      <c r="G217" s="187" t="str">
        <f t="shared" si="41"/>
        <v/>
      </c>
      <c r="H217" s="238">
        <f t="shared" si="42"/>
        <v>0</v>
      </c>
      <c r="I217" s="238" t="str">
        <f t="shared" si="43"/>
        <v/>
      </c>
      <c r="J217" s="238" t="str">
        <f t="shared" si="44"/>
        <v/>
      </c>
      <c r="K217" s="238" t="str">
        <f t="shared" si="45"/>
        <v/>
      </c>
      <c r="L217" s="238" t="str">
        <f t="shared" si="46"/>
        <v/>
      </c>
      <c r="M217" s="238" t="str">
        <f t="shared" si="47"/>
        <v/>
      </c>
      <c r="N217" s="180">
        <f t="shared" si="48"/>
        <v>0</v>
      </c>
      <c r="O217" s="192"/>
      <c r="P217" s="180">
        <f t="shared" si="49"/>
        <v>0</v>
      </c>
      <c r="Q217" s="192"/>
      <c r="R217" s="180">
        <f t="shared" si="50"/>
        <v>0</v>
      </c>
      <c r="S217" s="192"/>
      <c r="T217" s="180">
        <f t="shared" si="51"/>
        <v>0</v>
      </c>
      <c r="U217" s="192"/>
      <c r="V217" s="180">
        <f t="shared" si="52"/>
        <v>0</v>
      </c>
      <c r="W217" s="192"/>
      <c r="X217" s="179">
        <f t="shared" si="40"/>
        <v>0</v>
      </c>
      <c r="Y217" s="168"/>
    </row>
    <row r="218" spans="1:25" x14ac:dyDescent="0.25">
      <c r="A218" s="168"/>
      <c r="B218" s="181"/>
      <c r="C218" s="168"/>
      <c r="D218" s="191"/>
      <c r="E218" s="168"/>
      <c r="F218" s="168"/>
      <c r="G218" s="187" t="str">
        <f t="shared" si="41"/>
        <v/>
      </c>
      <c r="H218" s="238">
        <f t="shared" si="42"/>
        <v>0</v>
      </c>
      <c r="I218" s="238" t="str">
        <f t="shared" si="43"/>
        <v/>
      </c>
      <c r="J218" s="238" t="str">
        <f t="shared" si="44"/>
        <v/>
      </c>
      <c r="K218" s="238" t="str">
        <f t="shared" si="45"/>
        <v/>
      </c>
      <c r="L218" s="238" t="str">
        <f t="shared" si="46"/>
        <v/>
      </c>
      <c r="M218" s="238" t="str">
        <f t="shared" si="47"/>
        <v/>
      </c>
      <c r="N218" s="180">
        <f t="shared" si="48"/>
        <v>0</v>
      </c>
      <c r="O218" s="192"/>
      <c r="P218" s="180">
        <f t="shared" si="49"/>
        <v>0</v>
      </c>
      <c r="Q218" s="192"/>
      <c r="R218" s="180">
        <f t="shared" si="50"/>
        <v>0</v>
      </c>
      <c r="S218" s="192"/>
      <c r="T218" s="180">
        <f t="shared" si="51"/>
        <v>0</v>
      </c>
      <c r="U218" s="192"/>
      <c r="V218" s="180">
        <f t="shared" si="52"/>
        <v>0</v>
      </c>
      <c r="W218" s="192"/>
      <c r="X218" s="179">
        <f t="shared" si="40"/>
        <v>0</v>
      </c>
      <c r="Y218" s="168"/>
    </row>
    <row r="219" spans="1:25" x14ac:dyDescent="0.25">
      <c r="A219" s="168"/>
      <c r="B219" s="181"/>
      <c r="C219" s="168"/>
      <c r="D219" s="191"/>
      <c r="E219" s="168"/>
      <c r="F219" s="168"/>
      <c r="G219" s="187" t="str">
        <f t="shared" si="41"/>
        <v/>
      </c>
      <c r="H219" s="238">
        <f t="shared" si="42"/>
        <v>0</v>
      </c>
      <c r="I219" s="238" t="str">
        <f t="shared" si="43"/>
        <v/>
      </c>
      <c r="J219" s="238" t="str">
        <f t="shared" si="44"/>
        <v/>
      </c>
      <c r="K219" s="238" t="str">
        <f t="shared" si="45"/>
        <v/>
      </c>
      <c r="L219" s="238" t="str">
        <f t="shared" si="46"/>
        <v/>
      </c>
      <c r="M219" s="238" t="str">
        <f t="shared" si="47"/>
        <v/>
      </c>
      <c r="N219" s="180">
        <f t="shared" si="48"/>
        <v>0</v>
      </c>
      <c r="O219" s="192"/>
      <c r="P219" s="180">
        <f t="shared" si="49"/>
        <v>0</v>
      </c>
      <c r="Q219" s="192"/>
      <c r="R219" s="180">
        <f t="shared" si="50"/>
        <v>0</v>
      </c>
      <c r="S219" s="192"/>
      <c r="T219" s="180">
        <f t="shared" si="51"/>
        <v>0</v>
      </c>
      <c r="U219" s="192"/>
      <c r="V219" s="180">
        <f t="shared" si="52"/>
        <v>0</v>
      </c>
      <c r="W219" s="192"/>
      <c r="X219" s="179">
        <f t="shared" si="40"/>
        <v>0</v>
      </c>
      <c r="Y219" s="168"/>
    </row>
    <row r="220" spans="1:25" x14ac:dyDescent="0.25">
      <c r="A220" s="168"/>
      <c r="B220" s="181"/>
      <c r="C220" s="168"/>
      <c r="D220" s="191"/>
      <c r="E220" s="168"/>
      <c r="F220" s="168"/>
      <c r="G220" s="187" t="str">
        <f t="shared" si="41"/>
        <v/>
      </c>
      <c r="H220" s="238">
        <f t="shared" si="42"/>
        <v>0</v>
      </c>
      <c r="I220" s="238" t="str">
        <f t="shared" si="43"/>
        <v/>
      </c>
      <c r="J220" s="238" t="str">
        <f t="shared" si="44"/>
        <v/>
      </c>
      <c r="K220" s="238" t="str">
        <f t="shared" si="45"/>
        <v/>
      </c>
      <c r="L220" s="238" t="str">
        <f t="shared" si="46"/>
        <v/>
      </c>
      <c r="M220" s="238" t="str">
        <f t="shared" si="47"/>
        <v/>
      </c>
      <c r="N220" s="180">
        <f t="shared" si="48"/>
        <v>0</v>
      </c>
      <c r="O220" s="192"/>
      <c r="P220" s="180">
        <f t="shared" si="49"/>
        <v>0</v>
      </c>
      <c r="Q220" s="192"/>
      <c r="R220" s="180">
        <f t="shared" si="50"/>
        <v>0</v>
      </c>
      <c r="S220" s="192"/>
      <c r="T220" s="180">
        <f t="shared" si="51"/>
        <v>0</v>
      </c>
      <c r="U220" s="192"/>
      <c r="V220" s="180">
        <f t="shared" si="52"/>
        <v>0</v>
      </c>
      <c r="W220" s="192"/>
      <c r="X220" s="179">
        <f t="shared" si="40"/>
        <v>0</v>
      </c>
      <c r="Y220" s="168"/>
    </row>
    <row r="221" spans="1:25" x14ac:dyDescent="0.25">
      <c r="A221" s="168"/>
      <c r="B221" s="181"/>
      <c r="C221" s="168"/>
      <c r="D221" s="191"/>
      <c r="E221" s="168"/>
      <c r="F221" s="168"/>
      <c r="G221" s="187" t="str">
        <f t="shared" si="41"/>
        <v/>
      </c>
      <c r="H221" s="238">
        <f t="shared" si="42"/>
        <v>0</v>
      </c>
      <c r="I221" s="238" t="str">
        <f t="shared" si="43"/>
        <v/>
      </c>
      <c r="J221" s="238" t="str">
        <f t="shared" si="44"/>
        <v/>
      </c>
      <c r="K221" s="238" t="str">
        <f t="shared" si="45"/>
        <v/>
      </c>
      <c r="L221" s="238" t="str">
        <f t="shared" si="46"/>
        <v/>
      </c>
      <c r="M221" s="238" t="str">
        <f t="shared" si="47"/>
        <v/>
      </c>
      <c r="N221" s="180">
        <f t="shared" si="48"/>
        <v>0</v>
      </c>
      <c r="O221" s="192"/>
      <c r="P221" s="180">
        <f t="shared" si="49"/>
        <v>0</v>
      </c>
      <c r="Q221" s="192"/>
      <c r="R221" s="180">
        <f t="shared" si="50"/>
        <v>0</v>
      </c>
      <c r="S221" s="192"/>
      <c r="T221" s="180">
        <f t="shared" si="51"/>
        <v>0</v>
      </c>
      <c r="U221" s="192"/>
      <c r="V221" s="180">
        <f t="shared" si="52"/>
        <v>0</v>
      </c>
      <c r="W221" s="192"/>
      <c r="X221" s="179">
        <f t="shared" si="40"/>
        <v>0</v>
      </c>
      <c r="Y221" s="168"/>
    </row>
    <row r="222" spans="1:25" x14ac:dyDescent="0.25">
      <c r="A222" s="168"/>
      <c r="B222" s="181"/>
      <c r="C222" s="168"/>
      <c r="D222" s="191"/>
      <c r="E222" s="168"/>
      <c r="F222" s="168"/>
      <c r="G222" s="187" t="str">
        <f t="shared" si="41"/>
        <v/>
      </c>
      <c r="H222" s="238">
        <f t="shared" si="42"/>
        <v>0</v>
      </c>
      <c r="I222" s="238" t="str">
        <f t="shared" si="43"/>
        <v/>
      </c>
      <c r="J222" s="238" t="str">
        <f t="shared" si="44"/>
        <v/>
      </c>
      <c r="K222" s="238" t="str">
        <f t="shared" si="45"/>
        <v/>
      </c>
      <c r="L222" s="238" t="str">
        <f t="shared" si="46"/>
        <v/>
      </c>
      <c r="M222" s="238" t="str">
        <f t="shared" si="47"/>
        <v/>
      </c>
      <c r="N222" s="180">
        <f t="shared" si="48"/>
        <v>0</v>
      </c>
      <c r="O222" s="192"/>
      <c r="P222" s="180">
        <f t="shared" si="49"/>
        <v>0</v>
      </c>
      <c r="Q222" s="192"/>
      <c r="R222" s="180">
        <f t="shared" si="50"/>
        <v>0</v>
      </c>
      <c r="S222" s="192"/>
      <c r="T222" s="180">
        <f t="shared" si="51"/>
        <v>0</v>
      </c>
      <c r="U222" s="192"/>
      <c r="V222" s="180">
        <f t="shared" si="52"/>
        <v>0</v>
      </c>
      <c r="W222" s="192"/>
      <c r="X222" s="179">
        <f t="shared" si="40"/>
        <v>0</v>
      </c>
      <c r="Y222" s="168"/>
    </row>
    <row r="223" spans="1:25" x14ac:dyDescent="0.25">
      <c r="A223" s="168"/>
      <c r="B223" s="181"/>
      <c r="C223" s="168"/>
      <c r="D223" s="191"/>
      <c r="E223" s="168"/>
      <c r="F223" s="168"/>
      <c r="G223" s="187" t="str">
        <f t="shared" si="41"/>
        <v/>
      </c>
      <c r="H223" s="238">
        <f t="shared" si="42"/>
        <v>0</v>
      </c>
      <c r="I223" s="238" t="str">
        <f t="shared" si="43"/>
        <v/>
      </c>
      <c r="J223" s="238" t="str">
        <f t="shared" si="44"/>
        <v/>
      </c>
      <c r="K223" s="238" t="str">
        <f t="shared" si="45"/>
        <v/>
      </c>
      <c r="L223" s="238" t="str">
        <f t="shared" si="46"/>
        <v/>
      </c>
      <c r="M223" s="238" t="str">
        <f t="shared" si="47"/>
        <v/>
      </c>
      <c r="N223" s="180">
        <f t="shared" si="48"/>
        <v>0</v>
      </c>
      <c r="O223" s="192"/>
      <c r="P223" s="180">
        <f t="shared" si="49"/>
        <v>0</v>
      </c>
      <c r="Q223" s="192"/>
      <c r="R223" s="180">
        <f t="shared" si="50"/>
        <v>0</v>
      </c>
      <c r="S223" s="192"/>
      <c r="T223" s="180">
        <f t="shared" si="51"/>
        <v>0</v>
      </c>
      <c r="U223" s="192"/>
      <c r="V223" s="180">
        <f t="shared" si="52"/>
        <v>0</v>
      </c>
      <c r="W223" s="192"/>
      <c r="X223" s="179">
        <f t="shared" si="40"/>
        <v>0</v>
      </c>
      <c r="Y223" s="168"/>
    </row>
    <row r="224" spans="1:25" x14ac:dyDescent="0.25">
      <c r="A224" s="168"/>
      <c r="B224" s="181"/>
      <c r="C224" s="168"/>
      <c r="D224" s="191"/>
      <c r="E224" s="168"/>
      <c r="F224" s="168"/>
      <c r="G224" s="187" t="str">
        <f t="shared" si="41"/>
        <v/>
      </c>
      <c r="H224" s="238">
        <f t="shared" si="42"/>
        <v>0</v>
      </c>
      <c r="I224" s="238" t="str">
        <f t="shared" si="43"/>
        <v/>
      </c>
      <c r="J224" s="238" t="str">
        <f t="shared" si="44"/>
        <v/>
      </c>
      <c r="K224" s="238" t="str">
        <f t="shared" si="45"/>
        <v/>
      </c>
      <c r="L224" s="238" t="str">
        <f t="shared" si="46"/>
        <v/>
      </c>
      <c r="M224" s="238" t="str">
        <f t="shared" si="47"/>
        <v/>
      </c>
      <c r="N224" s="180">
        <f t="shared" si="48"/>
        <v>0</v>
      </c>
      <c r="O224" s="192"/>
      <c r="P224" s="180">
        <f t="shared" si="49"/>
        <v>0</v>
      </c>
      <c r="Q224" s="192"/>
      <c r="R224" s="180">
        <f t="shared" si="50"/>
        <v>0</v>
      </c>
      <c r="S224" s="192"/>
      <c r="T224" s="180">
        <f t="shared" si="51"/>
        <v>0</v>
      </c>
      <c r="U224" s="192"/>
      <c r="V224" s="180">
        <f t="shared" si="52"/>
        <v>0</v>
      </c>
      <c r="W224" s="192"/>
      <c r="X224" s="179">
        <f t="shared" si="40"/>
        <v>0</v>
      </c>
      <c r="Y224" s="168"/>
    </row>
    <row r="225" spans="1:25" x14ac:dyDescent="0.25">
      <c r="A225" s="168"/>
      <c r="B225" s="181"/>
      <c r="C225" s="168"/>
      <c r="D225" s="191"/>
      <c r="E225" s="168"/>
      <c r="F225" s="168"/>
      <c r="G225" s="187" t="str">
        <f t="shared" si="41"/>
        <v/>
      </c>
      <c r="H225" s="238">
        <f t="shared" si="42"/>
        <v>0</v>
      </c>
      <c r="I225" s="238" t="str">
        <f t="shared" si="43"/>
        <v/>
      </c>
      <c r="J225" s="238" t="str">
        <f t="shared" si="44"/>
        <v/>
      </c>
      <c r="K225" s="238" t="str">
        <f t="shared" si="45"/>
        <v/>
      </c>
      <c r="L225" s="238" t="str">
        <f t="shared" si="46"/>
        <v/>
      </c>
      <c r="M225" s="238" t="str">
        <f t="shared" si="47"/>
        <v/>
      </c>
      <c r="N225" s="180">
        <f t="shared" si="48"/>
        <v>0</v>
      </c>
      <c r="O225" s="192"/>
      <c r="P225" s="180">
        <f t="shared" si="49"/>
        <v>0</v>
      </c>
      <c r="Q225" s="192"/>
      <c r="R225" s="180">
        <f t="shared" si="50"/>
        <v>0</v>
      </c>
      <c r="S225" s="192"/>
      <c r="T225" s="180">
        <f t="shared" si="51"/>
        <v>0</v>
      </c>
      <c r="U225" s="192"/>
      <c r="V225" s="180">
        <f t="shared" si="52"/>
        <v>0</v>
      </c>
      <c r="W225" s="192"/>
      <c r="X225" s="179">
        <f t="shared" si="40"/>
        <v>0</v>
      </c>
      <c r="Y225" s="168"/>
    </row>
    <row r="226" spans="1:25" x14ac:dyDescent="0.25">
      <c r="A226" s="168"/>
      <c r="B226" s="181"/>
      <c r="C226" s="168"/>
      <c r="D226" s="191"/>
      <c r="E226" s="168"/>
      <c r="F226" s="168"/>
      <c r="G226" s="187" t="str">
        <f t="shared" si="41"/>
        <v/>
      </c>
      <c r="H226" s="238">
        <f t="shared" si="42"/>
        <v>0</v>
      </c>
      <c r="I226" s="238" t="str">
        <f t="shared" si="43"/>
        <v/>
      </c>
      <c r="J226" s="238" t="str">
        <f t="shared" si="44"/>
        <v/>
      </c>
      <c r="K226" s="238" t="str">
        <f t="shared" si="45"/>
        <v/>
      </c>
      <c r="L226" s="238" t="str">
        <f t="shared" si="46"/>
        <v/>
      </c>
      <c r="M226" s="238" t="str">
        <f t="shared" si="47"/>
        <v/>
      </c>
      <c r="N226" s="180">
        <f t="shared" si="48"/>
        <v>0</v>
      </c>
      <c r="O226" s="192"/>
      <c r="P226" s="180">
        <f t="shared" si="49"/>
        <v>0</v>
      </c>
      <c r="Q226" s="192"/>
      <c r="R226" s="180">
        <f t="shared" si="50"/>
        <v>0</v>
      </c>
      <c r="S226" s="192"/>
      <c r="T226" s="180">
        <f t="shared" si="51"/>
        <v>0</v>
      </c>
      <c r="U226" s="192"/>
      <c r="V226" s="180">
        <f t="shared" si="52"/>
        <v>0</v>
      </c>
      <c r="W226" s="192"/>
      <c r="X226" s="179">
        <f t="shared" si="40"/>
        <v>0</v>
      </c>
      <c r="Y226" s="168"/>
    </row>
    <row r="227" spans="1:25" x14ac:dyDescent="0.25">
      <c r="A227" s="168"/>
      <c r="B227" s="181"/>
      <c r="C227" s="168"/>
      <c r="D227" s="191"/>
      <c r="E227" s="168"/>
      <c r="F227" s="168"/>
      <c r="G227" s="187" t="str">
        <f t="shared" si="41"/>
        <v/>
      </c>
      <c r="H227" s="238">
        <f t="shared" si="42"/>
        <v>0</v>
      </c>
      <c r="I227" s="238" t="str">
        <f t="shared" si="43"/>
        <v/>
      </c>
      <c r="J227" s="238" t="str">
        <f t="shared" si="44"/>
        <v/>
      </c>
      <c r="K227" s="238" t="str">
        <f t="shared" si="45"/>
        <v/>
      </c>
      <c r="L227" s="238" t="str">
        <f t="shared" si="46"/>
        <v/>
      </c>
      <c r="M227" s="238" t="str">
        <f t="shared" si="47"/>
        <v/>
      </c>
      <c r="N227" s="180">
        <f t="shared" si="48"/>
        <v>0</v>
      </c>
      <c r="O227" s="192"/>
      <c r="P227" s="180">
        <f t="shared" si="49"/>
        <v>0</v>
      </c>
      <c r="Q227" s="192"/>
      <c r="R227" s="180">
        <f t="shared" si="50"/>
        <v>0</v>
      </c>
      <c r="S227" s="192"/>
      <c r="T227" s="180">
        <f t="shared" si="51"/>
        <v>0</v>
      </c>
      <c r="U227" s="192"/>
      <c r="V227" s="180">
        <f t="shared" si="52"/>
        <v>0</v>
      </c>
      <c r="W227" s="192"/>
      <c r="X227" s="179">
        <f t="shared" si="40"/>
        <v>0</v>
      </c>
      <c r="Y227" s="168"/>
    </row>
    <row r="228" spans="1:25" x14ac:dyDescent="0.25">
      <c r="A228" s="168"/>
      <c r="B228" s="181"/>
      <c r="C228" s="168"/>
      <c r="D228" s="191"/>
      <c r="E228" s="168"/>
      <c r="F228" s="168"/>
      <c r="G228" s="187" t="str">
        <f t="shared" si="41"/>
        <v/>
      </c>
      <c r="H228" s="238">
        <f t="shared" si="42"/>
        <v>0</v>
      </c>
      <c r="I228" s="238" t="str">
        <f t="shared" si="43"/>
        <v/>
      </c>
      <c r="J228" s="238" t="str">
        <f t="shared" si="44"/>
        <v/>
      </c>
      <c r="K228" s="238" t="str">
        <f t="shared" si="45"/>
        <v/>
      </c>
      <c r="L228" s="238" t="str">
        <f t="shared" si="46"/>
        <v/>
      </c>
      <c r="M228" s="238" t="str">
        <f t="shared" si="47"/>
        <v/>
      </c>
      <c r="N228" s="180">
        <f t="shared" si="48"/>
        <v>0</v>
      </c>
      <c r="O228" s="192"/>
      <c r="P228" s="180">
        <f t="shared" si="49"/>
        <v>0</v>
      </c>
      <c r="Q228" s="192"/>
      <c r="R228" s="180">
        <f t="shared" si="50"/>
        <v>0</v>
      </c>
      <c r="S228" s="192"/>
      <c r="T228" s="180">
        <f t="shared" si="51"/>
        <v>0</v>
      </c>
      <c r="U228" s="192"/>
      <c r="V228" s="180">
        <f t="shared" si="52"/>
        <v>0</v>
      </c>
      <c r="W228" s="192"/>
      <c r="X228" s="179">
        <f t="shared" si="40"/>
        <v>0</v>
      </c>
      <c r="Y228" s="168"/>
    </row>
    <row r="229" spans="1:25" x14ac:dyDescent="0.25">
      <c r="A229" s="168"/>
      <c r="B229" s="181"/>
      <c r="C229" s="168"/>
      <c r="D229" s="191"/>
      <c r="E229" s="168"/>
      <c r="F229" s="168"/>
      <c r="G229" s="187" t="str">
        <f t="shared" si="41"/>
        <v/>
      </c>
      <c r="H229" s="238">
        <f t="shared" si="42"/>
        <v>0</v>
      </c>
      <c r="I229" s="238" t="str">
        <f t="shared" si="43"/>
        <v/>
      </c>
      <c r="J229" s="238" t="str">
        <f t="shared" si="44"/>
        <v/>
      </c>
      <c r="K229" s="238" t="str">
        <f t="shared" si="45"/>
        <v/>
      </c>
      <c r="L229" s="238" t="str">
        <f t="shared" si="46"/>
        <v/>
      </c>
      <c r="M229" s="238" t="str">
        <f t="shared" si="47"/>
        <v/>
      </c>
      <c r="N229" s="180">
        <f t="shared" si="48"/>
        <v>0</v>
      </c>
      <c r="O229" s="192"/>
      <c r="P229" s="180">
        <f t="shared" si="49"/>
        <v>0</v>
      </c>
      <c r="Q229" s="192"/>
      <c r="R229" s="180">
        <f t="shared" si="50"/>
        <v>0</v>
      </c>
      <c r="S229" s="192"/>
      <c r="T229" s="180">
        <f t="shared" si="51"/>
        <v>0</v>
      </c>
      <c r="U229" s="192"/>
      <c r="V229" s="180">
        <f t="shared" si="52"/>
        <v>0</v>
      </c>
      <c r="W229" s="192"/>
      <c r="X229" s="179">
        <f t="shared" si="40"/>
        <v>0</v>
      </c>
      <c r="Y229" s="168"/>
    </row>
    <row r="230" spans="1:25" x14ac:dyDescent="0.25">
      <c r="A230" s="168"/>
      <c r="B230" s="181"/>
      <c r="C230" s="168"/>
      <c r="D230" s="191"/>
      <c r="E230" s="168"/>
      <c r="F230" s="168"/>
      <c r="G230" s="187" t="str">
        <f t="shared" si="41"/>
        <v/>
      </c>
      <c r="H230" s="238">
        <f t="shared" si="42"/>
        <v>0</v>
      </c>
      <c r="I230" s="238" t="str">
        <f t="shared" si="43"/>
        <v/>
      </c>
      <c r="J230" s="238" t="str">
        <f t="shared" si="44"/>
        <v/>
      </c>
      <c r="K230" s="238" t="str">
        <f t="shared" si="45"/>
        <v/>
      </c>
      <c r="L230" s="238" t="str">
        <f t="shared" si="46"/>
        <v/>
      </c>
      <c r="M230" s="238" t="str">
        <f t="shared" si="47"/>
        <v/>
      </c>
      <c r="N230" s="180">
        <f t="shared" si="48"/>
        <v>0</v>
      </c>
      <c r="O230" s="192"/>
      <c r="P230" s="180">
        <f t="shared" si="49"/>
        <v>0</v>
      </c>
      <c r="Q230" s="192"/>
      <c r="R230" s="180">
        <f t="shared" si="50"/>
        <v>0</v>
      </c>
      <c r="S230" s="192"/>
      <c r="T230" s="180">
        <f t="shared" si="51"/>
        <v>0</v>
      </c>
      <c r="U230" s="192"/>
      <c r="V230" s="180">
        <f t="shared" si="52"/>
        <v>0</v>
      </c>
      <c r="W230" s="192"/>
      <c r="X230" s="179">
        <f t="shared" si="40"/>
        <v>0</v>
      </c>
      <c r="Y230" s="168"/>
    </row>
    <row r="231" spans="1:25" x14ac:dyDescent="0.25">
      <c r="A231" s="168"/>
      <c r="B231" s="181"/>
      <c r="C231" s="168"/>
      <c r="D231" s="191"/>
      <c r="E231" s="168"/>
      <c r="F231" s="168"/>
      <c r="G231" s="187" t="str">
        <f t="shared" si="41"/>
        <v/>
      </c>
      <c r="H231" s="238">
        <f t="shared" si="42"/>
        <v>0</v>
      </c>
      <c r="I231" s="238" t="str">
        <f t="shared" si="43"/>
        <v/>
      </c>
      <c r="J231" s="238" t="str">
        <f t="shared" si="44"/>
        <v/>
      </c>
      <c r="K231" s="238" t="str">
        <f t="shared" si="45"/>
        <v/>
      </c>
      <c r="L231" s="238" t="str">
        <f t="shared" si="46"/>
        <v/>
      </c>
      <c r="M231" s="238" t="str">
        <f t="shared" si="47"/>
        <v/>
      </c>
      <c r="N231" s="180">
        <f t="shared" si="48"/>
        <v>0</v>
      </c>
      <c r="O231" s="192"/>
      <c r="P231" s="180">
        <f t="shared" si="49"/>
        <v>0</v>
      </c>
      <c r="Q231" s="192"/>
      <c r="R231" s="180">
        <f t="shared" si="50"/>
        <v>0</v>
      </c>
      <c r="S231" s="192"/>
      <c r="T231" s="180">
        <f t="shared" si="51"/>
        <v>0</v>
      </c>
      <c r="U231" s="192"/>
      <c r="V231" s="180">
        <f t="shared" si="52"/>
        <v>0</v>
      </c>
      <c r="W231" s="192"/>
      <c r="X231" s="179">
        <f t="shared" si="40"/>
        <v>0</v>
      </c>
      <c r="Y231" s="168"/>
    </row>
    <row r="232" spans="1:25" x14ac:dyDescent="0.25">
      <c r="A232" s="168"/>
      <c r="B232" s="181"/>
      <c r="C232" s="168"/>
      <c r="D232" s="191"/>
      <c r="E232" s="168"/>
      <c r="F232" s="168"/>
      <c r="G232" s="187" t="str">
        <f t="shared" si="41"/>
        <v/>
      </c>
      <c r="H232" s="238">
        <f t="shared" si="42"/>
        <v>0</v>
      </c>
      <c r="I232" s="238" t="str">
        <f t="shared" si="43"/>
        <v/>
      </c>
      <c r="J232" s="238" t="str">
        <f t="shared" si="44"/>
        <v/>
      </c>
      <c r="K232" s="238" t="str">
        <f t="shared" si="45"/>
        <v/>
      </c>
      <c r="L232" s="238" t="str">
        <f t="shared" si="46"/>
        <v/>
      </c>
      <c r="M232" s="238" t="str">
        <f t="shared" si="47"/>
        <v/>
      </c>
      <c r="N232" s="180">
        <f t="shared" si="48"/>
        <v>0</v>
      </c>
      <c r="O232" s="192"/>
      <c r="P232" s="180">
        <f t="shared" si="49"/>
        <v>0</v>
      </c>
      <c r="Q232" s="192"/>
      <c r="R232" s="180">
        <f t="shared" si="50"/>
        <v>0</v>
      </c>
      <c r="S232" s="192"/>
      <c r="T232" s="180">
        <f t="shared" si="51"/>
        <v>0</v>
      </c>
      <c r="U232" s="192"/>
      <c r="V232" s="180">
        <f t="shared" si="52"/>
        <v>0</v>
      </c>
      <c r="W232" s="192"/>
      <c r="X232" s="179">
        <f t="shared" si="40"/>
        <v>0</v>
      </c>
      <c r="Y232" s="168"/>
    </row>
    <row r="233" spans="1:25" x14ac:dyDescent="0.25">
      <c r="A233" s="168"/>
      <c r="B233" s="181"/>
      <c r="C233" s="168"/>
      <c r="D233" s="191"/>
      <c r="E233" s="168"/>
      <c r="F233" s="168"/>
      <c r="G233" s="187" t="str">
        <f t="shared" si="41"/>
        <v/>
      </c>
      <c r="H233" s="238">
        <f t="shared" si="42"/>
        <v>0</v>
      </c>
      <c r="I233" s="238" t="str">
        <f t="shared" si="43"/>
        <v/>
      </c>
      <c r="J233" s="238" t="str">
        <f t="shared" si="44"/>
        <v/>
      </c>
      <c r="K233" s="238" t="str">
        <f t="shared" si="45"/>
        <v/>
      </c>
      <c r="L233" s="238" t="str">
        <f t="shared" si="46"/>
        <v/>
      </c>
      <c r="M233" s="238" t="str">
        <f t="shared" si="47"/>
        <v/>
      </c>
      <c r="N233" s="180">
        <f t="shared" si="48"/>
        <v>0</v>
      </c>
      <c r="O233" s="192"/>
      <c r="P233" s="180">
        <f t="shared" si="49"/>
        <v>0</v>
      </c>
      <c r="Q233" s="192"/>
      <c r="R233" s="180">
        <f t="shared" si="50"/>
        <v>0</v>
      </c>
      <c r="S233" s="192"/>
      <c r="T233" s="180">
        <f t="shared" si="51"/>
        <v>0</v>
      </c>
      <c r="U233" s="192"/>
      <c r="V233" s="180">
        <f t="shared" si="52"/>
        <v>0</v>
      </c>
      <c r="W233" s="192"/>
      <c r="X233" s="179">
        <f t="shared" si="40"/>
        <v>0</v>
      </c>
      <c r="Y233" s="168"/>
    </row>
    <row r="234" spans="1:25" x14ac:dyDescent="0.25">
      <c r="A234" s="168"/>
      <c r="B234" s="181"/>
      <c r="C234" s="168"/>
      <c r="D234" s="191"/>
      <c r="E234" s="168"/>
      <c r="F234" s="168"/>
      <c r="G234" s="187" t="str">
        <f t="shared" si="41"/>
        <v/>
      </c>
      <c r="H234" s="238">
        <f t="shared" si="42"/>
        <v>0</v>
      </c>
      <c r="I234" s="238" t="str">
        <f t="shared" si="43"/>
        <v/>
      </c>
      <c r="J234" s="238" t="str">
        <f t="shared" si="44"/>
        <v/>
      </c>
      <c r="K234" s="238" t="str">
        <f t="shared" si="45"/>
        <v/>
      </c>
      <c r="L234" s="238" t="str">
        <f t="shared" si="46"/>
        <v/>
      </c>
      <c r="M234" s="238" t="str">
        <f t="shared" si="47"/>
        <v/>
      </c>
      <c r="N234" s="180">
        <f t="shared" si="48"/>
        <v>0</v>
      </c>
      <c r="O234" s="192"/>
      <c r="P234" s="180">
        <f t="shared" si="49"/>
        <v>0</v>
      </c>
      <c r="Q234" s="192"/>
      <c r="R234" s="180">
        <f t="shared" si="50"/>
        <v>0</v>
      </c>
      <c r="S234" s="192"/>
      <c r="T234" s="180">
        <f t="shared" si="51"/>
        <v>0</v>
      </c>
      <c r="U234" s="192"/>
      <c r="V234" s="180">
        <f t="shared" si="52"/>
        <v>0</v>
      </c>
      <c r="W234" s="192"/>
      <c r="X234" s="179">
        <f t="shared" si="40"/>
        <v>0</v>
      </c>
      <c r="Y234" s="168"/>
    </row>
    <row r="235" spans="1:25" x14ac:dyDescent="0.25">
      <c r="A235" s="168"/>
      <c r="B235" s="181"/>
      <c r="C235" s="168"/>
      <c r="D235" s="191"/>
      <c r="E235" s="168"/>
      <c r="F235" s="168"/>
      <c r="G235" s="187" t="str">
        <f t="shared" si="41"/>
        <v/>
      </c>
      <c r="H235" s="238">
        <f t="shared" si="42"/>
        <v>0</v>
      </c>
      <c r="I235" s="238" t="str">
        <f t="shared" si="43"/>
        <v/>
      </c>
      <c r="J235" s="238" t="str">
        <f t="shared" si="44"/>
        <v/>
      </c>
      <c r="K235" s="238" t="str">
        <f t="shared" si="45"/>
        <v/>
      </c>
      <c r="L235" s="238" t="str">
        <f t="shared" si="46"/>
        <v/>
      </c>
      <c r="M235" s="238" t="str">
        <f t="shared" si="47"/>
        <v/>
      </c>
      <c r="N235" s="180">
        <f t="shared" si="48"/>
        <v>0</v>
      </c>
      <c r="O235" s="192"/>
      <c r="P235" s="180">
        <f t="shared" si="49"/>
        <v>0</v>
      </c>
      <c r="Q235" s="192"/>
      <c r="R235" s="180">
        <f t="shared" si="50"/>
        <v>0</v>
      </c>
      <c r="S235" s="192"/>
      <c r="T235" s="180">
        <f t="shared" si="51"/>
        <v>0</v>
      </c>
      <c r="U235" s="192"/>
      <c r="V235" s="180">
        <f t="shared" si="52"/>
        <v>0</v>
      </c>
      <c r="W235" s="192"/>
      <c r="X235" s="179">
        <f t="shared" si="40"/>
        <v>0</v>
      </c>
      <c r="Y235" s="168"/>
    </row>
    <row r="236" spans="1:25" x14ac:dyDescent="0.25">
      <c r="A236" s="168"/>
      <c r="B236" s="181"/>
      <c r="C236" s="168"/>
      <c r="D236" s="191"/>
      <c r="E236" s="168"/>
      <c r="F236" s="168"/>
      <c r="G236" s="187" t="str">
        <f t="shared" si="41"/>
        <v/>
      </c>
      <c r="H236" s="238">
        <f t="shared" si="42"/>
        <v>0</v>
      </c>
      <c r="I236" s="238" t="str">
        <f t="shared" si="43"/>
        <v/>
      </c>
      <c r="J236" s="238" t="str">
        <f t="shared" si="44"/>
        <v/>
      </c>
      <c r="K236" s="238" t="str">
        <f t="shared" si="45"/>
        <v/>
      </c>
      <c r="L236" s="238" t="str">
        <f t="shared" si="46"/>
        <v/>
      </c>
      <c r="M236" s="238" t="str">
        <f t="shared" si="47"/>
        <v/>
      </c>
      <c r="N236" s="180">
        <f t="shared" si="48"/>
        <v>0</v>
      </c>
      <c r="O236" s="192"/>
      <c r="P236" s="180">
        <f t="shared" si="49"/>
        <v>0</v>
      </c>
      <c r="Q236" s="192"/>
      <c r="R236" s="180">
        <f t="shared" si="50"/>
        <v>0</v>
      </c>
      <c r="S236" s="192"/>
      <c r="T236" s="180">
        <f t="shared" si="51"/>
        <v>0</v>
      </c>
      <c r="U236" s="192"/>
      <c r="V236" s="180">
        <f t="shared" si="52"/>
        <v>0</v>
      </c>
      <c r="W236" s="192"/>
      <c r="X236" s="179">
        <f t="shared" si="40"/>
        <v>0</v>
      </c>
      <c r="Y236" s="168"/>
    </row>
    <row r="237" spans="1:25" x14ac:dyDescent="0.25">
      <c r="A237" s="168"/>
      <c r="B237" s="181"/>
      <c r="C237" s="168"/>
      <c r="D237" s="191"/>
      <c r="E237" s="168"/>
      <c r="F237" s="168"/>
      <c r="G237" s="187" t="str">
        <f t="shared" si="41"/>
        <v/>
      </c>
      <c r="H237" s="238">
        <f t="shared" si="42"/>
        <v>0</v>
      </c>
      <c r="I237" s="238" t="str">
        <f t="shared" si="43"/>
        <v/>
      </c>
      <c r="J237" s="238" t="str">
        <f t="shared" si="44"/>
        <v/>
      </c>
      <c r="K237" s="238" t="str">
        <f t="shared" si="45"/>
        <v/>
      </c>
      <c r="L237" s="238" t="str">
        <f t="shared" si="46"/>
        <v/>
      </c>
      <c r="M237" s="238" t="str">
        <f t="shared" si="47"/>
        <v/>
      </c>
      <c r="N237" s="180">
        <f t="shared" si="48"/>
        <v>0</v>
      </c>
      <c r="O237" s="192"/>
      <c r="P237" s="180">
        <f t="shared" si="49"/>
        <v>0</v>
      </c>
      <c r="Q237" s="192"/>
      <c r="R237" s="180">
        <f t="shared" si="50"/>
        <v>0</v>
      </c>
      <c r="S237" s="192"/>
      <c r="T237" s="180">
        <f t="shared" si="51"/>
        <v>0</v>
      </c>
      <c r="U237" s="192"/>
      <c r="V237" s="180">
        <f t="shared" si="52"/>
        <v>0</v>
      </c>
      <c r="W237" s="192"/>
      <c r="X237" s="179">
        <f t="shared" si="40"/>
        <v>0</v>
      </c>
      <c r="Y237" s="168"/>
    </row>
    <row r="238" spans="1:25" x14ac:dyDescent="0.25">
      <c r="A238" s="168"/>
      <c r="B238" s="181"/>
      <c r="C238" s="168"/>
      <c r="D238" s="191"/>
      <c r="E238" s="168"/>
      <c r="F238" s="168"/>
      <c r="G238" s="187" t="str">
        <f t="shared" si="41"/>
        <v/>
      </c>
      <c r="H238" s="238">
        <f t="shared" si="42"/>
        <v>0</v>
      </c>
      <c r="I238" s="238" t="str">
        <f t="shared" si="43"/>
        <v/>
      </c>
      <c r="J238" s="238" t="str">
        <f t="shared" si="44"/>
        <v/>
      </c>
      <c r="K238" s="238" t="str">
        <f t="shared" si="45"/>
        <v/>
      </c>
      <c r="L238" s="238" t="str">
        <f t="shared" si="46"/>
        <v/>
      </c>
      <c r="M238" s="238" t="str">
        <f t="shared" si="47"/>
        <v/>
      </c>
      <c r="N238" s="180">
        <f t="shared" si="48"/>
        <v>0</v>
      </c>
      <c r="O238" s="192"/>
      <c r="P238" s="180">
        <f t="shared" si="49"/>
        <v>0</v>
      </c>
      <c r="Q238" s="192"/>
      <c r="R238" s="180">
        <f t="shared" si="50"/>
        <v>0</v>
      </c>
      <c r="S238" s="192"/>
      <c r="T238" s="180">
        <f t="shared" si="51"/>
        <v>0</v>
      </c>
      <c r="U238" s="192"/>
      <c r="V238" s="180">
        <f t="shared" si="52"/>
        <v>0</v>
      </c>
      <c r="W238" s="192"/>
      <c r="X238" s="179">
        <f t="shared" si="40"/>
        <v>0</v>
      </c>
      <c r="Y238" s="168"/>
    </row>
    <row r="239" spans="1:25" x14ac:dyDescent="0.25">
      <c r="A239" s="168"/>
      <c r="B239" s="181"/>
      <c r="C239" s="168"/>
      <c r="D239" s="191"/>
      <c r="E239" s="168"/>
      <c r="F239" s="168"/>
      <c r="G239" s="187" t="str">
        <f t="shared" si="41"/>
        <v/>
      </c>
      <c r="H239" s="238">
        <f t="shared" si="42"/>
        <v>0</v>
      </c>
      <c r="I239" s="238" t="str">
        <f t="shared" si="43"/>
        <v/>
      </c>
      <c r="J239" s="238" t="str">
        <f t="shared" si="44"/>
        <v/>
      </c>
      <c r="K239" s="238" t="str">
        <f t="shared" si="45"/>
        <v/>
      </c>
      <c r="L239" s="238" t="str">
        <f t="shared" si="46"/>
        <v/>
      </c>
      <c r="M239" s="238" t="str">
        <f t="shared" si="47"/>
        <v/>
      </c>
      <c r="N239" s="180">
        <f t="shared" si="48"/>
        <v>0</v>
      </c>
      <c r="O239" s="192"/>
      <c r="P239" s="180">
        <f t="shared" si="49"/>
        <v>0</v>
      </c>
      <c r="Q239" s="192"/>
      <c r="R239" s="180">
        <f t="shared" si="50"/>
        <v>0</v>
      </c>
      <c r="S239" s="192"/>
      <c r="T239" s="180">
        <f t="shared" si="51"/>
        <v>0</v>
      </c>
      <c r="U239" s="192"/>
      <c r="V239" s="180">
        <f t="shared" si="52"/>
        <v>0</v>
      </c>
      <c r="W239" s="192"/>
      <c r="X239" s="179">
        <f t="shared" si="40"/>
        <v>0</v>
      </c>
      <c r="Y239" s="168"/>
    </row>
    <row r="240" spans="1:25" x14ac:dyDescent="0.25">
      <c r="A240" s="168"/>
      <c r="B240" s="181"/>
      <c r="C240" s="168"/>
      <c r="D240" s="191"/>
      <c r="E240" s="168"/>
      <c r="F240" s="168"/>
      <c r="G240" s="187" t="str">
        <f t="shared" si="41"/>
        <v/>
      </c>
      <c r="H240" s="238">
        <f t="shared" si="42"/>
        <v>0</v>
      </c>
      <c r="I240" s="238" t="str">
        <f t="shared" si="43"/>
        <v/>
      </c>
      <c r="J240" s="238" t="str">
        <f t="shared" si="44"/>
        <v/>
      </c>
      <c r="K240" s="238" t="str">
        <f t="shared" si="45"/>
        <v/>
      </c>
      <c r="L240" s="238" t="str">
        <f t="shared" si="46"/>
        <v/>
      </c>
      <c r="M240" s="238" t="str">
        <f t="shared" si="47"/>
        <v/>
      </c>
      <c r="N240" s="180">
        <f t="shared" si="48"/>
        <v>0</v>
      </c>
      <c r="O240" s="192"/>
      <c r="P240" s="180">
        <f t="shared" si="49"/>
        <v>0</v>
      </c>
      <c r="Q240" s="192"/>
      <c r="R240" s="180">
        <f t="shared" si="50"/>
        <v>0</v>
      </c>
      <c r="S240" s="192"/>
      <c r="T240" s="180">
        <f t="shared" si="51"/>
        <v>0</v>
      </c>
      <c r="U240" s="192"/>
      <c r="V240" s="180">
        <f t="shared" si="52"/>
        <v>0</v>
      </c>
      <c r="W240" s="192"/>
      <c r="X240" s="179">
        <f t="shared" si="40"/>
        <v>0</v>
      </c>
      <c r="Y240" s="168"/>
    </row>
    <row r="241" spans="1:25" x14ac:dyDescent="0.25">
      <c r="A241" s="168"/>
      <c r="B241" s="181"/>
      <c r="C241" s="168"/>
      <c r="D241" s="191"/>
      <c r="E241" s="168"/>
      <c r="F241" s="168"/>
      <c r="G241" s="187" t="str">
        <f t="shared" si="41"/>
        <v/>
      </c>
      <c r="H241" s="238">
        <f t="shared" si="42"/>
        <v>0</v>
      </c>
      <c r="I241" s="238" t="str">
        <f t="shared" si="43"/>
        <v/>
      </c>
      <c r="J241" s="238" t="str">
        <f t="shared" si="44"/>
        <v/>
      </c>
      <c r="K241" s="238" t="str">
        <f t="shared" si="45"/>
        <v/>
      </c>
      <c r="L241" s="238" t="str">
        <f t="shared" si="46"/>
        <v/>
      </c>
      <c r="M241" s="238" t="str">
        <f t="shared" si="47"/>
        <v/>
      </c>
      <c r="N241" s="180">
        <f t="shared" si="48"/>
        <v>0</v>
      </c>
      <c r="O241" s="192"/>
      <c r="P241" s="180">
        <f t="shared" si="49"/>
        <v>0</v>
      </c>
      <c r="Q241" s="192"/>
      <c r="R241" s="180">
        <f t="shared" si="50"/>
        <v>0</v>
      </c>
      <c r="S241" s="192"/>
      <c r="T241" s="180">
        <f t="shared" si="51"/>
        <v>0</v>
      </c>
      <c r="U241" s="192"/>
      <c r="V241" s="180">
        <f t="shared" si="52"/>
        <v>0</v>
      </c>
      <c r="W241" s="192"/>
      <c r="X241" s="179">
        <f t="shared" si="40"/>
        <v>0</v>
      </c>
      <c r="Y241" s="168"/>
    </row>
    <row r="242" spans="1:25" x14ac:dyDescent="0.25">
      <c r="A242" s="168"/>
      <c r="B242" s="181"/>
      <c r="C242" s="168"/>
      <c r="D242" s="191"/>
      <c r="E242" s="168"/>
      <c r="F242" s="168"/>
      <c r="G242" s="187" t="str">
        <f t="shared" si="41"/>
        <v/>
      </c>
      <c r="H242" s="238">
        <f t="shared" si="42"/>
        <v>0</v>
      </c>
      <c r="I242" s="238" t="str">
        <f t="shared" si="43"/>
        <v/>
      </c>
      <c r="J242" s="238" t="str">
        <f t="shared" si="44"/>
        <v/>
      </c>
      <c r="K242" s="238" t="str">
        <f t="shared" si="45"/>
        <v/>
      </c>
      <c r="L242" s="238" t="str">
        <f t="shared" si="46"/>
        <v/>
      </c>
      <c r="M242" s="238" t="str">
        <f t="shared" si="47"/>
        <v/>
      </c>
      <c r="N242" s="180">
        <f t="shared" si="48"/>
        <v>0</v>
      </c>
      <c r="O242" s="192"/>
      <c r="P242" s="180">
        <f t="shared" si="49"/>
        <v>0</v>
      </c>
      <c r="Q242" s="192"/>
      <c r="R242" s="180">
        <f t="shared" si="50"/>
        <v>0</v>
      </c>
      <c r="S242" s="192"/>
      <c r="T242" s="180">
        <f t="shared" si="51"/>
        <v>0</v>
      </c>
      <c r="U242" s="192"/>
      <c r="V242" s="180">
        <f t="shared" si="52"/>
        <v>0</v>
      </c>
      <c r="W242" s="192"/>
      <c r="X242" s="179">
        <f t="shared" si="40"/>
        <v>0</v>
      </c>
      <c r="Y242" s="168"/>
    </row>
    <row r="243" spans="1:25" x14ac:dyDescent="0.25">
      <c r="A243" s="168"/>
      <c r="B243" s="181"/>
      <c r="C243" s="168"/>
      <c r="D243" s="191"/>
      <c r="E243" s="168"/>
      <c r="F243" s="168"/>
      <c r="G243" s="187" t="str">
        <f t="shared" si="41"/>
        <v/>
      </c>
      <c r="H243" s="238">
        <f t="shared" si="42"/>
        <v>0</v>
      </c>
      <c r="I243" s="238" t="str">
        <f t="shared" si="43"/>
        <v/>
      </c>
      <c r="J243" s="238" t="str">
        <f t="shared" si="44"/>
        <v/>
      </c>
      <c r="K243" s="238" t="str">
        <f t="shared" si="45"/>
        <v/>
      </c>
      <c r="L243" s="238" t="str">
        <f t="shared" si="46"/>
        <v/>
      </c>
      <c r="M243" s="238" t="str">
        <f t="shared" si="47"/>
        <v/>
      </c>
      <c r="N243" s="180">
        <f t="shared" si="48"/>
        <v>0</v>
      </c>
      <c r="O243" s="192"/>
      <c r="P243" s="180">
        <f t="shared" si="49"/>
        <v>0</v>
      </c>
      <c r="Q243" s="192"/>
      <c r="R243" s="180">
        <f t="shared" si="50"/>
        <v>0</v>
      </c>
      <c r="S243" s="192"/>
      <c r="T243" s="180">
        <f t="shared" si="51"/>
        <v>0</v>
      </c>
      <c r="U243" s="192"/>
      <c r="V243" s="180">
        <f t="shared" si="52"/>
        <v>0</v>
      </c>
      <c r="W243" s="192"/>
      <c r="X243" s="179">
        <f t="shared" si="40"/>
        <v>0</v>
      </c>
      <c r="Y243" s="168"/>
    </row>
    <row r="244" spans="1:25" x14ac:dyDescent="0.25">
      <c r="A244" s="168"/>
      <c r="B244" s="181"/>
      <c r="C244" s="168"/>
      <c r="D244" s="191"/>
      <c r="E244" s="168"/>
      <c r="F244" s="168"/>
      <c r="G244" s="187" t="str">
        <f t="shared" si="41"/>
        <v/>
      </c>
      <c r="H244" s="238">
        <f t="shared" si="42"/>
        <v>0</v>
      </c>
      <c r="I244" s="238" t="str">
        <f t="shared" si="43"/>
        <v/>
      </c>
      <c r="J244" s="238" t="str">
        <f t="shared" si="44"/>
        <v/>
      </c>
      <c r="K244" s="238" t="str">
        <f t="shared" si="45"/>
        <v/>
      </c>
      <c r="L244" s="238" t="str">
        <f t="shared" si="46"/>
        <v/>
      </c>
      <c r="M244" s="238" t="str">
        <f t="shared" si="47"/>
        <v/>
      </c>
      <c r="N244" s="180">
        <f t="shared" si="48"/>
        <v>0</v>
      </c>
      <c r="O244" s="192"/>
      <c r="P244" s="180">
        <f t="shared" si="49"/>
        <v>0</v>
      </c>
      <c r="Q244" s="192"/>
      <c r="R244" s="180">
        <f t="shared" si="50"/>
        <v>0</v>
      </c>
      <c r="S244" s="192"/>
      <c r="T244" s="180">
        <f t="shared" si="51"/>
        <v>0</v>
      </c>
      <c r="U244" s="192"/>
      <c r="V244" s="180">
        <f t="shared" si="52"/>
        <v>0</v>
      </c>
      <c r="W244" s="192"/>
      <c r="X244" s="179">
        <f t="shared" si="40"/>
        <v>0</v>
      </c>
      <c r="Y244" s="168"/>
    </row>
    <row r="245" spans="1:25" x14ac:dyDescent="0.25">
      <c r="A245" s="168"/>
      <c r="B245" s="181"/>
      <c r="C245" s="168"/>
      <c r="D245" s="191"/>
      <c r="E245" s="168"/>
      <c r="F245" s="168"/>
      <c r="G245" s="187" t="str">
        <f t="shared" si="41"/>
        <v/>
      </c>
      <c r="H245" s="238">
        <f t="shared" si="42"/>
        <v>0</v>
      </c>
      <c r="I245" s="238" t="str">
        <f t="shared" si="43"/>
        <v/>
      </c>
      <c r="J245" s="238" t="str">
        <f t="shared" si="44"/>
        <v/>
      </c>
      <c r="K245" s="238" t="str">
        <f t="shared" si="45"/>
        <v/>
      </c>
      <c r="L245" s="238" t="str">
        <f t="shared" si="46"/>
        <v/>
      </c>
      <c r="M245" s="238" t="str">
        <f t="shared" si="47"/>
        <v/>
      </c>
      <c r="N245" s="180">
        <f t="shared" si="48"/>
        <v>0</v>
      </c>
      <c r="O245" s="192"/>
      <c r="P245" s="180">
        <f t="shared" si="49"/>
        <v>0</v>
      </c>
      <c r="Q245" s="192"/>
      <c r="R245" s="180">
        <f t="shared" si="50"/>
        <v>0</v>
      </c>
      <c r="S245" s="192"/>
      <c r="T245" s="180">
        <f t="shared" si="51"/>
        <v>0</v>
      </c>
      <c r="U245" s="192"/>
      <c r="V245" s="180">
        <f t="shared" si="52"/>
        <v>0</v>
      </c>
      <c r="W245" s="192"/>
      <c r="X245" s="179">
        <f t="shared" si="40"/>
        <v>0</v>
      </c>
      <c r="Y245" s="168"/>
    </row>
    <row r="246" spans="1:25" x14ac:dyDescent="0.25">
      <c r="A246" s="168"/>
      <c r="B246" s="181"/>
      <c r="C246" s="168"/>
      <c r="D246" s="191"/>
      <c r="E246" s="168"/>
      <c r="F246" s="168"/>
      <c r="G246" s="187" t="str">
        <f t="shared" si="41"/>
        <v/>
      </c>
      <c r="H246" s="238">
        <f t="shared" si="42"/>
        <v>0</v>
      </c>
      <c r="I246" s="238" t="str">
        <f t="shared" si="43"/>
        <v/>
      </c>
      <c r="J246" s="238" t="str">
        <f t="shared" si="44"/>
        <v/>
      </c>
      <c r="K246" s="238" t="str">
        <f t="shared" si="45"/>
        <v/>
      </c>
      <c r="L246" s="238" t="str">
        <f t="shared" si="46"/>
        <v/>
      </c>
      <c r="M246" s="238" t="str">
        <f t="shared" si="47"/>
        <v/>
      </c>
      <c r="N246" s="180">
        <f t="shared" si="48"/>
        <v>0</v>
      </c>
      <c r="O246" s="192"/>
      <c r="P246" s="180">
        <f t="shared" si="49"/>
        <v>0</v>
      </c>
      <c r="Q246" s="192"/>
      <c r="R246" s="180">
        <f t="shared" si="50"/>
        <v>0</v>
      </c>
      <c r="S246" s="192"/>
      <c r="T246" s="180">
        <f t="shared" si="51"/>
        <v>0</v>
      </c>
      <c r="U246" s="192"/>
      <c r="V246" s="180">
        <f t="shared" si="52"/>
        <v>0</v>
      </c>
      <c r="W246" s="192"/>
      <c r="X246" s="179">
        <f t="shared" si="40"/>
        <v>0</v>
      </c>
      <c r="Y246" s="168"/>
    </row>
    <row r="247" spans="1:25" x14ac:dyDescent="0.25">
      <c r="A247" s="168"/>
      <c r="B247" s="181"/>
      <c r="C247" s="168"/>
      <c r="D247" s="191"/>
      <c r="E247" s="168"/>
      <c r="F247" s="168"/>
      <c r="G247" s="187" t="str">
        <f t="shared" si="41"/>
        <v/>
      </c>
      <c r="H247" s="238">
        <f t="shared" si="42"/>
        <v>0</v>
      </c>
      <c r="I247" s="238" t="str">
        <f t="shared" si="43"/>
        <v/>
      </c>
      <c r="J247" s="238" t="str">
        <f t="shared" si="44"/>
        <v/>
      </c>
      <c r="K247" s="238" t="str">
        <f t="shared" si="45"/>
        <v/>
      </c>
      <c r="L247" s="238" t="str">
        <f t="shared" si="46"/>
        <v/>
      </c>
      <c r="M247" s="238" t="str">
        <f t="shared" si="47"/>
        <v/>
      </c>
      <c r="N247" s="180">
        <f t="shared" si="48"/>
        <v>0</v>
      </c>
      <c r="O247" s="192"/>
      <c r="P247" s="180">
        <f t="shared" si="49"/>
        <v>0</v>
      </c>
      <c r="Q247" s="192"/>
      <c r="R247" s="180">
        <f t="shared" si="50"/>
        <v>0</v>
      </c>
      <c r="S247" s="192"/>
      <c r="T247" s="180">
        <f t="shared" si="51"/>
        <v>0</v>
      </c>
      <c r="U247" s="192"/>
      <c r="V247" s="180">
        <f t="shared" si="52"/>
        <v>0</v>
      </c>
      <c r="W247" s="192"/>
      <c r="X247" s="179">
        <f t="shared" si="40"/>
        <v>0</v>
      </c>
      <c r="Y247" s="168"/>
    </row>
    <row r="248" spans="1:25" x14ac:dyDescent="0.25">
      <c r="A248" s="168"/>
      <c r="B248" s="181"/>
      <c r="C248" s="168"/>
      <c r="D248" s="191"/>
      <c r="E248" s="168"/>
      <c r="F248" s="168"/>
      <c r="G248" s="187" t="str">
        <f t="shared" si="41"/>
        <v/>
      </c>
      <c r="H248" s="238">
        <f t="shared" si="42"/>
        <v>0</v>
      </c>
      <c r="I248" s="238" t="str">
        <f t="shared" si="43"/>
        <v/>
      </c>
      <c r="J248" s="238" t="str">
        <f t="shared" si="44"/>
        <v/>
      </c>
      <c r="K248" s="238" t="str">
        <f t="shared" si="45"/>
        <v/>
      </c>
      <c r="L248" s="238" t="str">
        <f t="shared" si="46"/>
        <v/>
      </c>
      <c r="M248" s="238" t="str">
        <f t="shared" si="47"/>
        <v/>
      </c>
      <c r="N248" s="180">
        <f t="shared" si="48"/>
        <v>0</v>
      </c>
      <c r="O248" s="192"/>
      <c r="P248" s="180">
        <f t="shared" si="49"/>
        <v>0</v>
      </c>
      <c r="Q248" s="192"/>
      <c r="R248" s="180">
        <f t="shared" si="50"/>
        <v>0</v>
      </c>
      <c r="S248" s="192"/>
      <c r="T248" s="180">
        <f t="shared" si="51"/>
        <v>0</v>
      </c>
      <c r="U248" s="192"/>
      <c r="V248" s="180">
        <f t="shared" si="52"/>
        <v>0</v>
      </c>
      <c r="W248" s="192"/>
      <c r="X248" s="179">
        <f t="shared" si="40"/>
        <v>0</v>
      </c>
      <c r="Y248" s="168"/>
    </row>
    <row r="249" spans="1:25" x14ac:dyDescent="0.25">
      <c r="A249" s="168"/>
      <c r="B249" s="181"/>
      <c r="C249" s="168"/>
      <c r="D249" s="191"/>
      <c r="E249" s="168"/>
      <c r="F249" s="168"/>
      <c r="G249" s="187" t="str">
        <f t="shared" si="41"/>
        <v/>
      </c>
      <c r="H249" s="238">
        <f t="shared" si="42"/>
        <v>0</v>
      </c>
      <c r="I249" s="238" t="str">
        <f t="shared" si="43"/>
        <v/>
      </c>
      <c r="J249" s="238" t="str">
        <f t="shared" si="44"/>
        <v/>
      </c>
      <c r="K249" s="238" t="str">
        <f t="shared" si="45"/>
        <v/>
      </c>
      <c r="L249" s="238" t="str">
        <f t="shared" si="46"/>
        <v/>
      </c>
      <c r="M249" s="238" t="str">
        <f t="shared" si="47"/>
        <v/>
      </c>
      <c r="N249" s="180">
        <f t="shared" si="48"/>
        <v>0</v>
      </c>
      <c r="O249" s="192"/>
      <c r="P249" s="180">
        <f t="shared" si="49"/>
        <v>0</v>
      </c>
      <c r="Q249" s="192"/>
      <c r="R249" s="180">
        <f t="shared" si="50"/>
        <v>0</v>
      </c>
      <c r="S249" s="192"/>
      <c r="T249" s="180">
        <f t="shared" si="51"/>
        <v>0</v>
      </c>
      <c r="U249" s="192"/>
      <c r="V249" s="180">
        <f t="shared" si="52"/>
        <v>0</v>
      </c>
      <c r="W249" s="192"/>
      <c r="X249" s="179">
        <f t="shared" si="40"/>
        <v>0</v>
      </c>
      <c r="Y249" s="168"/>
    </row>
    <row r="250" spans="1:25" x14ac:dyDescent="0.25">
      <c r="A250" s="168"/>
      <c r="B250" s="181"/>
      <c r="C250" s="168"/>
      <c r="D250" s="191"/>
      <c r="E250" s="168"/>
      <c r="F250" s="168"/>
      <c r="G250" s="187" t="str">
        <f t="shared" si="41"/>
        <v/>
      </c>
      <c r="H250" s="238">
        <f t="shared" si="42"/>
        <v>0</v>
      </c>
      <c r="I250" s="238" t="str">
        <f t="shared" si="43"/>
        <v/>
      </c>
      <c r="J250" s="238" t="str">
        <f t="shared" si="44"/>
        <v/>
      </c>
      <c r="K250" s="238" t="str">
        <f t="shared" si="45"/>
        <v/>
      </c>
      <c r="L250" s="238" t="str">
        <f t="shared" si="46"/>
        <v/>
      </c>
      <c r="M250" s="238" t="str">
        <f t="shared" si="47"/>
        <v/>
      </c>
      <c r="N250" s="180">
        <f t="shared" si="48"/>
        <v>0</v>
      </c>
      <c r="O250" s="192"/>
      <c r="P250" s="180">
        <f t="shared" si="49"/>
        <v>0</v>
      </c>
      <c r="Q250" s="192"/>
      <c r="R250" s="180">
        <f t="shared" si="50"/>
        <v>0</v>
      </c>
      <c r="S250" s="192"/>
      <c r="T250" s="180">
        <f t="shared" si="51"/>
        <v>0</v>
      </c>
      <c r="U250" s="192"/>
      <c r="V250" s="180">
        <f t="shared" si="52"/>
        <v>0</v>
      </c>
      <c r="W250" s="192"/>
      <c r="X250" s="179">
        <f t="shared" si="40"/>
        <v>0</v>
      </c>
      <c r="Y250" s="168"/>
    </row>
    <row r="251" spans="1:25" x14ac:dyDescent="0.25">
      <c r="A251" s="168"/>
      <c r="B251" s="181"/>
      <c r="C251" s="168"/>
      <c r="D251" s="191"/>
      <c r="E251" s="168"/>
      <c r="F251" s="168"/>
      <c r="G251" s="187" t="str">
        <f t="shared" si="41"/>
        <v/>
      </c>
      <c r="H251" s="238">
        <f t="shared" si="42"/>
        <v>0</v>
      </c>
      <c r="I251" s="238" t="str">
        <f t="shared" si="43"/>
        <v/>
      </c>
      <c r="J251" s="238" t="str">
        <f t="shared" si="44"/>
        <v/>
      </c>
      <c r="K251" s="238" t="str">
        <f t="shared" si="45"/>
        <v/>
      </c>
      <c r="L251" s="238" t="str">
        <f t="shared" si="46"/>
        <v/>
      </c>
      <c r="M251" s="238" t="str">
        <f t="shared" si="47"/>
        <v/>
      </c>
      <c r="N251" s="180">
        <f t="shared" si="48"/>
        <v>0</v>
      </c>
      <c r="O251" s="192"/>
      <c r="P251" s="180">
        <f t="shared" si="49"/>
        <v>0</v>
      </c>
      <c r="Q251" s="192"/>
      <c r="R251" s="180">
        <f t="shared" si="50"/>
        <v>0</v>
      </c>
      <c r="S251" s="192"/>
      <c r="T251" s="180">
        <f t="shared" si="51"/>
        <v>0</v>
      </c>
      <c r="U251" s="192"/>
      <c r="V251" s="180">
        <f t="shared" si="52"/>
        <v>0</v>
      </c>
      <c r="W251" s="192"/>
      <c r="X251" s="179">
        <f t="shared" si="40"/>
        <v>0</v>
      </c>
      <c r="Y251" s="168"/>
    </row>
    <row r="252" spans="1:25" x14ac:dyDescent="0.25">
      <c r="A252" s="168"/>
      <c r="B252" s="181"/>
      <c r="C252" s="168"/>
      <c r="D252" s="191"/>
      <c r="E252" s="168"/>
      <c r="F252" s="168"/>
      <c r="G252" s="187" t="str">
        <f t="shared" si="41"/>
        <v/>
      </c>
      <c r="H252" s="238">
        <f t="shared" si="42"/>
        <v>0</v>
      </c>
      <c r="I252" s="238" t="str">
        <f t="shared" si="43"/>
        <v/>
      </c>
      <c r="J252" s="238" t="str">
        <f t="shared" si="44"/>
        <v/>
      </c>
      <c r="K252" s="238" t="str">
        <f t="shared" si="45"/>
        <v/>
      </c>
      <c r="L252" s="238" t="str">
        <f t="shared" si="46"/>
        <v/>
      </c>
      <c r="M252" s="238" t="str">
        <f t="shared" si="47"/>
        <v/>
      </c>
      <c r="N252" s="180">
        <f t="shared" si="48"/>
        <v>0</v>
      </c>
      <c r="O252" s="192"/>
      <c r="P252" s="180">
        <f t="shared" si="49"/>
        <v>0</v>
      </c>
      <c r="Q252" s="192"/>
      <c r="R252" s="180">
        <f t="shared" si="50"/>
        <v>0</v>
      </c>
      <c r="S252" s="192"/>
      <c r="T252" s="180">
        <f t="shared" si="51"/>
        <v>0</v>
      </c>
      <c r="U252" s="192"/>
      <c r="V252" s="180">
        <f t="shared" si="52"/>
        <v>0</v>
      </c>
      <c r="W252" s="192"/>
      <c r="X252" s="179">
        <f t="shared" si="40"/>
        <v>0</v>
      </c>
      <c r="Y252" s="168"/>
    </row>
    <row r="253" spans="1:25" x14ac:dyDescent="0.25">
      <c r="A253" s="168"/>
      <c r="B253" s="181"/>
      <c r="C253" s="168"/>
      <c r="D253" s="191"/>
      <c r="E253" s="168"/>
      <c r="F253" s="168"/>
      <c r="G253" s="187" t="str">
        <f t="shared" si="41"/>
        <v/>
      </c>
      <c r="H253" s="238">
        <f t="shared" si="42"/>
        <v>0</v>
      </c>
      <c r="I253" s="238" t="str">
        <f t="shared" si="43"/>
        <v/>
      </c>
      <c r="J253" s="238" t="str">
        <f t="shared" si="44"/>
        <v/>
      </c>
      <c r="K253" s="238" t="str">
        <f t="shared" si="45"/>
        <v/>
      </c>
      <c r="L253" s="238" t="str">
        <f t="shared" si="46"/>
        <v/>
      </c>
      <c r="M253" s="238" t="str">
        <f t="shared" si="47"/>
        <v/>
      </c>
      <c r="N253" s="180">
        <f t="shared" si="48"/>
        <v>0</v>
      </c>
      <c r="O253" s="192"/>
      <c r="P253" s="180">
        <f t="shared" si="49"/>
        <v>0</v>
      </c>
      <c r="Q253" s="192"/>
      <c r="R253" s="180">
        <f t="shared" si="50"/>
        <v>0</v>
      </c>
      <c r="S253" s="192"/>
      <c r="T253" s="180">
        <f t="shared" si="51"/>
        <v>0</v>
      </c>
      <c r="U253" s="192"/>
      <c r="V253" s="180">
        <f t="shared" si="52"/>
        <v>0</v>
      </c>
      <c r="W253" s="192"/>
      <c r="X253" s="179">
        <f t="shared" si="40"/>
        <v>0</v>
      </c>
      <c r="Y253" s="168"/>
    </row>
    <row r="254" spans="1:25" x14ac:dyDescent="0.25">
      <c r="A254" s="168"/>
      <c r="B254" s="181"/>
      <c r="C254" s="168"/>
      <c r="D254" s="191"/>
      <c r="E254" s="168"/>
      <c r="F254" s="168"/>
      <c r="G254" s="187" t="str">
        <f t="shared" si="41"/>
        <v/>
      </c>
      <c r="H254" s="238">
        <f t="shared" si="42"/>
        <v>0</v>
      </c>
      <c r="I254" s="238" t="str">
        <f t="shared" si="43"/>
        <v/>
      </c>
      <c r="J254" s="238" t="str">
        <f t="shared" si="44"/>
        <v/>
      </c>
      <c r="K254" s="238" t="str">
        <f t="shared" si="45"/>
        <v/>
      </c>
      <c r="L254" s="238" t="str">
        <f t="shared" si="46"/>
        <v/>
      </c>
      <c r="M254" s="238" t="str">
        <f t="shared" si="47"/>
        <v/>
      </c>
      <c r="N254" s="180">
        <f t="shared" si="48"/>
        <v>0</v>
      </c>
      <c r="O254" s="192"/>
      <c r="P254" s="180">
        <f t="shared" si="49"/>
        <v>0</v>
      </c>
      <c r="Q254" s="192"/>
      <c r="R254" s="180">
        <f t="shared" si="50"/>
        <v>0</v>
      </c>
      <c r="S254" s="192"/>
      <c r="T254" s="180">
        <f t="shared" si="51"/>
        <v>0</v>
      </c>
      <c r="U254" s="192"/>
      <c r="V254" s="180">
        <f t="shared" si="52"/>
        <v>0</v>
      </c>
      <c r="W254" s="192"/>
      <c r="X254" s="179">
        <f t="shared" si="40"/>
        <v>0</v>
      </c>
      <c r="Y254" s="168"/>
    </row>
    <row r="255" spans="1:25" x14ac:dyDescent="0.25">
      <c r="A255" s="168"/>
      <c r="B255" s="181"/>
      <c r="C255" s="168"/>
      <c r="D255" s="191"/>
      <c r="E255" s="168"/>
      <c r="F255" s="168"/>
      <c r="G255" s="187" t="str">
        <f t="shared" si="41"/>
        <v/>
      </c>
      <c r="H255" s="238">
        <f t="shared" si="42"/>
        <v>0</v>
      </c>
      <c r="I255" s="238" t="str">
        <f t="shared" si="43"/>
        <v/>
      </c>
      <c r="J255" s="238" t="str">
        <f t="shared" si="44"/>
        <v/>
      </c>
      <c r="K255" s="238" t="str">
        <f t="shared" si="45"/>
        <v/>
      </c>
      <c r="L255" s="238" t="str">
        <f t="shared" si="46"/>
        <v/>
      </c>
      <c r="M255" s="238" t="str">
        <f t="shared" si="47"/>
        <v/>
      </c>
      <c r="N255" s="180">
        <f t="shared" si="48"/>
        <v>0</v>
      </c>
      <c r="O255" s="192"/>
      <c r="P255" s="180">
        <f t="shared" si="49"/>
        <v>0</v>
      </c>
      <c r="Q255" s="192"/>
      <c r="R255" s="180">
        <f t="shared" si="50"/>
        <v>0</v>
      </c>
      <c r="S255" s="192"/>
      <c r="T255" s="180">
        <f t="shared" si="51"/>
        <v>0</v>
      </c>
      <c r="U255" s="192"/>
      <c r="V255" s="180">
        <f t="shared" si="52"/>
        <v>0</v>
      </c>
      <c r="W255" s="192"/>
      <c r="X255" s="179">
        <f t="shared" si="40"/>
        <v>0</v>
      </c>
      <c r="Y255" s="168"/>
    </row>
    <row r="256" spans="1:25" x14ac:dyDescent="0.25">
      <c r="A256" s="168"/>
      <c r="B256" s="181"/>
      <c r="C256" s="168"/>
      <c r="D256" s="191"/>
      <c r="E256" s="168"/>
      <c r="F256" s="168"/>
      <c r="G256" s="187" t="str">
        <f t="shared" si="41"/>
        <v/>
      </c>
      <c r="H256" s="238">
        <f t="shared" si="42"/>
        <v>0</v>
      </c>
      <c r="I256" s="238" t="str">
        <f t="shared" si="43"/>
        <v/>
      </c>
      <c r="J256" s="238" t="str">
        <f t="shared" si="44"/>
        <v/>
      </c>
      <c r="K256" s="238" t="str">
        <f t="shared" si="45"/>
        <v/>
      </c>
      <c r="L256" s="238" t="str">
        <f t="shared" si="46"/>
        <v/>
      </c>
      <c r="M256" s="238" t="str">
        <f t="shared" si="47"/>
        <v/>
      </c>
      <c r="N256" s="180">
        <f t="shared" si="48"/>
        <v>0</v>
      </c>
      <c r="O256" s="192"/>
      <c r="P256" s="180">
        <f t="shared" si="49"/>
        <v>0</v>
      </c>
      <c r="Q256" s="192"/>
      <c r="R256" s="180">
        <f t="shared" si="50"/>
        <v>0</v>
      </c>
      <c r="S256" s="192"/>
      <c r="T256" s="180">
        <f t="shared" si="51"/>
        <v>0</v>
      </c>
      <c r="U256" s="192"/>
      <c r="V256" s="180">
        <f t="shared" si="52"/>
        <v>0</v>
      </c>
      <c r="W256" s="192"/>
      <c r="X256" s="179">
        <f t="shared" si="40"/>
        <v>0</v>
      </c>
      <c r="Y256" s="168"/>
    </row>
    <row r="257" spans="1:25" x14ac:dyDescent="0.25">
      <c r="A257" s="168"/>
      <c r="B257" s="181"/>
      <c r="C257" s="168"/>
      <c r="D257" s="191"/>
      <c r="E257" s="168"/>
      <c r="F257" s="168"/>
      <c r="G257" s="187" t="str">
        <f t="shared" si="41"/>
        <v/>
      </c>
      <c r="H257" s="238">
        <f t="shared" si="42"/>
        <v>0</v>
      </c>
      <c r="I257" s="238" t="str">
        <f t="shared" si="43"/>
        <v/>
      </c>
      <c r="J257" s="238" t="str">
        <f t="shared" si="44"/>
        <v/>
      </c>
      <c r="K257" s="238" t="str">
        <f t="shared" si="45"/>
        <v/>
      </c>
      <c r="L257" s="238" t="str">
        <f t="shared" si="46"/>
        <v/>
      </c>
      <c r="M257" s="238" t="str">
        <f t="shared" si="47"/>
        <v/>
      </c>
      <c r="N257" s="180">
        <f t="shared" si="48"/>
        <v>0</v>
      </c>
      <c r="O257" s="192"/>
      <c r="P257" s="180">
        <f t="shared" si="49"/>
        <v>0</v>
      </c>
      <c r="Q257" s="192"/>
      <c r="R257" s="180">
        <f t="shared" si="50"/>
        <v>0</v>
      </c>
      <c r="S257" s="192"/>
      <c r="T257" s="180">
        <f t="shared" si="51"/>
        <v>0</v>
      </c>
      <c r="U257" s="192"/>
      <c r="V257" s="180">
        <f t="shared" si="52"/>
        <v>0</v>
      </c>
      <c r="W257" s="192"/>
      <c r="X257" s="179">
        <f t="shared" si="40"/>
        <v>0</v>
      </c>
      <c r="Y257" s="168"/>
    </row>
    <row r="258" spans="1:25" x14ac:dyDescent="0.25">
      <c r="A258" s="168"/>
      <c r="B258" s="181"/>
      <c r="C258" s="168"/>
      <c r="D258" s="191"/>
      <c r="E258" s="168"/>
      <c r="F258" s="168"/>
      <c r="G258" s="187" t="str">
        <f t="shared" si="41"/>
        <v/>
      </c>
      <c r="H258" s="238">
        <f t="shared" si="42"/>
        <v>0</v>
      </c>
      <c r="I258" s="238" t="str">
        <f t="shared" si="43"/>
        <v/>
      </c>
      <c r="J258" s="238" t="str">
        <f t="shared" si="44"/>
        <v/>
      </c>
      <c r="K258" s="238" t="str">
        <f t="shared" si="45"/>
        <v/>
      </c>
      <c r="L258" s="238" t="str">
        <f t="shared" si="46"/>
        <v/>
      </c>
      <c r="M258" s="238" t="str">
        <f t="shared" si="47"/>
        <v/>
      </c>
      <c r="N258" s="180">
        <f t="shared" si="48"/>
        <v>0</v>
      </c>
      <c r="O258" s="192"/>
      <c r="P258" s="180">
        <f t="shared" si="49"/>
        <v>0</v>
      </c>
      <c r="Q258" s="192"/>
      <c r="R258" s="180">
        <f t="shared" si="50"/>
        <v>0</v>
      </c>
      <c r="S258" s="192"/>
      <c r="T258" s="180">
        <f t="shared" si="51"/>
        <v>0</v>
      </c>
      <c r="U258" s="192"/>
      <c r="V258" s="180">
        <f t="shared" si="52"/>
        <v>0</v>
      </c>
      <c r="W258" s="192"/>
      <c r="X258" s="179">
        <f t="shared" si="40"/>
        <v>0</v>
      </c>
      <c r="Y258" s="168"/>
    </row>
    <row r="259" spans="1:25" x14ac:dyDescent="0.25">
      <c r="A259" s="168"/>
      <c r="B259" s="181"/>
      <c r="C259" s="168"/>
      <c r="D259" s="191"/>
      <c r="E259" s="168"/>
      <c r="F259" s="168"/>
      <c r="G259" s="187" t="str">
        <f t="shared" si="41"/>
        <v/>
      </c>
      <c r="H259" s="238">
        <f t="shared" si="42"/>
        <v>0</v>
      </c>
      <c r="I259" s="238" t="str">
        <f t="shared" si="43"/>
        <v/>
      </c>
      <c r="J259" s="238" t="str">
        <f t="shared" si="44"/>
        <v/>
      </c>
      <c r="K259" s="238" t="str">
        <f t="shared" si="45"/>
        <v/>
      </c>
      <c r="L259" s="238" t="str">
        <f t="shared" si="46"/>
        <v/>
      </c>
      <c r="M259" s="238" t="str">
        <f t="shared" si="47"/>
        <v/>
      </c>
      <c r="N259" s="180">
        <f t="shared" si="48"/>
        <v>0</v>
      </c>
      <c r="O259" s="192"/>
      <c r="P259" s="180">
        <f t="shared" si="49"/>
        <v>0</v>
      </c>
      <c r="Q259" s="192"/>
      <c r="R259" s="180">
        <f t="shared" si="50"/>
        <v>0</v>
      </c>
      <c r="S259" s="192"/>
      <c r="T259" s="180">
        <f t="shared" si="51"/>
        <v>0</v>
      </c>
      <c r="U259" s="192"/>
      <c r="V259" s="180">
        <f t="shared" si="52"/>
        <v>0</v>
      </c>
      <c r="W259" s="192"/>
      <c r="X259" s="179">
        <f t="shared" si="40"/>
        <v>0</v>
      </c>
      <c r="Y259" s="168"/>
    </row>
    <row r="260" spans="1:25" x14ac:dyDescent="0.25">
      <c r="A260" s="168"/>
      <c r="B260" s="181"/>
      <c r="C260" s="168"/>
      <c r="D260" s="191"/>
      <c r="E260" s="168"/>
      <c r="F260" s="168"/>
      <c r="G260" s="187" t="str">
        <f t="shared" si="41"/>
        <v/>
      </c>
      <c r="H260" s="238">
        <f t="shared" si="42"/>
        <v>0</v>
      </c>
      <c r="I260" s="238" t="str">
        <f t="shared" si="43"/>
        <v/>
      </c>
      <c r="J260" s="238" t="str">
        <f t="shared" si="44"/>
        <v/>
      </c>
      <c r="K260" s="238" t="str">
        <f t="shared" si="45"/>
        <v/>
      </c>
      <c r="L260" s="238" t="str">
        <f t="shared" si="46"/>
        <v/>
      </c>
      <c r="M260" s="238" t="str">
        <f t="shared" si="47"/>
        <v/>
      </c>
      <c r="N260" s="180">
        <f t="shared" si="48"/>
        <v>0</v>
      </c>
      <c r="O260" s="192"/>
      <c r="P260" s="180">
        <f t="shared" si="49"/>
        <v>0</v>
      </c>
      <c r="Q260" s="192"/>
      <c r="R260" s="180">
        <f t="shared" si="50"/>
        <v>0</v>
      </c>
      <c r="S260" s="192"/>
      <c r="T260" s="180">
        <f t="shared" si="51"/>
        <v>0</v>
      </c>
      <c r="U260" s="192"/>
      <c r="V260" s="180">
        <f t="shared" si="52"/>
        <v>0</v>
      </c>
      <c r="W260" s="192"/>
      <c r="X260" s="179">
        <f t="shared" si="40"/>
        <v>0</v>
      </c>
      <c r="Y260" s="168"/>
    </row>
    <row r="261" spans="1:25" x14ac:dyDescent="0.25">
      <c r="A261" s="168"/>
      <c r="B261" s="181"/>
      <c r="C261" s="168"/>
      <c r="D261" s="191"/>
      <c r="E261" s="168"/>
      <c r="F261" s="168"/>
      <c r="G261" s="187" t="str">
        <f t="shared" si="41"/>
        <v/>
      </c>
      <c r="H261" s="238">
        <f t="shared" si="42"/>
        <v>0</v>
      </c>
      <c r="I261" s="238" t="str">
        <f t="shared" si="43"/>
        <v/>
      </c>
      <c r="J261" s="238" t="str">
        <f t="shared" si="44"/>
        <v/>
      </c>
      <c r="K261" s="238" t="str">
        <f t="shared" si="45"/>
        <v/>
      </c>
      <c r="L261" s="238" t="str">
        <f t="shared" si="46"/>
        <v/>
      </c>
      <c r="M261" s="238" t="str">
        <f t="shared" si="47"/>
        <v/>
      </c>
      <c r="N261" s="180">
        <f t="shared" si="48"/>
        <v>0</v>
      </c>
      <c r="O261" s="192"/>
      <c r="P261" s="180">
        <f t="shared" si="49"/>
        <v>0</v>
      </c>
      <c r="Q261" s="192"/>
      <c r="R261" s="180">
        <f t="shared" si="50"/>
        <v>0</v>
      </c>
      <c r="S261" s="192"/>
      <c r="T261" s="180">
        <f t="shared" si="51"/>
        <v>0</v>
      </c>
      <c r="U261" s="192"/>
      <c r="V261" s="180">
        <f t="shared" si="52"/>
        <v>0</v>
      </c>
      <c r="W261" s="192"/>
      <c r="X261" s="179">
        <f t="shared" si="40"/>
        <v>0</v>
      </c>
      <c r="Y261" s="168"/>
    </row>
    <row r="262" spans="1:25" x14ac:dyDescent="0.25">
      <c r="A262" s="168"/>
      <c r="B262" s="181"/>
      <c r="C262" s="168"/>
      <c r="D262" s="191"/>
      <c r="E262" s="168"/>
      <c r="F262" s="168"/>
      <c r="G262" s="187" t="str">
        <f t="shared" si="41"/>
        <v/>
      </c>
      <c r="H262" s="238">
        <f t="shared" si="42"/>
        <v>0</v>
      </c>
      <c r="I262" s="238" t="str">
        <f t="shared" si="43"/>
        <v/>
      </c>
      <c r="J262" s="238" t="str">
        <f t="shared" si="44"/>
        <v/>
      </c>
      <c r="K262" s="238" t="str">
        <f t="shared" si="45"/>
        <v/>
      </c>
      <c r="L262" s="238" t="str">
        <f t="shared" si="46"/>
        <v/>
      </c>
      <c r="M262" s="238" t="str">
        <f t="shared" si="47"/>
        <v/>
      </c>
      <c r="N262" s="180">
        <f t="shared" si="48"/>
        <v>0</v>
      </c>
      <c r="O262" s="192"/>
      <c r="P262" s="180">
        <f t="shared" si="49"/>
        <v>0</v>
      </c>
      <c r="Q262" s="192"/>
      <c r="R262" s="180">
        <f t="shared" si="50"/>
        <v>0</v>
      </c>
      <c r="S262" s="192"/>
      <c r="T262" s="180">
        <f t="shared" si="51"/>
        <v>0</v>
      </c>
      <c r="U262" s="192"/>
      <c r="V262" s="180">
        <f t="shared" si="52"/>
        <v>0</v>
      </c>
      <c r="W262" s="192"/>
      <c r="X262" s="179">
        <f t="shared" si="40"/>
        <v>0</v>
      </c>
      <c r="Y262" s="168"/>
    </row>
    <row r="263" spans="1:25" x14ac:dyDescent="0.25">
      <c r="A263" s="168"/>
      <c r="B263" s="181"/>
      <c r="C263" s="168"/>
      <c r="D263" s="191"/>
      <c r="E263" s="168"/>
      <c r="F263" s="168"/>
      <c r="G263" s="187" t="str">
        <f t="shared" si="41"/>
        <v/>
      </c>
      <c r="H263" s="238">
        <f t="shared" si="42"/>
        <v>0</v>
      </c>
      <c r="I263" s="238" t="str">
        <f t="shared" si="43"/>
        <v/>
      </c>
      <c r="J263" s="238" t="str">
        <f t="shared" si="44"/>
        <v/>
      </c>
      <c r="K263" s="238" t="str">
        <f t="shared" si="45"/>
        <v/>
      </c>
      <c r="L263" s="238" t="str">
        <f t="shared" si="46"/>
        <v/>
      </c>
      <c r="M263" s="238" t="str">
        <f t="shared" si="47"/>
        <v/>
      </c>
      <c r="N263" s="180">
        <f t="shared" si="48"/>
        <v>0</v>
      </c>
      <c r="O263" s="192"/>
      <c r="P263" s="180">
        <f t="shared" si="49"/>
        <v>0</v>
      </c>
      <c r="Q263" s="192"/>
      <c r="R263" s="180">
        <f t="shared" si="50"/>
        <v>0</v>
      </c>
      <c r="S263" s="192"/>
      <c r="T263" s="180">
        <f t="shared" si="51"/>
        <v>0</v>
      </c>
      <c r="U263" s="192"/>
      <c r="V263" s="180">
        <f t="shared" si="52"/>
        <v>0</v>
      </c>
      <c r="W263" s="192"/>
      <c r="X263" s="179">
        <f t="shared" si="40"/>
        <v>0</v>
      </c>
      <c r="Y263" s="168"/>
    </row>
    <row r="264" spans="1:25" x14ac:dyDescent="0.25">
      <c r="A264" s="168"/>
      <c r="B264" s="181"/>
      <c r="C264" s="168"/>
      <c r="D264" s="191"/>
      <c r="E264" s="168"/>
      <c r="F264" s="168"/>
      <c r="G264" s="187" t="str">
        <f t="shared" si="41"/>
        <v/>
      </c>
      <c r="H264" s="238">
        <f t="shared" si="42"/>
        <v>0</v>
      </c>
      <c r="I264" s="238" t="str">
        <f t="shared" si="43"/>
        <v/>
      </c>
      <c r="J264" s="238" t="str">
        <f t="shared" si="44"/>
        <v/>
      </c>
      <c r="K264" s="238" t="str">
        <f t="shared" si="45"/>
        <v/>
      </c>
      <c r="L264" s="238" t="str">
        <f t="shared" si="46"/>
        <v/>
      </c>
      <c r="M264" s="238" t="str">
        <f t="shared" si="47"/>
        <v/>
      </c>
      <c r="N264" s="180">
        <f t="shared" si="48"/>
        <v>0</v>
      </c>
      <c r="O264" s="192"/>
      <c r="P264" s="180">
        <f t="shared" si="49"/>
        <v>0</v>
      </c>
      <c r="Q264" s="192"/>
      <c r="R264" s="180">
        <f t="shared" si="50"/>
        <v>0</v>
      </c>
      <c r="S264" s="192"/>
      <c r="T264" s="180">
        <f t="shared" si="51"/>
        <v>0</v>
      </c>
      <c r="U264" s="192"/>
      <c r="V264" s="180">
        <f t="shared" si="52"/>
        <v>0</v>
      </c>
      <c r="W264" s="192"/>
      <c r="X264" s="179">
        <f t="shared" si="40"/>
        <v>0</v>
      </c>
      <c r="Y264" s="168"/>
    </row>
    <row r="265" spans="1:25" x14ac:dyDescent="0.25">
      <c r="A265" s="168"/>
      <c r="B265" s="181"/>
      <c r="C265" s="168"/>
      <c r="D265" s="191"/>
      <c r="E265" s="168"/>
      <c r="F265" s="168"/>
      <c r="G265" s="187" t="str">
        <f t="shared" si="41"/>
        <v/>
      </c>
      <c r="H265" s="238">
        <f t="shared" si="42"/>
        <v>0</v>
      </c>
      <c r="I265" s="238" t="str">
        <f t="shared" si="43"/>
        <v/>
      </c>
      <c r="J265" s="238" t="str">
        <f t="shared" si="44"/>
        <v/>
      </c>
      <c r="K265" s="238" t="str">
        <f t="shared" si="45"/>
        <v/>
      </c>
      <c r="L265" s="238" t="str">
        <f t="shared" si="46"/>
        <v/>
      </c>
      <c r="M265" s="238" t="str">
        <f t="shared" si="47"/>
        <v/>
      </c>
      <c r="N265" s="180">
        <f t="shared" si="48"/>
        <v>0</v>
      </c>
      <c r="O265" s="192"/>
      <c r="P265" s="180">
        <f t="shared" si="49"/>
        <v>0</v>
      </c>
      <c r="Q265" s="192"/>
      <c r="R265" s="180">
        <f t="shared" si="50"/>
        <v>0</v>
      </c>
      <c r="S265" s="192"/>
      <c r="T265" s="180">
        <f t="shared" si="51"/>
        <v>0</v>
      </c>
      <c r="U265" s="192"/>
      <c r="V265" s="180">
        <f t="shared" si="52"/>
        <v>0</v>
      </c>
      <c r="W265" s="192"/>
      <c r="X265" s="179">
        <f t="shared" si="40"/>
        <v>0</v>
      </c>
      <c r="Y265" s="168"/>
    </row>
    <row r="266" spans="1:25" x14ac:dyDescent="0.25">
      <c r="A266" s="168"/>
      <c r="B266" s="181"/>
      <c r="C266" s="168"/>
      <c r="D266" s="191"/>
      <c r="E266" s="168"/>
      <c r="F266" s="168"/>
      <c r="G266" s="187" t="str">
        <f t="shared" si="41"/>
        <v/>
      </c>
      <c r="H266" s="238">
        <f t="shared" si="42"/>
        <v>0</v>
      </c>
      <c r="I266" s="238" t="str">
        <f t="shared" si="43"/>
        <v/>
      </c>
      <c r="J266" s="238" t="str">
        <f t="shared" si="44"/>
        <v/>
      </c>
      <c r="K266" s="238" t="str">
        <f t="shared" si="45"/>
        <v/>
      </c>
      <c r="L266" s="238" t="str">
        <f t="shared" si="46"/>
        <v/>
      </c>
      <c r="M266" s="238" t="str">
        <f t="shared" si="47"/>
        <v/>
      </c>
      <c r="N266" s="180">
        <f t="shared" si="48"/>
        <v>0</v>
      </c>
      <c r="O266" s="192"/>
      <c r="P266" s="180">
        <f t="shared" si="49"/>
        <v>0</v>
      </c>
      <c r="Q266" s="192"/>
      <c r="R266" s="180">
        <f t="shared" si="50"/>
        <v>0</v>
      </c>
      <c r="S266" s="192"/>
      <c r="T266" s="180">
        <f t="shared" si="51"/>
        <v>0</v>
      </c>
      <c r="U266" s="192"/>
      <c r="V266" s="180">
        <f t="shared" si="52"/>
        <v>0</v>
      </c>
      <c r="W266" s="192"/>
      <c r="X266" s="179">
        <f t="shared" si="40"/>
        <v>0</v>
      </c>
      <c r="Y266" s="168"/>
    </row>
    <row r="267" spans="1:25" x14ac:dyDescent="0.25">
      <c r="A267" s="168"/>
      <c r="B267" s="181"/>
      <c r="C267" s="168"/>
      <c r="D267" s="191"/>
      <c r="E267" s="168"/>
      <c r="F267" s="168"/>
      <c r="G267" s="187" t="str">
        <f t="shared" si="41"/>
        <v/>
      </c>
      <c r="H267" s="238">
        <f t="shared" si="42"/>
        <v>0</v>
      </c>
      <c r="I267" s="238" t="str">
        <f t="shared" si="43"/>
        <v/>
      </c>
      <c r="J267" s="238" t="str">
        <f t="shared" si="44"/>
        <v/>
      </c>
      <c r="K267" s="238" t="str">
        <f t="shared" si="45"/>
        <v/>
      </c>
      <c r="L267" s="238" t="str">
        <f t="shared" si="46"/>
        <v/>
      </c>
      <c r="M267" s="238" t="str">
        <f t="shared" si="47"/>
        <v/>
      </c>
      <c r="N267" s="180">
        <f t="shared" si="48"/>
        <v>0</v>
      </c>
      <c r="O267" s="192"/>
      <c r="P267" s="180">
        <f t="shared" si="49"/>
        <v>0</v>
      </c>
      <c r="Q267" s="192"/>
      <c r="R267" s="180">
        <f t="shared" si="50"/>
        <v>0</v>
      </c>
      <c r="S267" s="192"/>
      <c r="T267" s="180">
        <f t="shared" si="51"/>
        <v>0</v>
      </c>
      <c r="U267" s="192"/>
      <c r="V267" s="180">
        <f t="shared" si="52"/>
        <v>0</v>
      </c>
      <c r="W267" s="192"/>
      <c r="X267" s="179">
        <f t="shared" si="40"/>
        <v>0</v>
      </c>
      <c r="Y267" s="168"/>
    </row>
    <row r="268" spans="1:25" x14ac:dyDescent="0.25">
      <c r="A268" s="168"/>
      <c r="B268" s="181"/>
      <c r="C268" s="168"/>
      <c r="D268" s="191"/>
      <c r="E268" s="168"/>
      <c r="F268" s="168"/>
      <c r="G268" s="187" t="str">
        <f t="shared" si="41"/>
        <v/>
      </c>
      <c r="H268" s="238">
        <f t="shared" si="42"/>
        <v>0</v>
      </c>
      <c r="I268" s="238" t="str">
        <f t="shared" si="43"/>
        <v/>
      </c>
      <c r="J268" s="238" t="str">
        <f t="shared" si="44"/>
        <v/>
      </c>
      <c r="K268" s="238" t="str">
        <f t="shared" si="45"/>
        <v/>
      </c>
      <c r="L268" s="238" t="str">
        <f t="shared" si="46"/>
        <v/>
      </c>
      <c r="M268" s="238" t="str">
        <f t="shared" si="47"/>
        <v/>
      </c>
      <c r="N268" s="180">
        <f t="shared" si="48"/>
        <v>0</v>
      </c>
      <c r="O268" s="192"/>
      <c r="P268" s="180">
        <f t="shared" si="49"/>
        <v>0</v>
      </c>
      <c r="Q268" s="192"/>
      <c r="R268" s="180">
        <f t="shared" si="50"/>
        <v>0</v>
      </c>
      <c r="S268" s="192"/>
      <c r="T268" s="180">
        <f t="shared" si="51"/>
        <v>0</v>
      </c>
      <c r="U268" s="192"/>
      <c r="V268" s="180">
        <f t="shared" si="52"/>
        <v>0</v>
      </c>
      <c r="W268" s="192"/>
      <c r="X268" s="179">
        <f t="shared" si="40"/>
        <v>0</v>
      </c>
      <c r="Y268" s="168"/>
    </row>
    <row r="269" spans="1:25" x14ac:dyDescent="0.25">
      <c r="A269" s="168"/>
      <c r="B269" s="181"/>
      <c r="C269" s="168"/>
      <c r="D269" s="191"/>
      <c r="E269" s="168"/>
      <c r="F269" s="168"/>
      <c r="G269" s="187" t="str">
        <f t="shared" si="41"/>
        <v/>
      </c>
      <c r="H269" s="238">
        <f t="shared" si="42"/>
        <v>0</v>
      </c>
      <c r="I269" s="238" t="str">
        <f t="shared" si="43"/>
        <v/>
      </c>
      <c r="J269" s="238" t="str">
        <f t="shared" si="44"/>
        <v/>
      </c>
      <c r="K269" s="238" t="str">
        <f t="shared" si="45"/>
        <v/>
      </c>
      <c r="L269" s="238" t="str">
        <f t="shared" si="46"/>
        <v/>
      </c>
      <c r="M269" s="238" t="str">
        <f t="shared" si="47"/>
        <v/>
      </c>
      <c r="N269" s="180">
        <f t="shared" si="48"/>
        <v>0</v>
      </c>
      <c r="O269" s="192"/>
      <c r="P269" s="180">
        <f t="shared" si="49"/>
        <v>0</v>
      </c>
      <c r="Q269" s="192"/>
      <c r="R269" s="180">
        <f t="shared" si="50"/>
        <v>0</v>
      </c>
      <c r="S269" s="192"/>
      <c r="T269" s="180">
        <f t="shared" si="51"/>
        <v>0</v>
      </c>
      <c r="U269" s="192"/>
      <c r="V269" s="180">
        <f t="shared" si="52"/>
        <v>0</v>
      </c>
      <c r="W269" s="192"/>
      <c r="X269" s="179">
        <f t="shared" si="40"/>
        <v>0</v>
      </c>
      <c r="Y269" s="168"/>
    </row>
    <row r="270" spans="1:25" x14ac:dyDescent="0.25">
      <c r="A270" s="168"/>
      <c r="B270" s="181"/>
      <c r="C270" s="168"/>
      <c r="D270" s="191"/>
      <c r="E270" s="168"/>
      <c r="F270" s="168"/>
      <c r="G270" s="187" t="str">
        <f t="shared" si="41"/>
        <v/>
      </c>
      <c r="H270" s="238">
        <f t="shared" si="42"/>
        <v>0</v>
      </c>
      <c r="I270" s="238" t="str">
        <f t="shared" si="43"/>
        <v/>
      </c>
      <c r="J270" s="238" t="str">
        <f t="shared" si="44"/>
        <v/>
      </c>
      <c r="K270" s="238" t="str">
        <f t="shared" si="45"/>
        <v/>
      </c>
      <c r="L270" s="238" t="str">
        <f t="shared" si="46"/>
        <v/>
      </c>
      <c r="M270" s="238" t="str">
        <f t="shared" si="47"/>
        <v/>
      </c>
      <c r="N270" s="180">
        <f t="shared" si="48"/>
        <v>0</v>
      </c>
      <c r="O270" s="192"/>
      <c r="P270" s="180">
        <f t="shared" si="49"/>
        <v>0</v>
      </c>
      <c r="Q270" s="192"/>
      <c r="R270" s="180">
        <f t="shared" si="50"/>
        <v>0</v>
      </c>
      <c r="S270" s="192"/>
      <c r="T270" s="180">
        <f t="shared" si="51"/>
        <v>0</v>
      </c>
      <c r="U270" s="192"/>
      <c r="V270" s="180">
        <f t="shared" si="52"/>
        <v>0</v>
      </c>
      <c r="W270" s="192"/>
      <c r="X270" s="179">
        <f t="shared" si="40"/>
        <v>0</v>
      </c>
      <c r="Y270" s="168"/>
    </row>
    <row r="271" spans="1:25" x14ac:dyDescent="0.25">
      <c r="A271" s="168"/>
      <c r="B271" s="181"/>
      <c r="C271" s="168"/>
      <c r="D271" s="191"/>
      <c r="E271" s="168"/>
      <c r="F271" s="168"/>
      <c r="G271" s="187" t="str">
        <f t="shared" si="41"/>
        <v/>
      </c>
      <c r="H271" s="238">
        <f t="shared" si="42"/>
        <v>0</v>
      </c>
      <c r="I271" s="238" t="str">
        <f t="shared" si="43"/>
        <v/>
      </c>
      <c r="J271" s="238" t="str">
        <f t="shared" si="44"/>
        <v/>
      </c>
      <c r="K271" s="238" t="str">
        <f t="shared" si="45"/>
        <v/>
      </c>
      <c r="L271" s="238" t="str">
        <f t="shared" si="46"/>
        <v/>
      </c>
      <c r="M271" s="238" t="str">
        <f t="shared" si="47"/>
        <v/>
      </c>
      <c r="N271" s="180">
        <f t="shared" si="48"/>
        <v>0</v>
      </c>
      <c r="O271" s="192"/>
      <c r="P271" s="180">
        <f t="shared" si="49"/>
        <v>0</v>
      </c>
      <c r="Q271" s="192"/>
      <c r="R271" s="180">
        <f t="shared" si="50"/>
        <v>0</v>
      </c>
      <c r="S271" s="192"/>
      <c r="T271" s="180">
        <f t="shared" si="51"/>
        <v>0</v>
      </c>
      <c r="U271" s="192"/>
      <c r="V271" s="180">
        <f t="shared" si="52"/>
        <v>0</v>
      </c>
      <c r="W271" s="192"/>
      <c r="X271" s="179">
        <f t="shared" si="40"/>
        <v>0</v>
      </c>
      <c r="Y271" s="168"/>
    </row>
    <row r="272" spans="1:25" x14ac:dyDescent="0.25">
      <c r="A272" s="168"/>
      <c r="B272" s="181"/>
      <c r="C272" s="168"/>
      <c r="D272" s="191"/>
      <c r="E272" s="168"/>
      <c r="F272" s="168"/>
      <c r="G272" s="187" t="str">
        <f t="shared" si="41"/>
        <v/>
      </c>
      <c r="H272" s="238">
        <f t="shared" si="42"/>
        <v>0</v>
      </c>
      <c r="I272" s="238" t="str">
        <f t="shared" si="43"/>
        <v/>
      </c>
      <c r="J272" s="238" t="str">
        <f t="shared" si="44"/>
        <v/>
      </c>
      <c r="K272" s="238" t="str">
        <f t="shared" si="45"/>
        <v/>
      </c>
      <c r="L272" s="238" t="str">
        <f t="shared" si="46"/>
        <v/>
      </c>
      <c r="M272" s="238" t="str">
        <f t="shared" si="47"/>
        <v/>
      </c>
      <c r="N272" s="180">
        <f t="shared" si="48"/>
        <v>0</v>
      </c>
      <c r="O272" s="192"/>
      <c r="P272" s="180">
        <f t="shared" si="49"/>
        <v>0</v>
      </c>
      <c r="Q272" s="192"/>
      <c r="R272" s="180">
        <f t="shared" si="50"/>
        <v>0</v>
      </c>
      <c r="S272" s="192"/>
      <c r="T272" s="180">
        <f t="shared" si="51"/>
        <v>0</v>
      </c>
      <c r="U272" s="192"/>
      <c r="V272" s="180">
        <f t="shared" si="52"/>
        <v>0</v>
      </c>
      <c r="W272" s="192"/>
      <c r="X272" s="179">
        <f t="shared" si="40"/>
        <v>0</v>
      </c>
      <c r="Y272" s="168"/>
    </row>
    <row r="273" spans="1:25" x14ac:dyDescent="0.25">
      <c r="A273" s="168"/>
      <c r="B273" s="181"/>
      <c r="C273" s="168"/>
      <c r="D273" s="191"/>
      <c r="E273" s="168"/>
      <c r="F273" s="168"/>
      <c r="G273" s="187" t="str">
        <f t="shared" si="41"/>
        <v/>
      </c>
      <c r="H273" s="238">
        <f t="shared" si="42"/>
        <v>0</v>
      </c>
      <c r="I273" s="238" t="str">
        <f t="shared" si="43"/>
        <v/>
      </c>
      <c r="J273" s="238" t="str">
        <f t="shared" si="44"/>
        <v/>
      </c>
      <c r="K273" s="238" t="str">
        <f t="shared" si="45"/>
        <v/>
      </c>
      <c r="L273" s="238" t="str">
        <f t="shared" si="46"/>
        <v/>
      </c>
      <c r="M273" s="238" t="str">
        <f t="shared" si="47"/>
        <v/>
      </c>
      <c r="N273" s="180">
        <f t="shared" si="48"/>
        <v>0</v>
      </c>
      <c r="O273" s="192"/>
      <c r="P273" s="180">
        <f t="shared" si="49"/>
        <v>0</v>
      </c>
      <c r="Q273" s="192"/>
      <c r="R273" s="180">
        <f t="shared" si="50"/>
        <v>0</v>
      </c>
      <c r="S273" s="192"/>
      <c r="T273" s="180">
        <f t="shared" si="51"/>
        <v>0</v>
      </c>
      <c r="U273" s="192"/>
      <c r="V273" s="180">
        <f t="shared" si="52"/>
        <v>0</v>
      </c>
      <c r="W273" s="192"/>
      <c r="X273" s="179">
        <f t="shared" si="40"/>
        <v>0</v>
      </c>
      <c r="Y273" s="168"/>
    </row>
    <row r="274" spans="1:25" x14ac:dyDescent="0.25">
      <c r="A274" s="168"/>
      <c r="B274" s="181"/>
      <c r="C274" s="168"/>
      <c r="D274" s="191"/>
      <c r="E274" s="168"/>
      <c r="F274" s="168"/>
      <c r="G274" s="187" t="str">
        <f t="shared" si="41"/>
        <v/>
      </c>
      <c r="H274" s="238">
        <f t="shared" si="42"/>
        <v>0</v>
      </c>
      <c r="I274" s="238" t="str">
        <f t="shared" si="43"/>
        <v/>
      </c>
      <c r="J274" s="238" t="str">
        <f t="shared" si="44"/>
        <v/>
      </c>
      <c r="K274" s="238" t="str">
        <f t="shared" si="45"/>
        <v/>
      </c>
      <c r="L274" s="238" t="str">
        <f t="shared" si="46"/>
        <v/>
      </c>
      <c r="M274" s="238" t="str">
        <f t="shared" si="47"/>
        <v/>
      </c>
      <c r="N274" s="180">
        <f t="shared" si="48"/>
        <v>0</v>
      </c>
      <c r="O274" s="192"/>
      <c r="P274" s="180">
        <f t="shared" si="49"/>
        <v>0</v>
      </c>
      <c r="Q274" s="192"/>
      <c r="R274" s="180">
        <f t="shared" si="50"/>
        <v>0</v>
      </c>
      <c r="S274" s="192"/>
      <c r="T274" s="180">
        <f t="shared" si="51"/>
        <v>0</v>
      </c>
      <c r="U274" s="192"/>
      <c r="V274" s="180">
        <f t="shared" si="52"/>
        <v>0</v>
      </c>
      <c r="W274" s="192"/>
      <c r="X274" s="179">
        <f t="shared" si="40"/>
        <v>0</v>
      </c>
      <c r="Y274" s="168"/>
    </row>
    <row r="275" spans="1:25" x14ac:dyDescent="0.25">
      <c r="A275" s="168"/>
      <c r="B275" s="181"/>
      <c r="C275" s="168"/>
      <c r="D275" s="191"/>
      <c r="E275" s="168"/>
      <c r="F275" s="168"/>
      <c r="G275" s="187" t="str">
        <f t="shared" si="41"/>
        <v/>
      </c>
      <c r="H275" s="238">
        <f t="shared" si="42"/>
        <v>0</v>
      </c>
      <c r="I275" s="238" t="str">
        <f t="shared" si="43"/>
        <v/>
      </c>
      <c r="J275" s="238" t="str">
        <f t="shared" si="44"/>
        <v/>
      </c>
      <c r="K275" s="238" t="str">
        <f t="shared" si="45"/>
        <v/>
      </c>
      <c r="L275" s="238" t="str">
        <f t="shared" si="46"/>
        <v/>
      </c>
      <c r="M275" s="238" t="str">
        <f t="shared" si="47"/>
        <v/>
      </c>
      <c r="N275" s="180">
        <f t="shared" si="48"/>
        <v>0</v>
      </c>
      <c r="O275" s="192"/>
      <c r="P275" s="180">
        <f t="shared" si="49"/>
        <v>0</v>
      </c>
      <c r="Q275" s="192"/>
      <c r="R275" s="180">
        <f t="shared" si="50"/>
        <v>0</v>
      </c>
      <c r="S275" s="192"/>
      <c r="T275" s="180">
        <f t="shared" si="51"/>
        <v>0</v>
      </c>
      <c r="U275" s="192"/>
      <c r="V275" s="180">
        <f t="shared" si="52"/>
        <v>0</v>
      </c>
      <c r="W275" s="192"/>
      <c r="X275" s="179">
        <f t="shared" si="40"/>
        <v>0</v>
      </c>
      <c r="Y275" s="168"/>
    </row>
    <row r="276" spans="1:25" x14ac:dyDescent="0.25">
      <c r="A276" s="168"/>
      <c r="B276" s="181"/>
      <c r="C276" s="168"/>
      <c r="D276" s="191"/>
      <c r="E276" s="168"/>
      <c r="F276" s="168"/>
      <c r="G276" s="187" t="str">
        <f t="shared" si="41"/>
        <v/>
      </c>
      <c r="H276" s="238">
        <f t="shared" si="42"/>
        <v>0</v>
      </c>
      <c r="I276" s="238" t="str">
        <f t="shared" si="43"/>
        <v/>
      </c>
      <c r="J276" s="238" t="str">
        <f t="shared" si="44"/>
        <v/>
      </c>
      <c r="K276" s="238" t="str">
        <f t="shared" si="45"/>
        <v/>
      </c>
      <c r="L276" s="238" t="str">
        <f t="shared" si="46"/>
        <v/>
      </c>
      <c r="M276" s="238" t="str">
        <f t="shared" si="47"/>
        <v/>
      </c>
      <c r="N276" s="180">
        <f t="shared" si="48"/>
        <v>0</v>
      </c>
      <c r="O276" s="192"/>
      <c r="P276" s="180">
        <f t="shared" si="49"/>
        <v>0</v>
      </c>
      <c r="Q276" s="192"/>
      <c r="R276" s="180">
        <f t="shared" si="50"/>
        <v>0</v>
      </c>
      <c r="S276" s="192"/>
      <c r="T276" s="180">
        <f t="shared" si="51"/>
        <v>0</v>
      </c>
      <c r="U276" s="192"/>
      <c r="V276" s="180">
        <f t="shared" si="52"/>
        <v>0</v>
      </c>
      <c r="W276" s="192"/>
      <c r="X276" s="179">
        <f t="shared" ref="X276:X339" si="53">B276-SUM(N276:V276)</f>
        <v>0</v>
      </c>
      <c r="Y276" s="168"/>
    </row>
    <row r="277" spans="1:25" x14ac:dyDescent="0.25">
      <c r="A277" s="168"/>
      <c r="B277" s="181"/>
      <c r="C277" s="168"/>
      <c r="D277" s="191"/>
      <c r="E277" s="168"/>
      <c r="F277" s="168"/>
      <c r="G277" s="187" t="str">
        <f t="shared" ref="G277:G340" si="54">IF(E277="","",DATE(YEAR(D277),MONTH(D277)+E277,DAY(D277)-1))</f>
        <v/>
      </c>
      <c r="H277" s="238">
        <f t="shared" ref="H277:H340" si="55">SUM(I277:M277)</f>
        <v>0</v>
      </c>
      <c r="I277" s="238" t="str">
        <f t="shared" ref="I277:I340" si="56">IF(E277="","",IFERROR(AND($I$5,$J$5)*DATEDIF(MAX($I$5,$D277),MIN($J$5,$G277)+1,"m"),0))</f>
        <v/>
      </c>
      <c r="J277" s="238" t="str">
        <f t="shared" ref="J277:J340" si="57">IF(E277="","",IFERROR(AND($I$6,$J$6)*DATEDIF(MAX($I$6,$D277),MIN($J$6,$G277)+1,"m"),0))</f>
        <v/>
      </c>
      <c r="K277" s="238" t="str">
        <f t="shared" ref="K277:K340" si="58">IF(E277="","",IFERROR(AND($I$7,$J$7)*DATEDIF(MAX($I$7,$D277),MIN($J$7,$G277)+1,"m"),0))</f>
        <v/>
      </c>
      <c r="L277" s="238" t="str">
        <f t="shared" ref="L277:L340" si="59">IF(E277="","",IFERROR(AND($I$8,$J$8)*DATEDIF(MAX($I$8,$D277),MIN($J$8,$G277)+1,"m"),0))</f>
        <v/>
      </c>
      <c r="M277" s="238" t="str">
        <f t="shared" ref="M277:M340" si="60">IF(E277="","",IFERROR(AND($I$9,$J$9)*DATEDIF(MAX($I$9,$D277),MIN($J$9,$G277)+1,"m"),0))</f>
        <v/>
      </c>
      <c r="N277" s="180">
        <f t="shared" ref="N277:N340" si="61">IFERROR(ROUND(B277/E277*I277*F277,2),0)</f>
        <v>0</v>
      </c>
      <c r="O277" s="192"/>
      <c r="P277" s="180">
        <f t="shared" ref="P277:P340" si="62">IFERROR(ROUND(B277/E277*J277*F277,2),0)</f>
        <v>0</v>
      </c>
      <c r="Q277" s="192"/>
      <c r="R277" s="180">
        <f t="shared" ref="R277:R340" si="63">IFERROR(ROUND(B277/E277*K277*F277,2),0)</f>
        <v>0</v>
      </c>
      <c r="S277" s="192"/>
      <c r="T277" s="180">
        <f t="shared" ref="T277:T340" si="64">IFERROR(ROUND(B277/E277*L277*F277,2),0)</f>
        <v>0</v>
      </c>
      <c r="U277" s="192"/>
      <c r="V277" s="180">
        <f t="shared" ref="V277:V340" si="65">IFERROR(ROUND(B277/E277*M277*F277,2),0)</f>
        <v>0</v>
      </c>
      <c r="W277" s="192"/>
      <c r="X277" s="179">
        <f t="shared" si="53"/>
        <v>0</v>
      </c>
      <c r="Y277" s="168"/>
    </row>
    <row r="278" spans="1:25" x14ac:dyDescent="0.25">
      <c r="A278" s="168"/>
      <c r="B278" s="181"/>
      <c r="C278" s="168"/>
      <c r="D278" s="191"/>
      <c r="E278" s="168"/>
      <c r="F278" s="168"/>
      <c r="G278" s="187" t="str">
        <f t="shared" si="54"/>
        <v/>
      </c>
      <c r="H278" s="238">
        <f t="shared" si="55"/>
        <v>0</v>
      </c>
      <c r="I278" s="238" t="str">
        <f t="shared" si="56"/>
        <v/>
      </c>
      <c r="J278" s="238" t="str">
        <f t="shared" si="57"/>
        <v/>
      </c>
      <c r="K278" s="238" t="str">
        <f t="shared" si="58"/>
        <v/>
      </c>
      <c r="L278" s="238" t="str">
        <f t="shared" si="59"/>
        <v/>
      </c>
      <c r="M278" s="238" t="str">
        <f t="shared" si="60"/>
        <v/>
      </c>
      <c r="N278" s="180">
        <f t="shared" si="61"/>
        <v>0</v>
      </c>
      <c r="O278" s="192"/>
      <c r="P278" s="180">
        <f t="shared" si="62"/>
        <v>0</v>
      </c>
      <c r="Q278" s="192"/>
      <c r="R278" s="180">
        <f t="shared" si="63"/>
        <v>0</v>
      </c>
      <c r="S278" s="192"/>
      <c r="T278" s="180">
        <f t="shared" si="64"/>
        <v>0</v>
      </c>
      <c r="U278" s="192"/>
      <c r="V278" s="180">
        <f t="shared" si="65"/>
        <v>0</v>
      </c>
      <c r="W278" s="192"/>
      <c r="X278" s="179">
        <f t="shared" si="53"/>
        <v>0</v>
      </c>
      <c r="Y278" s="168"/>
    </row>
    <row r="279" spans="1:25" x14ac:dyDescent="0.25">
      <c r="A279" s="168"/>
      <c r="B279" s="181"/>
      <c r="C279" s="168"/>
      <c r="D279" s="191"/>
      <c r="E279" s="168"/>
      <c r="F279" s="168"/>
      <c r="G279" s="187" t="str">
        <f t="shared" si="54"/>
        <v/>
      </c>
      <c r="H279" s="238">
        <f t="shared" si="55"/>
        <v>0</v>
      </c>
      <c r="I279" s="238" t="str">
        <f t="shared" si="56"/>
        <v/>
      </c>
      <c r="J279" s="238" t="str">
        <f t="shared" si="57"/>
        <v/>
      </c>
      <c r="K279" s="238" t="str">
        <f t="shared" si="58"/>
        <v/>
      </c>
      <c r="L279" s="238" t="str">
        <f t="shared" si="59"/>
        <v/>
      </c>
      <c r="M279" s="238" t="str">
        <f t="shared" si="60"/>
        <v/>
      </c>
      <c r="N279" s="180">
        <f t="shared" si="61"/>
        <v>0</v>
      </c>
      <c r="O279" s="192"/>
      <c r="P279" s="180">
        <f t="shared" si="62"/>
        <v>0</v>
      </c>
      <c r="Q279" s="192"/>
      <c r="R279" s="180">
        <f t="shared" si="63"/>
        <v>0</v>
      </c>
      <c r="S279" s="192"/>
      <c r="T279" s="180">
        <f t="shared" si="64"/>
        <v>0</v>
      </c>
      <c r="U279" s="192"/>
      <c r="V279" s="180">
        <f t="shared" si="65"/>
        <v>0</v>
      </c>
      <c r="W279" s="192"/>
      <c r="X279" s="179">
        <f t="shared" si="53"/>
        <v>0</v>
      </c>
      <c r="Y279" s="168"/>
    </row>
    <row r="280" spans="1:25" x14ac:dyDescent="0.25">
      <c r="A280" s="168"/>
      <c r="B280" s="181"/>
      <c r="C280" s="168"/>
      <c r="D280" s="191"/>
      <c r="E280" s="168"/>
      <c r="F280" s="168"/>
      <c r="G280" s="187" t="str">
        <f t="shared" si="54"/>
        <v/>
      </c>
      <c r="H280" s="238">
        <f t="shared" si="55"/>
        <v>0</v>
      </c>
      <c r="I280" s="238" t="str">
        <f t="shared" si="56"/>
        <v/>
      </c>
      <c r="J280" s="238" t="str">
        <f t="shared" si="57"/>
        <v/>
      </c>
      <c r="K280" s="238" t="str">
        <f t="shared" si="58"/>
        <v/>
      </c>
      <c r="L280" s="238" t="str">
        <f t="shared" si="59"/>
        <v/>
      </c>
      <c r="M280" s="238" t="str">
        <f t="shared" si="60"/>
        <v/>
      </c>
      <c r="N280" s="180">
        <f t="shared" si="61"/>
        <v>0</v>
      </c>
      <c r="O280" s="192"/>
      <c r="P280" s="180">
        <f t="shared" si="62"/>
        <v>0</v>
      </c>
      <c r="Q280" s="192"/>
      <c r="R280" s="180">
        <f t="shared" si="63"/>
        <v>0</v>
      </c>
      <c r="S280" s="192"/>
      <c r="T280" s="180">
        <f t="shared" si="64"/>
        <v>0</v>
      </c>
      <c r="U280" s="192"/>
      <c r="V280" s="180">
        <f t="shared" si="65"/>
        <v>0</v>
      </c>
      <c r="W280" s="192"/>
      <c r="X280" s="179">
        <f t="shared" si="53"/>
        <v>0</v>
      </c>
      <c r="Y280" s="168"/>
    </row>
    <row r="281" spans="1:25" x14ac:dyDescent="0.25">
      <c r="A281" s="168"/>
      <c r="B281" s="181"/>
      <c r="C281" s="168"/>
      <c r="D281" s="191"/>
      <c r="E281" s="168"/>
      <c r="F281" s="168"/>
      <c r="G281" s="187" t="str">
        <f t="shared" si="54"/>
        <v/>
      </c>
      <c r="H281" s="238">
        <f t="shared" si="55"/>
        <v>0</v>
      </c>
      <c r="I281" s="238" t="str">
        <f t="shared" si="56"/>
        <v/>
      </c>
      <c r="J281" s="238" t="str">
        <f t="shared" si="57"/>
        <v/>
      </c>
      <c r="K281" s="238" t="str">
        <f t="shared" si="58"/>
        <v/>
      </c>
      <c r="L281" s="238" t="str">
        <f t="shared" si="59"/>
        <v/>
      </c>
      <c r="M281" s="238" t="str">
        <f t="shared" si="60"/>
        <v/>
      </c>
      <c r="N281" s="180">
        <f t="shared" si="61"/>
        <v>0</v>
      </c>
      <c r="O281" s="192"/>
      <c r="P281" s="180">
        <f t="shared" si="62"/>
        <v>0</v>
      </c>
      <c r="Q281" s="192"/>
      <c r="R281" s="180">
        <f t="shared" si="63"/>
        <v>0</v>
      </c>
      <c r="S281" s="192"/>
      <c r="T281" s="180">
        <f t="shared" si="64"/>
        <v>0</v>
      </c>
      <c r="U281" s="192"/>
      <c r="V281" s="180">
        <f t="shared" si="65"/>
        <v>0</v>
      </c>
      <c r="W281" s="192"/>
      <c r="X281" s="179">
        <f t="shared" si="53"/>
        <v>0</v>
      </c>
      <c r="Y281" s="168"/>
    </row>
    <row r="282" spans="1:25" x14ac:dyDescent="0.25">
      <c r="A282" s="168"/>
      <c r="B282" s="181"/>
      <c r="C282" s="168"/>
      <c r="D282" s="191"/>
      <c r="E282" s="168"/>
      <c r="F282" s="168"/>
      <c r="G282" s="187" t="str">
        <f t="shared" si="54"/>
        <v/>
      </c>
      <c r="H282" s="238">
        <f t="shared" si="55"/>
        <v>0</v>
      </c>
      <c r="I282" s="238" t="str">
        <f t="shared" si="56"/>
        <v/>
      </c>
      <c r="J282" s="238" t="str">
        <f t="shared" si="57"/>
        <v/>
      </c>
      <c r="K282" s="238" t="str">
        <f t="shared" si="58"/>
        <v/>
      </c>
      <c r="L282" s="238" t="str">
        <f t="shared" si="59"/>
        <v/>
      </c>
      <c r="M282" s="238" t="str">
        <f t="shared" si="60"/>
        <v/>
      </c>
      <c r="N282" s="180">
        <f t="shared" si="61"/>
        <v>0</v>
      </c>
      <c r="O282" s="192"/>
      <c r="P282" s="180">
        <f t="shared" si="62"/>
        <v>0</v>
      </c>
      <c r="Q282" s="192"/>
      <c r="R282" s="180">
        <f t="shared" si="63"/>
        <v>0</v>
      </c>
      <c r="S282" s="192"/>
      <c r="T282" s="180">
        <f t="shared" si="64"/>
        <v>0</v>
      </c>
      <c r="U282" s="192"/>
      <c r="V282" s="180">
        <f t="shared" si="65"/>
        <v>0</v>
      </c>
      <c r="W282" s="192"/>
      <c r="X282" s="179">
        <f t="shared" si="53"/>
        <v>0</v>
      </c>
      <c r="Y282" s="168"/>
    </row>
    <row r="283" spans="1:25" x14ac:dyDescent="0.25">
      <c r="A283" s="168"/>
      <c r="B283" s="181"/>
      <c r="C283" s="168"/>
      <c r="D283" s="191"/>
      <c r="E283" s="168"/>
      <c r="F283" s="168"/>
      <c r="G283" s="187" t="str">
        <f t="shared" si="54"/>
        <v/>
      </c>
      <c r="H283" s="238">
        <f t="shared" si="55"/>
        <v>0</v>
      </c>
      <c r="I283" s="238" t="str">
        <f t="shared" si="56"/>
        <v/>
      </c>
      <c r="J283" s="238" t="str">
        <f t="shared" si="57"/>
        <v/>
      </c>
      <c r="K283" s="238" t="str">
        <f t="shared" si="58"/>
        <v/>
      </c>
      <c r="L283" s="238" t="str">
        <f t="shared" si="59"/>
        <v/>
      </c>
      <c r="M283" s="238" t="str">
        <f t="shared" si="60"/>
        <v/>
      </c>
      <c r="N283" s="180">
        <f t="shared" si="61"/>
        <v>0</v>
      </c>
      <c r="O283" s="192"/>
      <c r="P283" s="180">
        <f t="shared" si="62"/>
        <v>0</v>
      </c>
      <c r="Q283" s="192"/>
      <c r="R283" s="180">
        <f t="shared" si="63"/>
        <v>0</v>
      </c>
      <c r="S283" s="192"/>
      <c r="T283" s="180">
        <f t="shared" si="64"/>
        <v>0</v>
      </c>
      <c r="U283" s="192"/>
      <c r="V283" s="180">
        <f t="shared" si="65"/>
        <v>0</v>
      </c>
      <c r="W283" s="192"/>
      <c r="X283" s="179">
        <f t="shared" si="53"/>
        <v>0</v>
      </c>
      <c r="Y283" s="168"/>
    </row>
    <row r="284" spans="1:25" x14ac:dyDescent="0.25">
      <c r="A284" s="168"/>
      <c r="B284" s="181"/>
      <c r="C284" s="168"/>
      <c r="D284" s="191"/>
      <c r="E284" s="168"/>
      <c r="F284" s="168"/>
      <c r="G284" s="187" t="str">
        <f t="shared" si="54"/>
        <v/>
      </c>
      <c r="H284" s="238">
        <f t="shared" si="55"/>
        <v>0</v>
      </c>
      <c r="I284" s="238" t="str">
        <f t="shared" si="56"/>
        <v/>
      </c>
      <c r="J284" s="238" t="str">
        <f t="shared" si="57"/>
        <v/>
      </c>
      <c r="K284" s="238" t="str">
        <f t="shared" si="58"/>
        <v/>
      </c>
      <c r="L284" s="238" t="str">
        <f t="shared" si="59"/>
        <v/>
      </c>
      <c r="M284" s="238" t="str">
        <f t="shared" si="60"/>
        <v/>
      </c>
      <c r="N284" s="180">
        <f t="shared" si="61"/>
        <v>0</v>
      </c>
      <c r="O284" s="192"/>
      <c r="P284" s="180">
        <f t="shared" si="62"/>
        <v>0</v>
      </c>
      <c r="Q284" s="192"/>
      <c r="R284" s="180">
        <f t="shared" si="63"/>
        <v>0</v>
      </c>
      <c r="S284" s="192"/>
      <c r="T284" s="180">
        <f t="shared" si="64"/>
        <v>0</v>
      </c>
      <c r="U284" s="192"/>
      <c r="V284" s="180">
        <f t="shared" si="65"/>
        <v>0</v>
      </c>
      <c r="W284" s="192"/>
      <c r="X284" s="179">
        <f t="shared" si="53"/>
        <v>0</v>
      </c>
      <c r="Y284" s="168"/>
    </row>
    <row r="285" spans="1:25" x14ac:dyDescent="0.25">
      <c r="A285" s="168"/>
      <c r="B285" s="181"/>
      <c r="C285" s="168"/>
      <c r="D285" s="191"/>
      <c r="E285" s="168"/>
      <c r="F285" s="168"/>
      <c r="G285" s="187" t="str">
        <f t="shared" si="54"/>
        <v/>
      </c>
      <c r="H285" s="238">
        <f t="shared" si="55"/>
        <v>0</v>
      </c>
      <c r="I285" s="238" t="str">
        <f t="shared" si="56"/>
        <v/>
      </c>
      <c r="J285" s="238" t="str">
        <f t="shared" si="57"/>
        <v/>
      </c>
      <c r="K285" s="238" t="str">
        <f t="shared" si="58"/>
        <v/>
      </c>
      <c r="L285" s="238" t="str">
        <f t="shared" si="59"/>
        <v/>
      </c>
      <c r="M285" s="238" t="str">
        <f t="shared" si="60"/>
        <v/>
      </c>
      <c r="N285" s="180">
        <f t="shared" si="61"/>
        <v>0</v>
      </c>
      <c r="O285" s="192"/>
      <c r="P285" s="180">
        <f t="shared" si="62"/>
        <v>0</v>
      </c>
      <c r="Q285" s="192"/>
      <c r="R285" s="180">
        <f t="shared" si="63"/>
        <v>0</v>
      </c>
      <c r="S285" s="192"/>
      <c r="T285" s="180">
        <f t="shared" si="64"/>
        <v>0</v>
      </c>
      <c r="U285" s="192"/>
      <c r="V285" s="180">
        <f t="shared" si="65"/>
        <v>0</v>
      </c>
      <c r="W285" s="192"/>
      <c r="X285" s="179">
        <f t="shared" si="53"/>
        <v>0</v>
      </c>
      <c r="Y285" s="168"/>
    </row>
    <row r="286" spans="1:25" x14ac:dyDescent="0.25">
      <c r="A286" s="168"/>
      <c r="B286" s="181"/>
      <c r="C286" s="168"/>
      <c r="D286" s="191"/>
      <c r="E286" s="168"/>
      <c r="F286" s="168"/>
      <c r="G286" s="187" t="str">
        <f t="shared" si="54"/>
        <v/>
      </c>
      <c r="H286" s="238">
        <f t="shared" si="55"/>
        <v>0</v>
      </c>
      <c r="I286" s="238" t="str">
        <f t="shared" si="56"/>
        <v/>
      </c>
      <c r="J286" s="238" t="str">
        <f t="shared" si="57"/>
        <v/>
      </c>
      <c r="K286" s="238" t="str">
        <f t="shared" si="58"/>
        <v/>
      </c>
      <c r="L286" s="238" t="str">
        <f t="shared" si="59"/>
        <v/>
      </c>
      <c r="M286" s="238" t="str">
        <f t="shared" si="60"/>
        <v/>
      </c>
      <c r="N286" s="180">
        <f t="shared" si="61"/>
        <v>0</v>
      </c>
      <c r="O286" s="192"/>
      <c r="P286" s="180">
        <f t="shared" si="62"/>
        <v>0</v>
      </c>
      <c r="Q286" s="192"/>
      <c r="R286" s="180">
        <f t="shared" si="63"/>
        <v>0</v>
      </c>
      <c r="S286" s="192"/>
      <c r="T286" s="180">
        <f t="shared" si="64"/>
        <v>0</v>
      </c>
      <c r="U286" s="192"/>
      <c r="V286" s="180">
        <f t="shared" si="65"/>
        <v>0</v>
      </c>
      <c r="W286" s="192"/>
      <c r="X286" s="179">
        <f t="shared" si="53"/>
        <v>0</v>
      </c>
      <c r="Y286" s="168"/>
    </row>
    <row r="287" spans="1:25" x14ac:dyDescent="0.25">
      <c r="A287" s="168"/>
      <c r="B287" s="181"/>
      <c r="C287" s="168"/>
      <c r="D287" s="191"/>
      <c r="E287" s="168"/>
      <c r="F287" s="168"/>
      <c r="G287" s="187" t="str">
        <f t="shared" si="54"/>
        <v/>
      </c>
      <c r="H287" s="238">
        <f t="shared" si="55"/>
        <v>0</v>
      </c>
      <c r="I287" s="238" t="str">
        <f t="shared" si="56"/>
        <v/>
      </c>
      <c r="J287" s="238" t="str">
        <f t="shared" si="57"/>
        <v/>
      </c>
      <c r="K287" s="238" t="str">
        <f t="shared" si="58"/>
        <v/>
      </c>
      <c r="L287" s="238" t="str">
        <f t="shared" si="59"/>
        <v/>
      </c>
      <c r="M287" s="238" t="str">
        <f t="shared" si="60"/>
        <v/>
      </c>
      <c r="N287" s="180">
        <f t="shared" si="61"/>
        <v>0</v>
      </c>
      <c r="O287" s="192"/>
      <c r="P287" s="180">
        <f t="shared" si="62"/>
        <v>0</v>
      </c>
      <c r="Q287" s="192"/>
      <c r="R287" s="180">
        <f t="shared" si="63"/>
        <v>0</v>
      </c>
      <c r="S287" s="192"/>
      <c r="T287" s="180">
        <f t="shared" si="64"/>
        <v>0</v>
      </c>
      <c r="U287" s="192"/>
      <c r="V287" s="180">
        <f t="shared" si="65"/>
        <v>0</v>
      </c>
      <c r="W287" s="192"/>
      <c r="X287" s="179">
        <f t="shared" si="53"/>
        <v>0</v>
      </c>
      <c r="Y287" s="168"/>
    </row>
    <row r="288" spans="1:25" x14ac:dyDescent="0.25">
      <c r="A288" s="168"/>
      <c r="B288" s="181"/>
      <c r="C288" s="168"/>
      <c r="D288" s="191"/>
      <c r="E288" s="168"/>
      <c r="F288" s="168"/>
      <c r="G288" s="187" t="str">
        <f t="shared" si="54"/>
        <v/>
      </c>
      <c r="H288" s="238">
        <f t="shared" si="55"/>
        <v>0</v>
      </c>
      <c r="I288" s="238" t="str">
        <f t="shared" si="56"/>
        <v/>
      </c>
      <c r="J288" s="238" t="str">
        <f t="shared" si="57"/>
        <v/>
      </c>
      <c r="K288" s="238" t="str">
        <f t="shared" si="58"/>
        <v/>
      </c>
      <c r="L288" s="238" t="str">
        <f t="shared" si="59"/>
        <v/>
      </c>
      <c r="M288" s="238" t="str">
        <f t="shared" si="60"/>
        <v/>
      </c>
      <c r="N288" s="180">
        <f t="shared" si="61"/>
        <v>0</v>
      </c>
      <c r="O288" s="192"/>
      <c r="P288" s="180">
        <f t="shared" si="62"/>
        <v>0</v>
      </c>
      <c r="Q288" s="192"/>
      <c r="R288" s="180">
        <f t="shared" si="63"/>
        <v>0</v>
      </c>
      <c r="S288" s="192"/>
      <c r="T288" s="180">
        <f t="shared" si="64"/>
        <v>0</v>
      </c>
      <c r="U288" s="192"/>
      <c r="V288" s="180">
        <f t="shared" si="65"/>
        <v>0</v>
      </c>
      <c r="W288" s="192"/>
      <c r="X288" s="179">
        <f t="shared" si="53"/>
        <v>0</v>
      </c>
      <c r="Y288" s="168"/>
    </row>
    <row r="289" spans="1:25" x14ac:dyDescent="0.25">
      <c r="A289" s="168"/>
      <c r="B289" s="181"/>
      <c r="C289" s="168"/>
      <c r="D289" s="191"/>
      <c r="E289" s="168"/>
      <c r="F289" s="168"/>
      <c r="G289" s="187" t="str">
        <f t="shared" si="54"/>
        <v/>
      </c>
      <c r="H289" s="238">
        <f t="shared" si="55"/>
        <v>0</v>
      </c>
      <c r="I289" s="238" t="str">
        <f t="shared" si="56"/>
        <v/>
      </c>
      <c r="J289" s="238" t="str">
        <f t="shared" si="57"/>
        <v/>
      </c>
      <c r="K289" s="238" t="str">
        <f t="shared" si="58"/>
        <v/>
      </c>
      <c r="L289" s="238" t="str">
        <f t="shared" si="59"/>
        <v/>
      </c>
      <c r="M289" s="238" t="str">
        <f t="shared" si="60"/>
        <v/>
      </c>
      <c r="N289" s="180">
        <f t="shared" si="61"/>
        <v>0</v>
      </c>
      <c r="O289" s="192"/>
      <c r="P289" s="180">
        <f t="shared" si="62"/>
        <v>0</v>
      </c>
      <c r="Q289" s="192"/>
      <c r="R289" s="180">
        <f t="shared" si="63"/>
        <v>0</v>
      </c>
      <c r="S289" s="192"/>
      <c r="T289" s="180">
        <f t="shared" si="64"/>
        <v>0</v>
      </c>
      <c r="U289" s="192"/>
      <c r="V289" s="180">
        <f t="shared" si="65"/>
        <v>0</v>
      </c>
      <c r="W289" s="192"/>
      <c r="X289" s="179">
        <f t="shared" si="53"/>
        <v>0</v>
      </c>
      <c r="Y289" s="168"/>
    </row>
    <row r="290" spans="1:25" x14ac:dyDescent="0.25">
      <c r="A290" s="168"/>
      <c r="B290" s="181"/>
      <c r="C290" s="168"/>
      <c r="D290" s="191"/>
      <c r="E290" s="168"/>
      <c r="F290" s="168"/>
      <c r="G290" s="187" t="str">
        <f t="shared" si="54"/>
        <v/>
      </c>
      <c r="H290" s="238">
        <f t="shared" si="55"/>
        <v>0</v>
      </c>
      <c r="I290" s="238" t="str">
        <f t="shared" si="56"/>
        <v/>
      </c>
      <c r="J290" s="238" t="str">
        <f t="shared" si="57"/>
        <v/>
      </c>
      <c r="K290" s="238" t="str">
        <f t="shared" si="58"/>
        <v/>
      </c>
      <c r="L290" s="238" t="str">
        <f t="shared" si="59"/>
        <v/>
      </c>
      <c r="M290" s="238" t="str">
        <f t="shared" si="60"/>
        <v/>
      </c>
      <c r="N290" s="180">
        <f t="shared" si="61"/>
        <v>0</v>
      </c>
      <c r="O290" s="192"/>
      <c r="P290" s="180">
        <f t="shared" si="62"/>
        <v>0</v>
      </c>
      <c r="Q290" s="192"/>
      <c r="R290" s="180">
        <f t="shared" si="63"/>
        <v>0</v>
      </c>
      <c r="S290" s="192"/>
      <c r="T290" s="180">
        <f t="shared" si="64"/>
        <v>0</v>
      </c>
      <c r="U290" s="192"/>
      <c r="V290" s="180">
        <f t="shared" si="65"/>
        <v>0</v>
      </c>
      <c r="W290" s="192"/>
      <c r="X290" s="179">
        <f t="shared" si="53"/>
        <v>0</v>
      </c>
      <c r="Y290" s="168"/>
    </row>
    <row r="291" spans="1:25" x14ac:dyDescent="0.25">
      <c r="A291" s="168"/>
      <c r="B291" s="181"/>
      <c r="C291" s="168"/>
      <c r="D291" s="191"/>
      <c r="E291" s="168"/>
      <c r="F291" s="168"/>
      <c r="G291" s="187" t="str">
        <f t="shared" si="54"/>
        <v/>
      </c>
      <c r="H291" s="238">
        <f t="shared" si="55"/>
        <v>0</v>
      </c>
      <c r="I291" s="238" t="str">
        <f t="shared" si="56"/>
        <v/>
      </c>
      <c r="J291" s="238" t="str">
        <f t="shared" si="57"/>
        <v/>
      </c>
      <c r="K291" s="238" t="str">
        <f t="shared" si="58"/>
        <v/>
      </c>
      <c r="L291" s="238" t="str">
        <f t="shared" si="59"/>
        <v/>
      </c>
      <c r="M291" s="238" t="str">
        <f t="shared" si="60"/>
        <v/>
      </c>
      <c r="N291" s="180">
        <f t="shared" si="61"/>
        <v>0</v>
      </c>
      <c r="O291" s="192"/>
      <c r="P291" s="180">
        <f t="shared" si="62"/>
        <v>0</v>
      </c>
      <c r="Q291" s="192"/>
      <c r="R291" s="180">
        <f t="shared" si="63"/>
        <v>0</v>
      </c>
      <c r="S291" s="192"/>
      <c r="T291" s="180">
        <f t="shared" si="64"/>
        <v>0</v>
      </c>
      <c r="U291" s="192"/>
      <c r="V291" s="180">
        <f t="shared" si="65"/>
        <v>0</v>
      </c>
      <c r="W291" s="192"/>
      <c r="X291" s="179">
        <f t="shared" si="53"/>
        <v>0</v>
      </c>
      <c r="Y291" s="168"/>
    </row>
    <row r="292" spans="1:25" x14ac:dyDescent="0.25">
      <c r="A292" s="168"/>
      <c r="B292" s="181"/>
      <c r="C292" s="168"/>
      <c r="D292" s="191"/>
      <c r="E292" s="168"/>
      <c r="F292" s="168"/>
      <c r="G292" s="187" t="str">
        <f t="shared" si="54"/>
        <v/>
      </c>
      <c r="H292" s="238">
        <f t="shared" si="55"/>
        <v>0</v>
      </c>
      <c r="I292" s="238" t="str">
        <f t="shared" si="56"/>
        <v/>
      </c>
      <c r="J292" s="238" t="str">
        <f t="shared" si="57"/>
        <v/>
      </c>
      <c r="K292" s="238" t="str">
        <f t="shared" si="58"/>
        <v/>
      </c>
      <c r="L292" s="238" t="str">
        <f t="shared" si="59"/>
        <v/>
      </c>
      <c r="M292" s="238" t="str">
        <f t="shared" si="60"/>
        <v/>
      </c>
      <c r="N292" s="180">
        <f t="shared" si="61"/>
        <v>0</v>
      </c>
      <c r="O292" s="192"/>
      <c r="P292" s="180">
        <f t="shared" si="62"/>
        <v>0</v>
      </c>
      <c r="Q292" s="192"/>
      <c r="R292" s="180">
        <f t="shared" si="63"/>
        <v>0</v>
      </c>
      <c r="S292" s="192"/>
      <c r="T292" s="180">
        <f t="shared" si="64"/>
        <v>0</v>
      </c>
      <c r="U292" s="192"/>
      <c r="V292" s="180">
        <f t="shared" si="65"/>
        <v>0</v>
      </c>
      <c r="W292" s="192"/>
      <c r="X292" s="179">
        <f t="shared" si="53"/>
        <v>0</v>
      </c>
      <c r="Y292" s="168"/>
    </row>
    <row r="293" spans="1:25" x14ac:dyDescent="0.25">
      <c r="A293" s="168"/>
      <c r="B293" s="181"/>
      <c r="C293" s="168"/>
      <c r="D293" s="191"/>
      <c r="E293" s="168"/>
      <c r="F293" s="168"/>
      <c r="G293" s="187" t="str">
        <f t="shared" si="54"/>
        <v/>
      </c>
      <c r="H293" s="238">
        <f t="shared" si="55"/>
        <v>0</v>
      </c>
      <c r="I293" s="238" t="str">
        <f t="shared" si="56"/>
        <v/>
      </c>
      <c r="J293" s="238" t="str">
        <f t="shared" si="57"/>
        <v/>
      </c>
      <c r="K293" s="238" t="str">
        <f t="shared" si="58"/>
        <v/>
      </c>
      <c r="L293" s="238" t="str">
        <f t="shared" si="59"/>
        <v/>
      </c>
      <c r="M293" s="238" t="str">
        <f t="shared" si="60"/>
        <v/>
      </c>
      <c r="N293" s="180">
        <f t="shared" si="61"/>
        <v>0</v>
      </c>
      <c r="O293" s="192"/>
      <c r="P293" s="180">
        <f t="shared" si="62"/>
        <v>0</v>
      </c>
      <c r="Q293" s="192"/>
      <c r="R293" s="180">
        <f t="shared" si="63"/>
        <v>0</v>
      </c>
      <c r="S293" s="192"/>
      <c r="T293" s="180">
        <f t="shared" si="64"/>
        <v>0</v>
      </c>
      <c r="U293" s="192"/>
      <c r="V293" s="180">
        <f t="shared" si="65"/>
        <v>0</v>
      </c>
      <c r="W293" s="192"/>
      <c r="X293" s="179">
        <f t="shared" si="53"/>
        <v>0</v>
      </c>
      <c r="Y293" s="168"/>
    </row>
    <row r="294" spans="1:25" x14ac:dyDescent="0.25">
      <c r="A294" s="168"/>
      <c r="B294" s="181"/>
      <c r="C294" s="168"/>
      <c r="D294" s="191"/>
      <c r="E294" s="168"/>
      <c r="F294" s="168"/>
      <c r="G294" s="187" t="str">
        <f t="shared" si="54"/>
        <v/>
      </c>
      <c r="H294" s="238">
        <f t="shared" si="55"/>
        <v>0</v>
      </c>
      <c r="I294" s="238" t="str">
        <f t="shared" si="56"/>
        <v/>
      </c>
      <c r="J294" s="238" t="str">
        <f t="shared" si="57"/>
        <v/>
      </c>
      <c r="K294" s="238" t="str">
        <f t="shared" si="58"/>
        <v/>
      </c>
      <c r="L294" s="238" t="str">
        <f t="shared" si="59"/>
        <v/>
      </c>
      <c r="M294" s="238" t="str">
        <f t="shared" si="60"/>
        <v/>
      </c>
      <c r="N294" s="180">
        <f t="shared" si="61"/>
        <v>0</v>
      </c>
      <c r="O294" s="192"/>
      <c r="P294" s="180">
        <f t="shared" si="62"/>
        <v>0</v>
      </c>
      <c r="Q294" s="192"/>
      <c r="R294" s="180">
        <f t="shared" si="63"/>
        <v>0</v>
      </c>
      <c r="S294" s="192"/>
      <c r="T294" s="180">
        <f t="shared" si="64"/>
        <v>0</v>
      </c>
      <c r="U294" s="192"/>
      <c r="V294" s="180">
        <f t="shared" si="65"/>
        <v>0</v>
      </c>
      <c r="W294" s="192"/>
      <c r="X294" s="179">
        <f t="shared" si="53"/>
        <v>0</v>
      </c>
      <c r="Y294" s="168"/>
    </row>
    <row r="295" spans="1:25" x14ac:dyDescent="0.25">
      <c r="A295" s="168"/>
      <c r="B295" s="181"/>
      <c r="C295" s="168"/>
      <c r="D295" s="191"/>
      <c r="E295" s="168"/>
      <c r="F295" s="168"/>
      <c r="G295" s="187" t="str">
        <f t="shared" si="54"/>
        <v/>
      </c>
      <c r="H295" s="238">
        <f t="shared" si="55"/>
        <v>0</v>
      </c>
      <c r="I295" s="238" t="str">
        <f t="shared" si="56"/>
        <v/>
      </c>
      <c r="J295" s="238" t="str">
        <f t="shared" si="57"/>
        <v/>
      </c>
      <c r="K295" s="238" t="str">
        <f t="shared" si="58"/>
        <v/>
      </c>
      <c r="L295" s="238" t="str">
        <f t="shared" si="59"/>
        <v/>
      </c>
      <c r="M295" s="238" t="str">
        <f t="shared" si="60"/>
        <v/>
      </c>
      <c r="N295" s="180">
        <f t="shared" si="61"/>
        <v>0</v>
      </c>
      <c r="O295" s="192"/>
      <c r="P295" s="180">
        <f t="shared" si="62"/>
        <v>0</v>
      </c>
      <c r="Q295" s="192"/>
      <c r="R295" s="180">
        <f t="shared" si="63"/>
        <v>0</v>
      </c>
      <c r="S295" s="192"/>
      <c r="T295" s="180">
        <f t="shared" si="64"/>
        <v>0</v>
      </c>
      <c r="U295" s="192"/>
      <c r="V295" s="180">
        <f t="shared" si="65"/>
        <v>0</v>
      </c>
      <c r="W295" s="192"/>
      <c r="X295" s="179">
        <f t="shared" si="53"/>
        <v>0</v>
      </c>
      <c r="Y295" s="168"/>
    </row>
    <row r="296" spans="1:25" x14ac:dyDescent="0.25">
      <c r="A296" s="168"/>
      <c r="B296" s="181"/>
      <c r="C296" s="168"/>
      <c r="D296" s="191"/>
      <c r="E296" s="168"/>
      <c r="F296" s="168"/>
      <c r="G296" s="187" t="str">
        <f t="shared" si="54"/>
        <v/>
      </c>
      <c r="H296" s="238">
        <f t="shared" si="55"/>
        <v>0</v>
      </c>
      <c r="I296" s="238" t="str">
        <f t="shared" si="56"/>
        <v/>
      </c>
      <c r="J296" s="238" t="str">
        <f t="shared" si="57"/>
        <v/>
      </c>
      <c r="K296" s="238" t="str">
        <f t="shared" si="58"/>
        <v/>
      </c>
      <c r="L296" s="238" t="str">
        <f t="shared" si="59"/>
        <v/>
      </c>
      <c r="M296" s="238" t="str">
        <f t="shared" si="60"/>
        <v/>
      </c>
      <c r="N296" s="180">
        <f t="shared" si="61"/>
        <v>0</v>
      </c>
      <c r="O296" s="192"/>
      <c r="P296" s="180">
        <f t="shared" si="62"/>
        <v>0</v>
      </c>
      <c r="Q296" s="192"/>
      <c r="R296" s="180">
        <f t="shared" si="63"/>
        <v>0</v>
      </c>
      <c r="S296" s="192"/>
      <c r="T296" s="180">
        <f t="shared" si="64"/>
        <v>0</v>
      </c>
      <c r="U296" s="192"/>
      <c r="V296" s="180">
        <f t="shared" si="65"/>
        <v>0</v>
      </c>
      <c r="W296" s="192"/>
      <c r="X296" s="179">
        <f t="shared" si="53"/>
        <v>0</v>
      </c>
      <c r="Y296" s="168"/>
    </row>
    <row r="297" spans="1:25" x14ac:dyDescent="0.25">
      <c r="A297" s="168"/>
      <c r="B297" s="181"/>
      <c r="C297" s="168"/>
      <c r="D297" s="191"/>
      <c r="E297" s="168"/>
      <c r="F297" s="168"/>
      <c r="G297" s="187" t="str">
        <f t="shared" si="54"/>
        <v/>
      </c>
      <c r="H297" s="238">
        <f t="shared" si="55"/>
        <v>0</v>
      </c>
      <c r="I297" s="238" t="str">
        <f t="shared" si="56"/>
        <v/>
      </c>
      <c r="J297" s="238" t="str">
        <f t="shared" si="57"/>
        <v/>
      </c>
      <c r="K297" s="238" t="str">
        <f t="shared" si="58"/>
        <v/>
      </c>
      <c r="L297" s="238" t="str">
        <f t="shared" si="59"/>
        <v/>
      </c>
      <c r="M297" s="238" t="str">
        <f t="shared" si="60"/>
        <v/>
      </c>
      <c r="N297" s="180">
        <f t="shared" si="61"/>
        <v>0</v>
      </c>
      <c r="O297" s="192"/>
      <c r="P297" s="180">
        <f t="shared" si="62"/>
        <v>0</v>
      </c>
      <c r="Q297" s="192"/>
      <c r="R297" s="180">
        <f t="shared" si="63"/>
        <v>0</v>
      </c>
      <c r="S297" s="192"/>
      <c r="T297" s="180">
        <f t="shared" si="64"/>
        <v>0</v>
      </c>
      <c r="U297" s="192"/>
      <c r="V297" s="180">
        <f t="shared" si="65"/>
        <v>0</v>
      </c>
      <c r="W297" s="192"/>
      <c r="X297" s="179">
        <f t="shared" si="53"/>
        <v>0</v>
      </c>
      <c r="Y297" s="168"/>
    </row>
    <row r="298" spans="1:25" x14ac:dyDescent="0.25">
      <c r="A298" s="168"/>
      <c r="B298" s="181"/>
      <c r="C298" s="168"/>
      <c r="D298" s="191"/>
      <c r="E298" s="168"/>
      <c r="F298" s="168"/>
      <c r="G298" s="187" t="str">
        <f t="shared" si="54"/>
        <v/>
      </c>
      <c r="H298" s="238">
        <f t="shared" si="55"/>
        <v>0</v>
      </c>
      <c r="I298" s="238" t="str">
        <f t="shared" si="56"/>
        <v/>
      </c>
      <c r="J298" s="238" t="str">
        <f t="shared" si="57"/>
        <v/>
      </c>
      <c r="K298" s="238" t="str">
        <f t="shared" si="58"/>
        <v/>
      </c>
      <c r="L298" s="238" t="str">
        <f t="shared" si="59"/>
        <v/>
      </c>
      <c r="M298" s="238" t="str">
        <f t="shared" si="60"/>
        <v/>
      </c>
      <c r="N298" s="180">
        <f t="shared" si="61"/>
        <v>0</v>
      </c>
      <c r="O298" s="192"/>
      <c r="P298" s="180">
        <f t="shared" si="62"/>
        <v>0</v>
      </c>
      <c r="Q298" s="192"/>
      <c r="R298" s="180">
        <f t="shared" si="63"/>
        <v>0</v>
      </c>
      <c r="S298" s="192"/>
      <c r="T298" s="180">
        <f t="shared" si="64"/>
        <v>0</v>
      </c>
      <c r="U298" s="192"/>
      <c r="V298" s="180">
        <f t="shared" si="65"/>
        <v>0</v>
      </c>
      <c r="W298" s="192"/>
      <c r="X298" s="179">
        <f t="shared" si="53"/>
        <v>0</v>
      </c>
      <c r="Y298" s="168"/>
    </row>
    <row r="299" spans="1:25" x14ac:dyDescent="0.25">
      <c r="A299" s="168"/>
      <c r="B299" s="181"/>
      <c r="C299" s="168"/>
      <c r="D299" s="191"/>
      <c r="E299" s="168"/>
      <c r="F299" s="168"/>
      <c r="G299" s="187" t="str">
        <f t="shared" si="54"/>
        <v/>
      </c>
      <c r="H299" s="238">
        <f t="shared" si="55"/>
        <v>0</v>
      </c>
      <c r="I299" s="238" t="str">
        <f t="shared" si="56"/>
        <v/>
      </c>
      <c r="J299" s="238" t="str">
        <f t="shared" si="57"/>
        <v/>
      </c>
      <c r="K299" s="238" t="str">
        <f t="shared" si="58"/>
        <v/>
      </c>
      <c r="L299" s="238" t="str">
        <f t="shared" si="59"/>
        <v/>
      </c>
      <c r="M299" s="238" t="str">
        <f t="shared" si="60"/>
        <v/>
      </c>
      <c r="N299" s="180">
        <f t="shared" si="61"/>
        <v>0</v>
      </c>
      <c r="O299" s="192"/>
      <c r="P299" s="180">
        <f t="shared" si="62"/>
        <v>0</v>
      </c>
      <c r="Q299" s="192"/>
      <c r="R299" s="180">
        <f t="shared" si="63"/>
        <v>0</v>
      </c>
      <c r="S299" s="192"/>
      <c r="T299" s="180">
        <f t="shared" si="64"/>
        <v>0</v>
      </c>
      <c r="U299" s="192"/>
      <c r="V299" s="180">
        <f t="shared" si="65"/>
        <v>0</v>
      </c>
      <c r="W299" s="192"/>
      <c r="X299" s="179">
        <f t="shared" si="53"/>
        <v>0</v>
      </c>
      <c r="Y299" s="168"/>
    </row>
    <row r="300" spans="1:25" x14ac:dyDescent="0.25">
      <c r="A300" s="168"/>
      <c r="B300" s="181"/>
      <c r="C300" s="168"/>
      <c r="D300" s="191"/>
      <c r="E300" s="168"/>
      <c r="F300" s="168"/>
      <c r="G300" s="187" t="str">
        <f t="shared" si="54"/>
        <v/>
      </c>
      <c r="H300" s="238">
        <f t="shared" si="55"/>
        <v>0</v>
      </c>
      <c r="I300" s="238" t="str">
        <f t="shared" si="56"/>
        <v/>
      </c>
      <c r="J300" s="238" t="str">
        <f t="shared" si="57"/>
        <v/>
      </c>
      <c r="K300" s="238" t="str">
        <f t="shared" si="58"/>
        <v/>
      </c>
      <c r="L300" s="238" t="str">
        <f t="shared" si="59"/>
        <v/>
      </c>
      <c r="M300" s="238" t="str">
        <f t="shared" si="60"/>
        <v/>
      </c>
      <c r="N300" s="180">
        <f t="shared" si="61"/>
        <v>0</v>
      </c>
      <c r="O300" s="192"/>
      <c r="P300" s="180">
        <f t="shared" si="62"/>
        <v>0</v>
      </c>
      <c r="Q300" s="192"/>
      <c r="R300" s="180">
        <f t="shared" si="63"/>
        <v>0</v>
      </c>
      <c r="S300" s="192"/>
      <c r="T300" s="180">
        <f t="shared" si="64"/>
        <v>0</v>
      </c>
      <c r="U300" s="192"/>
      <c r="V300" s="180">
        <f t="shared" si="65"/>
        <v>0</v>
      </c>
      <c r="W300" s="192"/>
      <c r="X300" s="179">
        <f t="shared" si="53"/>
        <v>0</v>
      </c>
      <c r="Y300" s="168"/>
    </row>
    <row r="301" spans="1:25" x14ac:dyDescent="0.25">
      <c r="A301" s="168"/>
      <c r="B301" s="181"/>
      <c r="C301" s="168"/>
      <c r="D301" s="191"/>
      <c r="E301" s="168"/>
      <c r="F301" s="168"/>
      <c r="G301" s="187" t="str">
        <f t="shared" si="54"/>
        <v/>
      </c>
      <c r="H301" s="238">
        <f t="shared" si="55"/>
        <v>0</v>
      </c>
      <c r="I301" s="238" t="str">
        <f t="shared" si="56"/>
        <v/>
      </c>
      <c r="J301" s="238" t="str">
        <f t="shared" si="57"/>
        <v/>
      </c>
      <c r="K301" s="238" t="str">
        <f t="shared" si="58"/>
        <v/>
      </c>
      <c r="L301" s="238" t="str">
        <f t="shared" si="59"/>
        <v/>
      </c>
      <c r="M301" s="238" t="str">
        <f t="shared" si="60"/>
        <v/>
      </c>
      <c r="N301" s="180">
        <f t="shared" si="61"/>
        <v>0</v>
      </c>
      <c r="O301" s="192"/>
      <c r="P301" s="180">
        <f t="shared" si="62"/>
        <v>0</v>
      </c>
      <c r="Q301" s="192"/>
      <c r="R301" s="180">
        <f t="shared" si="63"/>
        <v>0</v>
      </c>
      <c r="S301" s="192"/>
      <c r="T301" s="180">
        <f t="shared" si="64"/>
        <v>0</v>
      </c>
      <c r="U301" s="192"/>
      <c r="V301" s="180">
        <f t="shared" si="65"/>
        <v>0</v>
      </c>
      <c r="W301" s="192"/>
      <c r="X301" s="179">
        <f t="shared" si="53"/>
        <v>0</v>
      </c>
      <c r="Y301" s="168"/>
    </row>
    <row r="302" spans="1:25" x14ac:dyDescent="0.25">
      <c r="A302" s="168"/>
      <c r="B302" s="181"/>
      <c r="C302" s="168"/>
      <c r="D302" s="191"/>
      <c r="E302" s="168"/>
      <c r="F302" s="168"/>
      <c r="G302" s="187" t="str">
        <f t="shared" si="54"/>
        <v/>
      </c>
      <c r="H302" s="238">
        <f t="shared" si="55"/>
        <v>0</v>
      </c>
      <c r="I302" s="238" t="str">
        <f t="shared" si="56"/>
        <v/>
      </c>
      <c r="J302" s="238" t="str">
        <f t="shared" si="57"/>
        <v/>
      </c>
      <c r="K302" s="238" t="str">
        <f t="shared" si="58"/>
        <v/>
      </c>
      <c r="L302" s="238" t="str">
        <f t="shared" si="59"/>
        <v/>
      </c>
      <c r="M302" s="238" t="str">
        <f t="shared" si="60"/>
        <v/>
      </c>
      <c r="N302" s="180">
        <f t="shared" si="61"/>
        <v>0</v>
      </c>
      <c r="O302" s="192"/>
      <c r="P302" s="180">
        <f t="shared" si="62"/>
        <v>0</v>
      </c>
      <c r="Q302" s="192"/>
      <c r="R302" s="180">
        <f t="shared" si="63"/>
        <v>0</v>
      </c>
      <c r="S302" s="192"/>
      <c r="T302" s="180">
        <f t="shared" si="64"/>
        <v>0</v>
      </c>
      <c r="U302" s="192"/>
      <c r="V302" s="180">
        <f t="shared" si="65"/>
        <v>0</v>
      </c>
      <c r="W302" s="192"/>
      <c r="X302" s="179">
        <f t="shared" si="53"/>
        <v>0</v>
      </c>
      <c r="Y302" s="168"/>
    </row>
    <row r="303" spans="1:25" x14ac:dyDescent="0.25">
      <c r="A303" s="168"/>
      <c r="B303" s="181"/>
      <c r="C303" s="168"/>
      <c r="D303" s="191"/>
      <c r="E303" s="168"/>
      <c r="F303" s="168"/>
      <c r="G303" s="187" t="str">
        <f t="shared" si="54"/>
        <v/>
      </c>
      <c r="H303" s="238">
        <f t="shared" si="55"/>
        <v>0</v>
      </c>
      <c r="I303" s="238" t="str">
        <f t="shared" si="56"/>
        <v/>
      </c>
      <c r="J303" s="238" t="str">
        <f t="shared" si="57"/>
        <v/>
      </c>
      <c r="K303" s="238" t="str">
        <f t="shared" si="58"/>
        <v/>
      </c>
      <c r="L303" s="238" t="str">
        <f t="shared" si="59"/>
        <v/>
      </c>
      <c r="M303" s="238" t="str">
        <f t="shared" si="60"/>
        <v/>
      </c>
      <c r="N303" s="180">
        <f t="shared" si="61"/>
        <v>0</v>
      </c>
      <c r="O303" s="192"/>
      <c r="P303" s="180">
        <f t="shared" si="62"/>
        <v>0</v>
      </c>
      <c r="Q303" s="192"/>
      <c r="R303" s="180">
        <f t="shared" si="63"/>
        <v>0</v>
      </c>
      <c r="S303" s="192"/>
      <c r="T303" s="180">
        <f t="shared" si="64"/>
        <v>0</v>
      </c>
      <c r="U303" s="192"/>
      <c r="V303" s="180">
        <f t="shared" si="65"/>
        <v>0</v>
      </c>
      <c r="W303" s="192"/>
      <c r="X303" s="179">
        <f t="shared" si="53"/>
        <v>0</v>
      </c>
      <c r="Y303" s="168"/>
    </row>
    <row r="304" spans="1:25" x14ac:dyDescent="0.25">
      <c r="A304" s="168"/>
      <c r="B304" s="181"/>
      <c r="C304" s="168"/>
      <c r="D304" s="191"/>
      <c r="E304" s="168"/>
      <c r="F304" s="168"/>
      <c r="G304" s="187" t="str">
        <f t="shared" si="54"/>
        <v/>
      </c>
      <c r="H304" s="238">
        <f t="shared" si="55"/>
        <v>0</v>
      </c>
      <c r="I304" s="238" t="str">
        <f t="shared" si="56"/>
        <v/>
      </c>
      <c r="J304" s="238" t="str">
        <f t="shared" si="57"/>
        <v/>
      </c>
      <c r="K304" s="238" t="str">
        <f t="shared" si="58"/>
        <v/>
      </c>
      <c r="L304" s="238" t="str">
        <f t="shared" si="59"/>
        <v/>
      </c>
      <c r="M304" s="238" t="str">
        <f t="shared" si="60"/>
        <v/>
      </c>
      <c r="N304" s="180">
        <f t="shared" si="61"/>
        <v>0</v>
      </c>
      <c r="O304" s="192"/>
      <c r="P304" s="180">
        <f t="shared" si="62"/>
        <v>0</v>
      </c>
      <c r="Q304" s="192"/>
      <c r="R304" s="180">
        <f t="shared" si="63"/>
        <v>0</v>
      </c>
      <c r="S304" s="192"/>
      <c r="T304" s="180">
        <f t="shared" si="64"/>
        <v>0</v>
      </c>
      <c r="U304" s="192"/>
      <c r="V304" s="180">
        <f t="shared" si="65"/>
        <v>0</v>
      </c>
      <c r="W304" s="192"/>
      <c r="X304" s="179">
        <f t="shared" si="53"/>
        <v>0</v>
      </c>
      <c r="Y304" s="168"/>
    </row>
    <row r="305" spans="1:25" x14ac:dyDescent="0.25">
      <c r="A305" s="168"/>
      <c r="B305" s="181"/>
      <c r="C305" s="168"/>
      <c r="D305" s="191"/>
      <c r="E305" s="168"/>
      <c r="F305" s="168"/>
      <c r="G305" s="187" t="str">
        <f t="shared" si="54"/>
        <v/>
      </c>
      <c r="H305" s="238">
        <f t="shared" si="55"/>
        <v>0</v>
      </c>
      <c r="I305" s="238" t="str">
        <f t="shared" si="56"/>
        <v/>
      </c>
      <c r="J305" s="238" t="str">
        <f t="shared" si="57"/>
        <v/>
      </c>
      <c r="K305" s="238" t="str">
        <f t="shared" si="58"/>
        <v/>
      </c>
      <c r="L305" s="238" t="str">
        <f t="shared" si="59"/>
        <v/>
      </c>
      <c r="M305" s="238" t="str">
        <f t="shared" si="60"/>
        <v/>
      </c>
      <c r="N305" s="180">
        <f t="shared" si="61"/>
        <v>0</v>
      </c>
      <c r="O305" s="192"/>
      <c r="P305" s="180">
        <f t="shared" si="62"/>
        <v>0</v>
      </c>
      <c r="Q305" s="192"/>
      <c r="R305" s="180">
        <f t="shared" si="63"/>
        <v>0</v>
      </c>
      <c r="S305" s="192"/>
      <c r="T305" s="180">
        <f t="shared" si="64"/>
        <v>0</v>
      </c>
      <c r="U305" s="192"/>
      <c r="V305" s="180">
        <f t="shared" si="65"/>
        <v>0</v>
      </c>
      <c r="W305" s="192"/>
      <c r="X305" s="179">
        <f t="shared" si="53"/>
        <v>0</v>
      </c>
      <c r="Y305" s="168"/>
    </row>
    <row r="306" spans="1:25" x14ac:dyDescent="0.25">
      <c r="A306" s="168"/>
      <c r="B306" s="181"/>
      <c r="C306" s="168"/>
      <c r="D306" s="191"/>
      <c r="E306" s="168"/>
      <c r="F306" s="168"/>
      <c r="G306" s="187" t="str">
        <f t="shared" si="54"/>
        <v/>
      </c>
      <c r="H306" s="238">
        <f t="shared" si="55"/>
        <v>0</v>
      </c>
      <c r="I306" s="238" t="str">
        <f t="shared" si="56"/>
        <v/>
      </c>
      <c r="J306" s="238" t="str">
        <f t="shared" si="57"/>
        <v/>
      </c>
      <c r="K306" s="238" t="str">
        <f t="shared" si="58"/>
        <v/>
      </c>
      <c r="L306" s="238" t="str">
        <f t="shared" si="59"/>
        <v/>
      </c>
      <c r="M306" s="238" t="str">
        <f t="shared" si="60"/>
        <v/>
      </c>
      <c r="N306" s="180">
        <f t="shared" si="61"/>
        <v>0</v>
      </c>
      <c r="O306" s="192"/>
      <c r="P306" s="180">
        <f t="shared" si="62"/>
        <v>0</v>
      </c>
      <c r="Q306" s="192"/>
      <c r="R306" s="180">
        <f t="shared" si="63"/>
        <v>0</v>
      </c>
      <c r="S306" s="192"/>
      <c r="T306" s="180">
        <f t="shared" si="64"/>
        <v>0</v>
      </c>
      <c r="U306" s="192"/>
      <c r="V306" s="180">
        <f t="shared" si="65"/>
        <v>0</v>
      </c>
      <c r="W306" s="192"/>
      <c r="X306" s="179">
        <f t="shared" si="53"/>
        <v>0</v>
      </c>
      <c r="Y306" s="168"/>
    </row>
    <row r="307" spans="1:25" x14ac:dyDescent="0.25">
      <c r="A307" s="168"/>
      <c r="B307" s="181"/>
      <c r="C307" s="168"/>
      <c r="D307" s="191"/>
      <c r="E307" s="168"/>
      <c r="F307" s="168"/>
      <c r="G307" s="187" t="str">
        <f t="shared" si="54"/>
        <v/>
      </c>
      <c r="H307" s="238">
        <f t="shared" si="55"/>
        <v>0</v>
      </c>
      <c r="I307" s="238" t="str">
        <f t="shared" si="56"/>
        <v/>
      </c>
      <c r="J307" s="238" t="str">
        <f t="shared" si="57"/>
        <v/>
      </c>
      <c r="K307" s="238" t="str">
        <f t="shared" si="58"/>
        <v/>
      </c>
      <c r="L307" s="238" t="str">
        <f t="shared" si="59"/>
        <v/>
      </c>
      <c r="M307" s="238" t="str">
        <f t="shared" si="60"/>
        <v/>
      </c>
      <c r="N307" s="180">
        <f t="shared" si="61"/>
        <v>0</v>
      </c>
      <c r="O307" s="192"/>
      <c r="P307" s="180">
        <f t="shared" si="62"/>
        <v>0</v>
      </c>
      <c r="Q307" s="192"/>
      <c r="R307" s="180">
        <f t="shared" si="63"/>
        <v>0</v>
      </c>
      <c r="S307" s="192"/>
      <c r="T307" s="180">
        <f t="shared" si="64"/>
        <v>0</v>
      </c>
      <c r="U307" s="192"/>
      <c r="V307" s="180">
        <f t="shared" si="65"/>
        <v>0</v>
      </c>
      <c r="W307" s="192"/>
      <c r="X307" s="179">
        <f t="shared" si="53"/>
        <v>0</v>
      </c>
      <c r="Y307" s="168"/>
    </row>
    <row r="308" spans="1:25" x14ac:dyDescent="0.25">
      <c r="A308" s="168"/>
      <c r="B308" s="181"/>
      <c r="C308" s="168"/>
      <c r="D308" s="191"/>
      <c r="E308" s="168"/>
      <c r="F308" s="168"/>
      <c r="G308" s="187" t="str">
        <f t="shared" si="54"/>
        <v/>
      </c>
      <c r="H308" s="238">
        <f t="shared" si="55"/>
        <v>0</v>
      </c>
      <c r="I308" s="238" t="str">
        <f t="shared" si="56"/>
        <v/>
      </c>
      <c r="J308" s="238" t="str">
        <f t="shared" si="57"/>
        <v/>
      </c>
      <c r="K308" s="238" t="str">
        <f t="shared" si="58"/>
        <v/>
      </c>
      <c r="L308" s="238" t="str">
        <f t="shared" si="59"/>
        <v/>
      </c>
      <c r="M308" s="238" t="str">
        <f t="shared" si="60"/>
        <v/>
      </c>
      <c r="N308" s="180">
        <f t="shared" si="61"/>
        <v>0</v>
      </c>
      <c r="O308" s="192"/>
      <c r="P308" s="180">
        <f t="shared" si="62"/>
        <v>0</v>
      </c>
      <c r="Q308" s="192"/>
      <c r="R308" s="180">
        <f t="shared" si="63"/>
        <v>0</v>
      </c>
      <c r="S308" s="192"/>
      <c r="T308" s="180">
        <f t="shared" si="64"/>
        <v>0</v>
      </c>
      <c r="U308" s="192"/>
      <c r="V308" s="180">
        <f t="shared" si="65"/>
        <v>0</v>
      </c>
      <c r="W308" s="192"/>
      <c r="X308" s="179">
        <f t="shared" si="53"/>
        <v>0</v>
      </c>
      <c r="Y308" s="168"/>
    </row>
    <row r="309" spans="1:25" x14ac:dyDescent="0.25">
      <c r="A309" s="168"/>
      <c r="B309" s="181"/>
      <c r="C309" s="168"/>
      <c r="D309" s="191"/>
      <c r="E309" s="168"/>
      <c r="F309" s="168"/>
      <c r="G309" s="187" t="str">
        <f t="shared" si="54"/>
        <v/>
      </c>
      <c r="H309" s="238">
        <f t="shared" si="55"/>
        <v>0</v>
      </c>
      <c r="I309" s="238" t="str">
        <f t="shared" si="56"/>
        <v/>
      </c>
      <c r="J309" s="238" t="str">
        <f t="shared" si="57"/>
        <v/>
      </c>
      <c r="K309" s="238" t="str">
        <f t="shared" si="58"/>
        <v/>
      </c>
      <c r="L309" s="238" t="str">
        <f t="shared" si="59"/>
        <v/>
      </c>
      <c r="M309" s="238" t="str">
        <f t="shared" si="60"/>
        <v/>
      </c>
      <c r="N309" s="180">
        <f t="shared" si="61"/>
        <v>0</v>
      </c>
      <c r="O309" s="192"/>
      <c r="P309" s="180">
        <f t="shared" si="62"/>
        <v>0</v>
      </c>
      <c r="Q309" s="192"/>
      <c r="R309" s="180">
        <f t="shared" si="63"/>
        <v>0</v>
      </c>
      <c r="S309" s="192"/>
      <c r="T309" s="180">
        <f t="shared" si="64"/>
        <v>0</v>
      </c>
      <c r="U309" s="192"/>
      <c r="V309" s="180">
        <f t="shared" si="65"/>
        <v>0</v>
      </c>
      <c r="W309" s="192"/>
      <c r="X309" s="179">
        <f t="shared" si="53"/>
        <v>0</v>
      </c>
      <c r="Y309" s="168"/>
    </row>
    <row r="310" spans="1:25" x14ac:dyDescent="0.25">
      <c r="A310" s="168"/>
      <c r="B310" s="181"/>
      <c r="C310" s="168"/>
      <c r="D310" s="191"/>
      <c r="E310" s="168"/>
      <c r="F310" s="168"/>
      <c r="G310" s="187" t="str">
        <f t="shared" si="54"/>
        <v/>
      </c>
      <c r="H310" s="238">
        <f t="shared" si="55"/>
        <v>0</v>
      </c>
      <c r="I310" s="238" t="str">
        <f t="shared" si="56"/>
        <v/>
      </c>
      <c r="J310" s="238" t="str">
        <f t="shared" si="57"/>
        <v/>
      </c>
      <c r="K310" s="238" t="str">
        <f t="shared" si="58"/>
        <v/>
      </c>
      <c r="L310" s="238" t="str">
        <f t="shared" si="59"/>
        <v/>
      </c>
      <c r="M310" s="238" t="str">
        <f t="shared" si="60"/>
        <v/>
      </c>
      <c r="N310" s="180">
        <f t="shared" si="61"/>
        <v>0</v>
      </c>
      <c r="O310" s="192"/>
      <c r="P310" s="180">
        <f t="shared" si="62"/>
        <v>0</v>
      </c>
      <c r="Q310" s="192"/>
      <c r="R310" s="180">
        <f t="shared" si="63"/>
        <v>0</v>
      </c>
      <c r="S310" s="192"/>
      <c r="T310" s="180">
        <f t="shared" si="64"/>
        <v>0</v>
      </c>
      <c r="U310" s="192"/>
      <c r="V310" s="180">
        <f t="shared" si="65"/>
        <v>0</v>
      </c>
      <c r="W310" s="192"/>
      <c r="X310" s="179">
        <f t="shared" si="53"/>
        <v>0</v>
      </c>
      <c r="Y310" s="168"/>
    </row>
    <row r="311" spans="1:25" x14ac:dyDescent="0.25">
      <c r="A311" s="168"/>
      <c r="B311" s="181"/>
      <c r="C311" s="168"/>
      <c r="D311" s="191"/>
      <c r="E311" s="168"/>
      <c r="F311" s="168"/>
      <c r="G311" s="187" t="str">
        <f t="shared" si="54"/>
        <v/>
      </c>
      <c r="H311" s="238">
        <f t="shared" si="55"/>
        <v>0</v>
      </c>
      <c r="I311" s="238" t="str">
        <f t="shared" si="56"/>
        <v/>
      </c>
      <c r="J311" s="238" t="str">
        <f t="shared" si="57"/>
        <v/>
      </c>
      <c r="K311" s="238" t="str">
        <f t="shared" si="58"/>
        <v/>
      </c>
      <c r="L311" s="238" t="str">
        <f t="shared" si="59"/>
        <v/>
      </c>
      <c r="M311" s="238" t="str">
        <f t="shared" si="60"/>
        <v/>
      </c>
      <c r="N311" s="180">
        <f t="shared" si="61"/>
        <v>0</v>
      </c>
      <c r="O311" s="192"/>
      <c r="P311" s="180">
        <f t="shared" si="62"/>
        <v>0</v>
      </c>
      <c r="Q311" s="192"/>
      <c r="R311" s="180">
        <f t="shared" si="63"/>
        <v>0</v>
      </c>
      <c r="S311" s="192"/>
      <c r="T311" s="180">
        <f t="shared" si="64"/>
        <v>0</v>
      </c>
      <c r="U311" s="192"/>
      <c r="V311" s="180">
        <f t="shared" si="65"/>
        <v>0</v>
      </c>
      <c r="W311" s="192"/>
      <c r="X311" s="179">
        <f t="shared" si="53"/>
        <v>0</v>
      </c>
      <c r="Y311" s="168"/>
    </row>
    <row r="312" spans="1:25" x14ac:dyDescent="0.25">
      <c r="A312" s="168"/>
      <c r="B312" s="181"/>
      <c r="C312" s="168"/>
      <c r="D312" s="191"/>
      <c r="E312" s="168"/>
      <c r="F312" s="168"/>
      <c r="G312" s="187" t="str">
        <f t="shared" si="54"/>
        <v/>
      </c>
      <c r="H312" s="238">
        <f t="shared" si="55"/>
        <v>0</v>
      </c>
      <c r="I312" s="238" t="str">
        <f t="shared" si="56"/>
        <v/>
      </c>
      <c r="J312" s="238" t="str">
        <f t="shared" si="57"/>
        <v/>
      </c>
      <c r="K312" s="238" t="str">
        <f t="shared" si="58"/>
        <v/>
      </c>
      <c r="L312" s="238" t="str">
        <f t="shared" si="59"/>
        <v/>
      </c>
      <c r="M312" s="238" t="str">
        <f t="shared" si="60"/>
        <v/>
      </c>
      <c r="N312" s="180">
        <f t="shared" si="61"/>
        <v>0</v>
      </c>
      <c r="O312" s="192"/>
      <c r="P312" s="180">
        <f t="shared" si="62"/>
        <v>0</v>
      </c>
      <c r="Q312" s="192"/>
      <c r="R312" s="180">
        <f t="shared" si="63"/>
        <v>0</v>
      </c>
      <c r="S312" s="192"/>
      <c r="T312" s="180">
        <f t="shared" si="64"/>
        <v>0</v>
      </c>
      <c r="U312" s="192"/>
      <c r="V312" s="180">
        <f t="shared" si="65"/>
        <v>0</v>
      </c>
      <c r="W312" s="192"/>
      <c r="X312" s="179">
        <f t="shared" si="53"/>
        <v>0</v>
      </c>
      <c r="Y312" s="168"/>
    </row>
    <row r="313" spans="1:25" x14ac:dyDescent="0.25">
      <c r="A313" s="168"/>
      <c r="B313" s="181"/>
      <c r="C313" s="168"/>
      <c r="D313" s="191"/>
      <c r="E313" s="168"/>
      <c r="F313" s="168"/>
      <c r="G313" s="187" t="str">
        <f t="shared" si="54"/>
        <v/>
      </c>
      <c r="H313" s="238">
        <f t="shared" si="55"/>
        <v>0</v>
      </c>
      <c r="I313" s="238" t="str">
        <f t="shared" si="56"/>
        <v/>
      </c>
      <c r="J313" s="238" t="str">
        <f t="shared" si="57"/>
        <v/>
      </c>
      <c r="K313" s="238" t="str">
        <f t="shared" si="58"/>
        <v/>
      </c>
      <c r="L313" s="238" t="str">
        <f t="shared" si="59"/>
        <v/>
      </c>
      <c r="M313" s="238" t="str">
        <f t="shared" si="60"/>
        <v/>
      </c>
      <c r="N313" s="180">
        <f t="shared" si="61"/>
        <v>0</v>
      </c>
      <c r="O313" s="192"/>
      <c r="P313" s="180">
        <f t="shared" si="62"/>
        <v>0</v>
      </c>
      <c r="Q313" s="192"/>
      <c r="R313" s="180">
        <f t="shared" si="63"/>
        <v>0</v>
      </c>
      <c r="S313" s="192"/>
      <c r="T313" s="180">
        <f t="shared" si="64"/>
        <v>0</v>
      </c>
      <c r="U313" s="192"/>
      <c r="V313" s="180">
        <f t="shared" si="65"/>
        <v>0</v>
      </c>
      <c r="W313" s="192"/>
      <c r="X313" s="179">
        <f t="shared" si="53"/>
        <v>0</v>
      </c>
      <c r="Y313" s="168"/>
    </row>
    <row r="314" spans="1:25" x14ac:dyDescent="0.25">
      <c r="A314" s="168"/>
      <c r="B314" s="181"/>
      <c r="C314" s="168"/>
      <c r="D314" s="191"/>
      <c r="E314" s="168"/>
      <c r="F314" s="168"/>
      <c r="G314" s="187" t="str">
        <f t="shared" si="54"/>
        <v/>
      </c>
      <c r="H314" s="238">
        <f t="shared" si="55"/>
        <v>0</v>
      </c>
      <c r="I314" s="238" t="str">
        <f t="shared" si="56"/>
        <v/>
      </c>
      <c r="J314" s="238" t="str">
        <f t="shared" si="57"/>
        <v/>
      </c>
      <c r="K314" s="238" t="str">
        <f t="shared" si="58"/>
        <v/>
      </c>
      <c r="L314" s="238" t="str">
        <f t="shared" si="59"/>
        <v/>
      </c>
      <c r="M314" s="238" t="str">
        <f t="shared" si="60"/>
        <v/>
      </c>
      <c r="N314" s="180">
        <f t="shared" si="61"/>
        <v>0</v>
      </c>
      <c r="O314" s="192"/>
      <c r="P314" s="180">
        <f t="shared" si="62"/>
        <v>0</v>
      </c>
      <c r="Q314" s="192"/>
      <c r="R314" s="180">
        <f t="shared" si="63"/>
        <v>0</v>
      </c>
      <c r="S314" s="192"/>
      <c r="T314" s="180">
        <f t="shared" si="64"/>
        <v>0</v>
      </c>
      <c r="U314" s="192"/>
      <c r="V314" s="180">
        <f t="shared" si="65"/>
        <v>0</v>
      </c>
      <c r="W314" s="192"/>
      <c r="X314" s="179">
        <f t="shared" si="53"/>
        <v>0</v>
      </c>
      <c r="Y314" s="168"/>
    </row>
    <row r="315" spans="1:25" x14ac:dyDescent="0.25">
      <c r="A315" s="168"/>
      <c r="B315" s="181"/>
      <c r="C315" s="168"/>
      <c r="D315" s="191"/>
      <c r="E315" s="168"/>
      <c r="F315" s="168"/>
      <c r="G315" s="187" t="str">
        <f t="shared" si="54"/>
        <v/>
      </c>
      <c r="H315" s="238">
        <f t="shared" si="55"/>
        <v>0</v>
      </c>
      <c r="I315" s="238" t="str">
        <f t="shared" si="56"/>
        <v/>
      </c>
      <c r="J315" s="238" t="str">
        <f t="shared" si="57"/>
        <v/>
      </c>
      <c r="K315" s="238" t="str">
        <f t="shared" si="58"/>
        <v/>
      </c>
      <c r="L315" s="238" t="str">
        <f t="shared" si="59"/>
        <v/>
      </c>
      <c r="M315" s="238" t="str">
        <f t="shared" si="60"/>
        <v/>
      </c>
      <c r="N315" s="180">
        <f t="shared" si="61"/>
        <v>0</v>
      </c>
      <c r="O315" s="192"/>
      <c r="P315" s="180">
        <f t="shared" si="62"/>
        <v>0</v>
      </c>
      <c r="Q315" s="192"/>
      <c r="R315" s="180">
        <f t="shared" si="63"/>
        <v>0</v>
      </c>
      <c r="S315" s="192"/>
      <c r="T315" s="180">
        <f t="shared" si="64"/>
        <v>0</v>
      </c>
      <c r="U315" s="192"/>
      <c r="V315" s="180">
        <f t="shared" si="65"/>
        <v>0</v>
      </c>
      <c r="W315" s="192"/>
      <c r="X315" s="179">
        <f t="shared" si="53"/>
        <v>0</v>
      </c>
      <c r="Y315" s="168"/>
    </row>
    <row r="316" spans="1:25" x14ac:dyDescent="0.25">
      <c r="A316" s="168"/>
      <c r="B316" s="181"/>
      <c r="C316" s="168"/>
      <c r="D316" s="191"/>
      <c r="E316" s="168"/>
      <c r="F316" s="168"/>
      <c r="G316" s="187" t="str">
        <f t="shared" si="54"/>
        <v/>
      </c>
      <c r="H316" s="238">
        <f t="shared" si="55"/>
        <v>0</v>
      </c>
      <c r="I316" s="238" t="str">
        <f t="shared" si="56"/>
        <v/>
      </c>
      <c r="J316" s="238" t="str">
        <f t="shared" si="57"/>
        <v/>
      </c>
      <c r="K316" s="238" t="str">
        <f t="shared" si="58"/>
        <v/>
      </c>
      <c r="L316" s="238" t="str">
        <f t="shared" si="59"/>
        <v/>
      </c>
      <c r="M316" s="238" t="str">
        <f t="shared" si="60"/>
        <v/>
      </c>
      <c r="N316" s="180">
        <f t="shared" si="61"/>
        <v>0</v>
      </c>
      <c r="O316" s="192"/>
      <c r="P316" s="180">
        <f t="shared" si="62"/>
        <v>0</v>
      </c>
      <c r="Q316" s="192"/>
      <c r="R316" s="180">
        <f t="shared" si="63"/>
        <v>0</v>
      </c>
      <c r="S316" s="192"/>
      <c r="T316" s="180">
        <f t="shared" si="64"/>
        <v>0</v>
      </c>
      <c r="U316" s="192"/>
      <c r="V316" s="180">
        <f t="shared" si="65"/>
        <v>0</v>
      </c>
      <c r="W316" s="192"/>
      <c r="X316" s="179">
        <f t="shared" si="53"/>
        <v>0</v>
      </c>
      <c r="Y316" s="168"/>
    </row>
    <row r="317" spans="1:25" x14ac:dyDescent="0.25">
      <c r="A317" s="168"/>
      <c r="B317" s="181"/>
      <c r="C317" s="168"/>
      <c r="D317" s="191"/>
      <c r="E317" s="168"/>
      <c r="F317" s="168"/>
      <c r="G317" s="187" t="str">
        <f t="shared" si="54"/>
        <v/>
      </c>
      <c r="H317" s="238">
        <f t="shared" si="55"/>
        <v>0</v>
      </c>
      <c r="I317" s="238" t="str">
        <f t="shared" si="56"/>
        <v/>
      </c>
      <c r="J317" s="238" t="str">
        <f t="shared" si="57"/>
        <v/>
      </c>
      <c r="K317" s="238" t="str">
        <f t="shared" si="58"/>
        <v/>
      </c>
      <c r="L317" s="238" t="str">
        <f t="shared" si="59"/>
        <v/>
      </c>
      <c r="M317" s="238" t="str">
        <f t="shared" si="60"/>
        <v/>
      </c>
      <c r="N317" s="180">
        <f t="shared" si="61"/>
        <v>0</v>
      </c>
      <c r="O317" s="192"/>
      <c r="P317" s="180">
        <f t="shared" si="62"/>
        <v>0</v>
      </c>
      <c r="Q317" s="192"/>
      <c r="R317" s="180">
        <f t="shared" si="63"/>
        <v>0</v>
      </c>
      <c r="S317" s="192"/>
      <c r="T317" s="180">
        <f t="shared" si="64"/>
        <v>0</v>
      </c>
      <c r="U317" s="192"/>
      <c r="V317" s="180">
        <f t="shared" si="65"/>
        <v>0</v>
      </c>
      <c r="W317" s="192"/>
      <c r="X317" s="179">
        <f t="shared" si="53"/>
        <v>0</v>
      </c>
      <c r="Y317" s="168"/>
    </row>
    <row r="318" spans="1:25" x14ac:dyDescent="0.25">
      <c r="A318" s="168"/>
      <c r="B318" s="181"/>
      <c r="C318" s="168"/>
      <c r="D318" s="191"/>
      <c r="E318" s="168"/>
      <c r="F318" s="168"/>
      <c r="G318" s="187" t="str">
        <f t="shared" si="54"/>
        <v/>
      </c>
      <c r="H318" s="238">
        <f t="shared" si="55"/>
        <v>0</v>
      </c>
      <c r="I318" s="238" t="str">
        <f t="shared" si="56"/>
        <v/>
      </c>
      <c r="J318" s="238" t="str">
        <f t="shared" si="57"/>
        <v/>
      </c>
      <c r="K318" s="238" t="str">
        <f t="shared" si="58"/>
        <v/>
      </c>
      <c r="L318" s="238" t="str">
        <f t="shared" si="59"/>
        <v/>
      </c>
      <c r="M318" s="238" t="str">
        <f t="shared" si="60"/>
        <v/>
      </c>
      <c r="N318" s="180">
        <f t="shared" si="61"/>
        <v>0</v>
      </c>
      <c r="O318" s="192"/>
      <c r="P318" s="180">
        <f t="shared" si="62"/>
        <v>0</v>
      </c>
      <c r="Q318" s="192"/>
      <c r="R318" s="180">
        <f t="shared" si="63"/>
        <v>0</v>
      </c>
      <c r="S318" s="192"/>
      <c r="T318" s="180">
        <f t="shared" si="64"/>
        <v>0</v>
      </c>
      <c r="U318" s="192"/>
      <c r="V318" s="180">
        <f t="shared" si="65"/>
        <v>0</v>
      </c>
      <c r="W318" s="192"/>
      <c r="X318" s="179">
        <f t="shared" si="53"/>
        <v>0</v>
      </c>
      <c r="Y318" s="168"/>
    </row>
    <row r="319" spans="1:25" x14ac:dyDescent="0.25">
      <c r="A319" s="168"/>
      <c r="B319" s="181"/>
      <c r="C319" s="168"/>
      <c r="D319" s="191"/>
      <c r="E319" s="168"/>
      <c r="F319" s="168"/>
      <c r="G319" s="187" t="str">
        <f t="shared" si="54"/>
        <v/>
      </c>
      <c r="H319" s="238">
        <f t="shared" si="55"/>
        <v>0</v>
      </c>
      <c r="I319" s="238" t="str">
        <f t="shared" si="56"/>
        <v/>
      </c>
      <c r="J319" s="238" t="str">
        <f t="shared" si="57"/>
        <v/>
      </c>
      <c r="K319" s="238" t="str">
        <f t="shared" si="58"/>
        <v/>
      </c>
      <c r="L319" s="238" t="str">
        <f t="shared" si="59"/>
        <v/>
      </c>
      <c r="M319" s="238" t="str">
        <f t="shared" si="60"/>
        <v/>
      </c>
      <c r="N319" s="180">
        <f t="shared" si="61"/>
        <v>0</v>
      </c>
      <c r="O319" s="192"/>
      <c r="P319" s="180">
        <f t="shared" si="62"/>
        <v>0</v>
      </c>
      <c r="Q319" s="192"/>
      <c r="R319" s="180">
        <f t="shared" si="63"/>
        <v>0</v>
      </c>
      <c r="S319" s="192"/>
      <c r="T319" s="180">
        <f t="shared" si="64"/>
        <v>0</v>
      </c>
      <c r="U319" s="192"/>
      <c r="V319" s="180">
        <f t="shared" si="65"/>
        <v>0</v>
      </c>
      <c r="W319" s="192"/>
      <c r="X319" s="179">
        <f t="shared" si="53"/>
        <v>0</v>
      </c>
      <c r="Y319" s="168"/>
    </row>
    <row r="320" spans="1:25" x14ac:dyDescent="0.25">
      <c r="A320" s="168"/>
      <c r="B320" s="181"/>
      <c r="C320" s="168"/>
      <c r="D320" s="191"/>
      <c r="E320" s="168"/>
      <c r="F320" s="168"/>
      <c r="G320" s="187" t="str">
        <f t="shared" si="54"/>
        <v/>
      </c>
      <c r="H320" s="238">
        <f t="shared" si="55"/>
        <v>0</v>
      </c>
      <c r="I320" s="238" t="str">
        <f t="shared" si="56"/>
        <v/>
      </c>
      <c r="J320" s="238" t="str">
        <f t="shared" si="57"/>
        <v/>
      </c>
      <c r="K320" s="238" t="str">
        <f t="shared" si="58"/>
        <v/>
      </c>
      <c r="L320" s="238" t="str">
        <f t="shared" si="59"/>
        <v/>
      </c>
      <c r="M320" s="238" t="str">
        <f t="shared" si="60"/>
        <v/>
      </c>
      <c r="N320" s="180">
        <f t="shared" si="61"/>
        <v>0</v>
      </c>
      <c r="O320" s="192"/>
      <c r="P320" s="180">
        <f t="shared" si="62"/>
        <v>0</v>
      </c>
      <c r="Q320" s="192"/>
      <c r="R320" s="180">
        <f t="shared" si="63"/>
        <v>0</v>
      </c>
      <c r="S320" s="192"/>
      <c r="T320" s="180">
        <f t="shared" si="64"/>
        <v>0</v>
      </c>
      <c r="U320" s="192"/>
      <c r="V320" s="180">
        <f t="shared" si="65"/>
        <v>0</v>
      </c>
      <c r="W320" s="192"/>
      <c r="X320" s="179">
        <f t="shared" si="53"/>
        <v>0</v>
      </c>
      <c r="Y320" s="168"/>
    </row>
    <row r="321" spans="1:25" x14ac:dyDescent="0.25">
      <c r="A321" s="168"/>
      <c r="B321" s="181"/>
      <c r="C321" s="168"/>
      <c r="D321" s="191"/>
      <c r="E321" s="168"/>
      <c r="F321" s="168"/>
      <c r="G321" s="187" t="str">
        <f t="shared" si="54"/>
        <v/>
      </c>
      <c r="H321" s="238">
        <f t="shared" si="55"/>
        <v>0</v>
      </c>
      <c r="I321" s="238" t="str">
        <f t="shared" si="56"/>
        <v/>
      </c>
      <c r="J321" s="238" t="str">
        <f t="shared" si="57"/>
        <v/>
      </c>
      <c r="K321" s="238" t="str">
        <f t="shared" si="58"/>
        <v/>
      </c>
      <c r="L321" s="238" t="str">
        <f t="shared" si="59"/>
        <v/>
      </c>
      <c r="M321" s="238" t="str">
        <f t="shared" si="60"/>
        <v/>
      </c>
      <c r="N321" s="180">
        <f t="shared" si="61"/>
        <v>0</v>
      </c>
      <c r="O321" s="192"/>
      <c r="P321" s="180">
        <f t="shared" si="62"/>
        <v>0</v>
      </c>
      <c r="Q321" s="192"/>
      <c r="R321" s="180">
        <f t="shared" si="63"/>
        <v>0</v>
      </c>
      <c r="S321" s="192"/>
      <c r="T321" s="180">
        <f t="shared" si="64"/>
        <v>0</v>
      </c>
      <c r="U321" s="192"/>
      <c r="V321" s="180">
        <f t="shared" si="65"/>
        <v>0</v>
      </c>
      <c r="W321" s="192"/>
      <c r="X321" s="179">
        <f t="shared" si="53"/>
        <v>0</v>
      </c>
      <c r="Y321" s="168"/>
    </row>
    <row r="322" spans="1:25" x14ac:dyDescent="0.25">
      <c r="A322" s="168"/>
      <c r="B322" s="181"/>
      <c r="C322" s="168"/>
      <c r="D322" s="191"/>
      <c r="E322" s="168"/>
      <c r="F322" s="168"/>
      <c r="G322" s="187" t="str">
        <f t="shared" si="54"/>
        <v/>
      </c>
      <c r="H322" s="238">
        <f t="shared" si="55"/>
        <v>0</v>
      </c>
      <c r="I322" s="238" t="str">
        <f t="shared" si="56"/>
        <v/>
      </c>
      <c r="J322" s="238" t="str">
        <f t="shared" si="57"/>
        <v/>
      </c>
      <c r="K322" s="238" t="str">
        <f t="shared" si="58"/>
        <v/>
      </c>
      <c r="L322" s="238" t="str">
        <f t="shared" si="59"/>
        <v/>
      </c>
      <c r="M322" s="238" t="str">
        <f t="shared" si="60"/>
        <v/>
      </c>
      <c r="N322" s="180">
        <f t="shared" si="61"/>
        <v>0</v>
      </c>
      <c r="O322" s="192"/>
      <c r="P322" s="180">
        <f t="shared" si="62"/>
        <v>0</v>
      </c>
      <c r="Q322" s="192"/>
      <c r="R322" s="180">
        <f t="shared" si="63"/>
        <v>0</v>
      </c>
      <c r="S322" s="192"/>
      <c r="T322" s="180">
        <f t="shared" si="64"/>
        <v>0</v>
      </c>
      <c r="U322" s="192"/>
      <c r="V322" s="180">
        <f t="shared" si="65"/>
        <v>0</v>
      </c>
      <c r="W322" s="192"/>
      <c r="X322" s="179">
        <f t="shared" si="53"/>
        <v>0</v>
      </c>
      <c r="Y322" s="168"/>
    </row>
    <row r="323" spans="1:25" x14ac:dyDescent="0.25">
      <c r="A323" s="168"/>
      <c r="B323" s="181"/>
      <c r="C323" s="168"/>
      <c r="D323" s="191"/>
      <c r="E323" s="168"/>
      <c r="F323" s="168"/>
      <c r="G323" s="187" t="str">
        <f t="shared" si="54"/>
        <v/>
      </c>
      <c r="H323" s="238">
        <f t="shared" si="55"/>
        <v>0</v>
      </c>
      <c r="I323" s="238" t="str">
        <f t="shared" si="56"/>
        <v/>
      </c>
      <c r="J323" s="238" t="str">
        <f t="shared" si="57"/>
        <v/>
      </c>
      <c r="K323" s="238" t="str">
        <f t="shared" si="58"/>
        <v/>
      </c>
      <c r="L323" s="238" t="str">
        <f t="shared" si="59"/>
        <v/>
      </c>
      <c r="M323" s="238" t="str">
        <f t="shared" si="60"/>
        <v/>
      </c>
      <c r="N323" s="180">
        <f t="shared" si="61"/>
        <v>0</v>
      </c>
      <c r="O323" s="192"/>
      <c r="P323" s="180">
        <f t="shared" si="62"/>
        <v>0</v>
      </c>
      <c r="Q323" s="192"/>
      <c r="R323" s="180">
        <f t="shared" si="63"/>
        <v>0</v>
      </c>
      <c r="S323" s="192"/>
      <c r="T323" s="180">
        <f t="shared" si="64"/>
        <v>0</v>
      </c>
      <c r="U323" s="192"/>
      <c r="V323" s="180">
        <f t="shared" si="65"/>
        <v>0</v>
      </c>
      <c r="W323" s="192"/>
      <c r="X323" s="179">
        <f t="shared" si="53"/>
        <v>0</v>
      </c>
      <c r="Y323" s="168"/>
    </row>
    <row r="324" spans="1:25" x14ac:dyDescent="0.25">
      <c r="A324" s="168"/>
      <c r="B324" s="181"/>
      <c r="C324" s="168"/>
      <c r="D324" s="191"/>
      <c r="E324" s="168"/>
      <c r="F324" s="168"/>
      <c r="G324" s="187" t="str">
        <f t="shared" si="54"/>
        <v/>
      </c>
      <c r="H324" s="238">
        <f t="shared" si="55"/>
        <v>0</v>
      </c>
      <c r="I324" s="238" t="str">
        <f t="shared" si="56"/>
        <v/>
      </c>
      <c r="J324" s="238" t="str">
        <f t="shared" si="57"/>
        <v/>
      </c>
      <c r="K324" s="238" t="str">
        <f t="shared" si="58"/>
        <v/>
      </c>
      <c r="L324" s="238" t="str">
        <f t="shared" si="59"/>
        <v/>
      </c>
      <c r="M324" s="238" t="str">
        <f t="shared" si="60"/>
        <v/>
      </c>
      <c r="N324" s="180">
        <f t="shared" si="61"/>
        <v>0</v>
      </c>
      <c r="O324" s="192"/>
      <c r="P324" s="180">
        <f t="shared" si="62"/>
        <v>0</v>
      </c>
      <c r="Q324" s="192"/>
      <c r="R324" s="180">
        <f t="shared" si="63"/>
        <v>0</v>
      </c>
      <c r="S324" s="192"/>
      <c r="T324" s="180">
        <f t="shared" si="64"/>
        <v>0</v>
      </c>
      <c r="U324" s="192"/>
      <c r="V324" s="180">
        <f t="shared" si="65"/>
        <v>0</v>
      </c>
      <c r="W324" s="192"/>
      <c r="X324" s="179">
        <f t="shared" si="53"/>
        <v>0</v>
      </c>
      <c r="Y324" s="168"/>
    </row>
    <row r="325" spans="1:25" x14ac:dyDescent="0.25">
      <c r="A325" s="168"/>
      <c r="B325" s="181"/>
      <c r="C325" s="168"/>
      <c r="D325" s="191"/>
      <c r="E325" s="168"/>
      <c r="F325" s="168"/>
      <c r="G325" s="187" t="str">
        <f t="shared" si="54"/>
        <v/>
      </c>
      <c r="H325" s="238">
        <f t="shared" si="55"/>
        <v>0</v>
      </c>
      <c r="I325" s="238" t="str">
        <f t="shared" si="56"/>
        <v/>
      </c>
      <c r="J325" s="238" t="str">
        <f t="shared" si="57"/>
        <v/>
      </c>
      <c r="K325" s="238" t="str">
        <f t="shared" si="58"/>
        <v/>
      </c>
      <c r="L325" s="238" t="str">
        <f t="shared" si="59"/>
        <v/>
      </c>
      <c r="M325" s="238" t="str">
        <f t="shared" si="60"/>
        <v/>
      </c>
      <c r="N325" s="180">
        <f t="shared" si="61"/>
        <v>0</v>
      </c>
      <c r="O325" s="192"/>
      <c r="P325" s="180">
        <f t="shared" si="62"/>
        <v>0</v>
      </c>
      <c r="Q325" s="192"/>
      <c r="R325" s="180">
        <f t="shared" si="63"/>
        <v>0</v>
      </c>
      <c r="S325" s="192"/>
      <c r="T325" s="180">
        <f t="shared" si="64"/>
        <v>0</v>
      </c>
      <c r="U325" s="192"/>
      <c r="V325" s="180">
        <f t="shared" si="65"/>
        <v>0</v>
      </c>
      <c r="W325" s="192"/>
      <c r="X325" s="179">
        <f t="shared" si="53"/>
        <v>0</v>
      </c>
      <c r="Y325" s="168"/>
    </row>
    <row r="326" spans="1:25" x14ac:dyDescent="0.25">
      <c r="A326" s="168"/>
      <c r="B326" s="181"/>
      <c r="C326" s="168"/>
      <c r="D326" s="191"/>
      <c r="E326" s="168"/>
      <c r="F326" s="168"/>
      <c r="G326" s="187" t="str">
        <f t="shared" si="54"/>
        <v/>
      </c>
      <c r="H326" s="238">
        <f t="shared" si="55"/>
        <v>0</v>
      </c>
      <c r="I326" s="238" t="str">
        <f t="shared" si="56"/>
        <v/>
      </c>
      <c r="J326" s="238" t="str">
        <f t="shared" si="57"/>
        <v/>
      </c>
      <c r="K326" s="238" t="str">
        <f t="shared" si="58"/>
        <v/>
      </c>
      <c r="L326" s="238" t="str">
        <f t="shared" si="59"/>
        <v/>
      </c>
      <c r="M326" s="238" t="str">
        <f t="shared" si="60"/>
        <v/>
      </c>
      <c r="N326" s="180">
        <f t="shared" si="61"/>
        <v>0</v>
      </c>
      <c r="O326" s="192"/>
      <c r="P326" s="180">
        <f t="shared" si="62"/>
        <v>0</v>
      </c>
      <c r="Q326" s="192"/>
      <c r="R326" s="180">
        <f t="shared" si="63"/>
        <v>0</v>
      </c>
      <c r="S326" s="192"/>
      <c r="T326" s="180">
        <f t="shared" si="64"/>
        <v>0</v>
      </c>
      <c r="U326" s="192"/>
      <c r="V326" s="180">
        <f t="shared" si="65"/>
        <v>0</v>
      </c>
      <c r="W326" s="192"/>
      <c r="X326" s="179">
        <f t="shared" si="53"/>
        <v>0</v>
      </c>
      <c r="Y326" s="168"/>
    </row>
    <row r="327" spans="1:25" x14ac:dyDescent="0.25">
      <c r="A327" s="168"/>
      <c r="B327" s="181"/>
      <c r="C327" s="168"/>
      <c r="D327" s="191"/>
      <c r="E327" s="168"/>
      <c r="F327" s="168"/>
      <c r="G327" s="187" t="str">
        <f t="shared" si="54"/>
        <v/>
      </c>
      <c r="H327" s="238">
        <f t="shared" si="55"/>
        <v>0</v>
      </c>
      <c r="I327" s="238" t="str">
        <f t="shared" si="56"/>
        <v/>
      </c>
      <c r="J327" s="238" t="str">
        <f t="shared" si="57"/>
        <v/>
      </c>
      <c r="K327" s="238" t="str">
        <f t="shared" si="58"/>
        <v/>
      </c>
      <c r="L327" s="238" t="str">
        <f t="shared" si="59"/>
        <v/>
      </c>
      <c r="M327" s="238" t="str">
        <f t="shared" si="60"/>
        <v/>
      </c>
      <c r="N327" s="180">
        <f t="shared" si="61"/>
        <v>0</v>
      </c>
      <c r="O327" s="192"/>
      <c r="P327" s="180">
        <f t="shared" si="62"/>
        <v>0</v>
      </c>
      <c r="Q327" s="192"/>
      <c r="R327" s="180">
        <f t="shared" si="63"/>
        <v>0</v>
      </c>
      <c r="S327" s="192"/>
      <c r="T327" s="180">
        <f t="shared" si="64"/>
        <v>0</v>
      </c>
      <c r="U327" s="192"/>
      <c r="V327" s="180">
        <f t="shared" si="65"/>
        <v>0</v>
      </c>
      <c r="W327" s="192"/>
      <c r="X327" s="179">
        <f t="shared" si="53"/>
        <v>0</v>
      </c>
      <c r="Y327" s="168"/>
    </row>
    <row r="328" spans="1:25" x14ac:dyDescent="0.25">
      <c r="A328" s="168"/>
      <c r="B328" s="181"/>
      <c r="C328" s="168"/>
      <c r="D328" s="191"/>
      <c r="E328" s="168"/>
      <c r="F328" s="168"/>
      <c r="G328" s="187" t="str">
        <f t="shared" si="54"/>
        <v/>
      </c>
      <c r="H328" s="238">
        <f t="shared" si="55"/>
        <v>0</v>
      </c>
      <c r="I328" s="238" t="str">
        <f t="shared" si="56"/>
        <v/>
      </c>
      <c r="J328" s="238" t="str">
        <f t="shared" si="57"/>
        <v/>
      </c>
      <c r="K328" s="238" t="str">
        <f t="shared" si="58"/>
        <v/>
      </c>
      <c r="L328" s="238" t="str">
        <f t="shared" si="59"/>
        <v/>
      </c>
      <c r="M328" s="238" t="str">
        <f t="shared" si="60"/>
        <v/>
      </c>
      <c r="N328" s="180">
        <f t="shared" si="61"/>
        <v>0</v>
      </c>
      <c r="O328" s="192"/>
      <c r="P328" s="180">
        <f t="shared" si="62"/>
        <v>0</v>
      </c>
      <c r="Q328" s="192"/>
      <c r="R328" s="180">
        <f t="shared" si="63"/>
        <v>0</v>
      </c>
      <c r="S328" s="192"/>
      <c r="T328" s="180">
        <f t="shared" si="64"/>
        <v>0</v>
      </c>
      <c r="U328" s="192"/>
      <c r="V328" s="180">
        <f t="shared" si="65"/>
        <v>0</v>
      </c>
      <c r="W328" s="192"/>
      <c r="X328" s="179">
        <f t="shared" si="53"/>
        <v>0</v>
      </c>
      <c r="Y328" s="168"/>
    </row>
    <row r="329" spans="1:25" x14ac:dyDescent="0.25">
      <c r="A329" s="168"/>
      <c r="B329" s="181"/>
      <c r="C329" s="168"/>
      <c r="D329" s="191"/>
      <c r="E329" s="168"/>
      <c r="F329" s="168"/>
      <c r="G329" s="187" t="str">
        <f t="shared" si="54"/>
        <v/>
      </c>
      <c r="H329" s="238">
        <f t="shared" si="55"/>
        <v>0</v>
      </c>
      <c r="I329" s="238" t="str">
        <f t="shared" si="56"/>
        <v/>
      </c>
      <c r="J329" s="238" t="str">
        <f t="shared" si="57"/>
        <v/>
      </c>
      <c r="K329" s="238" t="str">
        <f t="shared" si="58"/>
        <v/>
      </c>
      <c r="L329" s="238" t="str">
        <f t="shared" si="59"/>
        <v/>
      </c>
      <c r="M329" s="238" t="str">
        <f t="shared" si="60"/>
        <v/>
      </c>
      <c r="N329" s="180">
        <f t="shared" si="61"/>
        <v>0</v>
      </c>
      <c r="O329" s="192"/>
      <c r="P329" s="180">
        <f t="shared" si="62"/>
        <v>0</v>
      </c>
      <c r="Q329" s="192"/>
      <c r="R329" s="180">
        <f t="shared" si="63"/>
        <v>0</v>
      </c>
      <c r="S329" s="192"/>
      <c r="T329" s="180">
        <f t="shared" si="64"/>
        <v>0</v>
      </c>
      <c r="U329" s="192"/>
      <c r="V329" s="180">
        <f t="shared" si="65"/>
        <v>0</v>
      </c>
      <c r="W329" s="192"/>
      <c r="X329" s="179">
        <f t="shared" si="53"/>
        <v>0</v>
      </c>
      <c r="Y329" s="168"/>
    </row>
    <row r="330" spans="1:25" x14ac:dyDescent="0.25">
      <c r="A330" s="168"/>
      <c r="B330" s="181"/>
      <c r="C330" s="168"/>
      <c r="D330" s="191"/>
      <c r="E330" s="168"/>
      <c r="F330" s="168"/>
      <c r="G330" s="187" t="str">
        <f t="shared" si="54"/>
        <v/>
      </c>
      <c r="H330" s="238">
        <f t="shared" si="55"/>
        <v>0</v>
      </c>
      <c r="I330" s="238" t="str">
        <f t="shared" si="56"/>
        <v/>
      </c>
      <c r="J330" s="238" t="str">
        <f t="shared" si="57"/>
        <v/>
      </c>
      <c r="K330" s="238" t="str">
        <f t="shared" si="58"/>
        <v/>
      </c>
      <c r="L330" s="238" t="str">
        <f t="shared" si="59"/>
        <v/>
      </c>
      <c r="M330" s="238" t="str">
        <f t="shared" si="60"/>
        <v/>
      </c>
      <c r="N330" s="180">
        <f t="shared" si="61"/>
        <v>0</v>
      </c>
      <c r="O330" s="192"/>
      <c r="P330" s="180">
        <f t="shared" si="62"/>
        <v>0</v>
      </c>
      <c r="Q330" s="192"/>
      <c r="R330" s="180">
        <f t="shared" si="63"/>
        <v>0</v>
      </c>
      <c r="S330" s="192"/>
      <c r="T330" s="180">
        <f t="shared" si="64"/>
        <v>0</v>
      </c>
      <c r="U330" s="192"/>
      <c r="V330" s="180">
        <f t="shared" si="65"/>
        <v>0</v>
      </c>
      <c r="W330" s="192"/>
      <c r="X330" s="179">
        <f t="shared" si="53"/>
        <v>0</v>
      </c>
      <c r="Y330" s="168"/>
    </row>
    <row r="331" spans="1:25" x14ac:dyDescent="0.25">
      <c r="A331" s="168"/>
      <c r="B331" s="181"/>
      <c r="C331" s="168"/>
      <c r="D331" s="191"/>
      <c r="E331" s="168"/>
      <c r="F331" s="168"/>
      <c r="G331" s="187" t="str">
        <f t="shared" si="54"/>
        <v/>
      </c>
      <c r="H331" s="238">
        <f t="shared" si="55"/>
        <v>0</v>
      </c>
      <c r="I331" s="238" t="str">
        <f t="shared" si="56"/>
        <v/>
      </c>
      <c r="J331" s="238" t="str">
        <f t="shared" si="57"/>
        <v/>
      </c>
      <c r="K331" s="238" t="str">
        <f t="shared" si="58"/>
        <v/>
      </c>
      <c r="L331" s="238" t="str">
        <f t="shared" si="59"/>
        <v/>
      </c>
      <c r="M331" s="238" t="str">
        <f t="shared" si="60"/>
        <v/>
      </c>
      <c r="N331" s="180">
        <f t="shared" si="61"/>
        <v>0</v>
      </c>
      <c r="O331" s="192"/>
      <c r="P331" s="180">
        <f t="shared" si="62"/>
        <v>0</v>
      </c>
      <c r="Q331" s="192"/>
      <c r="R331" s="180">
        <f t="shared" si="63"/>
        <v>0</v>
      </c>
      <c r="S331" s="192"/>
      <c r="T331" s="180">
        <f t="shared" si="64"/>
        <v>0</v>
      </c>
      <c r="U331" s="192"/>
      <c r="V331" s="180">
        <f t="shared" si="65"/>
        <v>0</v>
      </c>
      <c r="W331" s="192"/>
      <c r="X331" s="179">
        <f t="shared" si="53"/>
        <v>0</v>
      </c>
      <c r="Y331" s="168"/>
    </row>
    <row r="332" spans="1:25" x14ac:dyDescent="0.25">
      <c r="A332" s="168"/>
      <c r="B332" s="181"/>
      <c r="C332" s="168"/>
      <c r="D332" s="191"/>
      <c r="E332" s="168"/>
      <c r="F332" s="168"/>
      <c r="G332" s="187" t="str">
        <f t="shared" si="54"/>
        <v/>
      </c>
      <c r="H332" s="238">
        <f t="shared" si="55"/>
        <v>0</v>
      </c>
      <c r="I332" s="238" t="str">
        <f t="shared" si="56"/>
        <v/>
      </c>
      <c r="J332" s="238" t="str">
        <f t="shared" si="57"/>
        <v/>
      </c>
      <c r="K332" s="238" t="str">
        <f t="shared" si="58"/>
        <v/>
      </c>
      <c r="L332" s="238" t="str">
        <f t="shared" si="59"/>
        <v/>
      </c>
      <c r="M332" s="238" t="str">
        <f t="shared" si="60"/>
        <v/>
      </c>
      <c r="N332" s="180">
        <f t="shared" si="61"/>
        <v>0</v>
      </c>
      <c r="O332" s="192"/>
      <c r="P332" s="180">
        <f t="shared" si="62"/>
        <v>0</v>
      </c>
      <c r="Q332" s="192"/>
      <c r="R332" s="180">
        <f t="shared" si="63"/>
        <v>0</v>
      </c>
      <c r="S332" s="192"/>
      <c r="T332" s="180">
        <f t="shared" si="64"/>
        <v>0</v>
      </c>
      <c r="U332" s="192"/>
      <c r="V332" s="180">
        <f t="shared" si="65"/>
        <v>0</v>
      </c>
      <c r="W332" s="192"/>
      <c r="X332" s="179">
        <f t="shared" si="53"/>
        <v>0</v>
      </c>
      <c r="Y332" s="168"/>
    </row>
    <row r="333" spans="1:25" x14ac:dyDescent="0.25">
      <c r="A333" s="168"/>
      <c r="B333" s="181"/>
      <c r="C333" s="168"/>
      <c r="D333" s="191"/>
      <c r="E333" s="168"/>
      <c r="F333" s="168"/>
      <c r="G333" s="187" t="str">
        <f t="shared" si="54"/>
        <v/>
      </c>
      <c r="H333" s="238">
        <f t="shared" si="55"/>
        <v>0</v>
      </c>
      <c r="I333" s="238" t="str">
        <f t="shared" si="56"/>
        <v/>
      </c>
      <c r="J333" s="238" t="str">
        <f t="shared" si="57"/>
        <v/>
      </c>
      <c r="K333" s="238" t="str">
        <f t="shared" si="58"/>
        <v/>
      </c>
      <c r="L333" s="238" t="str">
        <f t="shared" si="59"/>
        <v/>
      </c>
      <c r="M333" s="238" t="str">
        <f t="shared" si="60"/>
        <v/>
      </c>
      <c r="N333" s="180">
        <f t="shared" si="61"/>
        <v>0</v>
      </c>
      <c r="O333" s="192"/>
      <c r="P333" s="180">
        <f t="shared" si="62"/>
        <v>0</v>
      </c>
      <c r="Q333" s="192"/>
      <c r="R333" s="180">
        <f t="shared" si="63"/>
        <v>0</v>
      </c>
      <c r="S333" s="192"/>
      <c r="T333" s="180">
        <f t="shared" si="64"/>
        <v>0</v>
      </c>
      <c r="U333" s="192"/>
      <c r="V333" s="180">
        <f t="shared" si="65"/>
        <v>0</v>
      </c>
      <c r="W333" s="192"/>
      <c r="X333" s="179">
        <f t="shared" si="53"/>
        <v>0</v>
      </c>
      <c r="Y333" s="168"/>
    </row>
    <row r="334" spans="1:25" x14ac:dyDescent="0.25">
      <c r="A334" s="168"/>
      <c r="B334" s="181"/>
      <c r="C334" s="168"/>
      <c r="D334" s="191"/>
      <c r="E334" s="168"/>
      <c r="F334" s="168"/>
      <c r="G334" s="187" t="str">
        <f t="shared" si="54"/>
        <v/>
      </c>
      <c r="H334" s="238">
        <f t="shared" si="55"/>
        <v>0</v>
      </c>
      <c r="I334" s="238" t="str">
        <f t="shared" si="56"/>
        <v/>
      </c>
      <c r="J334" s="238" t="str">
        <f t="shared" si="57"/>
        <v/>
      </c>
      <c r="K334" s="238" t="str">
        <f t="shared" si="58"/>
        <v/>
      </c>
      <c r="L334" s="238" t="str">
        <f t="shared" si="59"/>
        <v/>
      </c>
      <c r="M334" s="238" t="str">
        <f t="shared" si="60"/>
        <v/>
      </c>
      <c r="N334" s="180">
        <f t="shared" si="61"/>
        <v>0</v>
      </c>
      <c r="O334" s="192"/>
      <c r="P334" s="180">
        <f t="shared" si="62"/>
        <v>0</v>
      </c>
      <c r="Q334" s="192"/>
      <c r="R334" s="180">
        <f t="shared" si="63"/>
        <v>0</v>
      </c>
      <c r="S334" s="192"/>
      <c r="T334" s="180">
        <f t="shared" si="64"/>
        <v>0</v>
      </c>
      <c r="U334" s="192"/>
      <c r="V334" s="180">
        <f t="shared" si="65"/>
        <v>0</v>
      </c>
      <c r="W334" s="192"/>
      <c r="X334" s="179">
        <f t="shared" si="53"/>
        <v>0</v>
      </c>
      <c r="Y334" s="168"/>
    </row>
    <row r="335" spans="1:25" x14ac:dyDescent="0.25">
      <c r="A335" s="168"/>
      <c r="B335" s="181"/>
      <c r="C335" s="168"/>
      <c r="D335" s="191"/>
      <c r="E335" s="168"/>
      <c r="F335" s="168"/>
      <c r="G335" s="187" t="str">
        <f t="shared" si="54"/>
        <v/>
      </c>
      <c r="H335" s="238">
        <f t="shared" si="55"/>
        <v>0</v>
      </c>
      <c r="I335" s="238" t="str">
        <f t="shared" si="56"/>
        <v/>
      </c>
      <c r="J335" s="238" t="str">
        <f t="shared" si="57"/>
        <v/>
      </c>
      <c r="K335" s="238" t="str">
        <f t="shared" si="58"/>
        <v/>
      </c>
      <c r="L335" s="238" t="str">
        <f t="shared" si="59"/>
        <v/>
      </c>
      <c r="M335" s="238" t="str">
        <f t="shared" si="60"/>
        <v/>
      </c>
      <c r="N335" s="180">
        <f t="shared" si="61"/>
        <v>0</v>
      </c>
      <c r="O335" s="192"/>
      <c r="P335" s="180">
        <f t="shared" si="62"/>
        <v>0</v>
      </c>
      <c r="Q335" s="192"/>
      <c r="R335" s="180">
        <f t="shared" si="63"/>
        <v>0</v>
      </c>
      <c r="S335" s="192"/>
      <c r="T335" s="180">
        <f t="shared" si="64"/>
        <v>0</v>
      </c>
      <c r="U335" s="192"/>
      <c r="V335" s="180">
        <f t="shared" si="65"/>
        <v>0</v>
      </c>
      <c r="W335" s="192"/>
      <c r="X335" s="179">
        <f t="shared" si="53"/>
        <v>0</v>
      </c>
      <c r="Y335" s="168"/>
    </row>
    <row r="336" spans="1:25" x14ac:dyDescent="0.25">
      <c r="A336" s="168"/>
      <c r="B336" s="181"/>
      <c r="C336" s="168"/>
      <c r="D336" s="191"/>
      <c r="E336" s="168"/>
      <c r="F336" s="168"/>
      <c r="G336" s="187" t="str">
        <f t="shared" si="54"/>
        <v/>
      </c>
      <c r="H336" s="238">
        <f t="shared" si="55"/>
        <v>0</v>
      </c>
      <c r="I336" s="238" t="str">
        <f t="shared" si="56"/>
        <v/>
      </c>
      <c r="J336" s="238" t="str">
        <f t="shared" si="57"/>
        <v/>
      </c>
      <c r="K336" s="238" t="str">
        <f t="shared" si="58"/>
        <v/>
      </c>
      <c r="L336" s="238" t="str">
        <f t="shared" si="59"/>
        <v/>
      </c>
      <c r="M336" s="238" t="str">
        <f t="shared" si="60"/>
        <v/>
      </c>
      <c r="N336" s="180">
        <f t="shared" si="61"/>
        <v>0</v>
      </c>
      <c r="O336" s="192"/>
      <c r="P336" s="180">
        <f t="shared" si="62"/>
        <v>0</v>
      </c>
      <c r="Q336" s="192"/>
      <c r="R336" s="180">
        <f t="shared" si="63"/>
        <v>0</v>
      </c>
      <c r="S336" s="192"/>
      <c r="T336" s="180">
        <f t="shared" si="64"/>
        <v>0</v>
      </c>
      <c r="U336" s="192"/>
      <c r="V336" s="180">
        <f t="shared" si="65"/>
        <v>0</v>
      </c>
      <c r="W336" s="192"/>
      <c r="X336" s="179">
        <f t="shared" si="53"/>
        <v>0</v>
      </c>
      <c r="Y336" s="168"/>
    </row>
    <row r="337" spans="1:25" x14ac:dyDescent="0.25">
      <c r="A337" s="168"/>
      <c r="B337" s="181"/>
      <c r="C337" s="168"/>
      <c r="D337" s="191"/>
      <c r="E337" s="168"/>
      <c r="F337" s="168"/>
      <c r="G337" s="187" t="str">
        <f t="shared" si="54"/>
        <v/>
      </c>
      <c r="H337" s="238">
        <f t="shared" si="55"/>
        <v>0</v>
      </c>
      <c r="I337" s="238" t="str">
        <f t="shared" si="56"/>
        <v/>
      </c>
      <c r="J337" s="238" t="str">
        <f t="shared" si="57"/>
        <v/>
      </c>
      <c r="K337" s="238" t="str">
        <f t="shared" si="58"/>
        <v/>
      </c>
      <c r="L337" s="238" t="str">
        <f t="shared" si="59"/>
        <v/>
      </c>
      <c r="M337" s="238" t="str">
        <f t="shared" si="60"/>
        <v/>
      </c>
      <c r="N337" s="180">
        <f t="shared" si="61"/>
        <v>0</v>
      </c>
      <c r="O337" s="192"/>
      <c r="P337" s="180">
        <f t="shared" si="62"/>
        <v>0</v>
      </c>
      <c r="Q337" s="192"/>
      <c r="R337" s="180">
        <f t="shared" si="63"/>
        <v>0</v>
      </c>
      <c r="S337" s="192"/>
      <c r="T337" s="180">
        <f t="shared" si="64"/>
        <v>0</v>
      </c>
      <c r="U337" s="192"/>
      <c r="V337" s="180">
        <f t="shared" si="65"/>
        <v>0</v>
      </c>
      <c r="W337" s="192"/>
      <c r="X337" s="179">
        <f t="shared" si="53"/>
        <v>0</v>
      </c>
      <c r="Y337" s="168"/>
    </row>
    <row r="338" spans="1:25" x14ac:dyDescent="0.25">
      <c r="A338" s="168"/>
      <c r="B338" s="181"/>
      <c r="C338" s="168"/>
      <c r="D338" s="191"/>
      <c r="E338" s="168"/>
      <c r="F338" s="168"/>
      <c r="G338" s="187" t="str">
        <f t="shared" si="54"/>
        <v/>
      </c>
      <c r="H338" s="238">
        <f t="shared" si="55"/>
        <v>0</v>
      </c>
      <c r="I338" s="238" t="str">
        <f t="shared" si="56"/>
        <v/>
      </c>
      <c r="J338" s="238" t="str">
        <f t="shared" si="57"/>
        <v/>
      </c>
      <c r="K338" s="238" t="str">
        <f t="shared" si="58"/>
        <v/>
      </c>
      <c r="L338" s="238" t="str">
        <f t="shared" si="59"/>
        <v/>
      </c>
      <c r="M338" s="238" t="str">
        <f t="shared" si="60"/>
        <v/>
      </c>
      <c r="N338" s="180">
        <f t="shared" si="61"/>
        <v>0</v>
      </c>
      <c r="O338" s="192"/>
      <c r="P338" s="180">
        <f t="shared" si="62"/>
        <v>0</v>
      </c>
      <c r="Q338" s="192"/>
      <c r="R338" s="180">
        <f t="shared" si="63"/>
        <v>0</v>
      </c>
      <c r="S338" s="192"/>
      <c r="T338" s="180">
        <f t="shared" si="64"/>
        <v>0</v>
      </c>
      <c r="U338" s="192"/>
      <c r="V338" s="180">
        <f t="shared" si="65"/>
        <v>0</v>
      </c>
      <c r="W338" s="192"/>
      <c r="X338" s="179">
        <f t="shared" si="53"/>
        <v>0</v>
      </c>
      <c r="Y338" s="168"/>
    </row>
    <row r="339" spans="1:25" x14ac:dyDescent="0.25">
      <c r="A339" s="168"/>
      <c r="B339" s="181"/>
      <c r="C339" s="168"/>
      <c r="D339" s="191"/>
      <c r="E339" s="168"/>
      <c r="F339" s="168"/>
      <c r="G339" s="187" t="str">
        <f t="shared" si="54"/>
        <v/>
      </c>
      <c r="H339" s="238">
        <f t="shared" si="55"/>
        <v>0</v>
      </c>
      <c r="I339" s="238" t="str">
        <f t="shared" si="56"/>
        <v/>
      </c>
      <c r="J339" s="238" t="str">
        <f t="shared" si="57"/>
        <v/>
      </c>
      <c r="K339" s="238" t="str">
        <f t="shared" si="58"/>
        <v/>
      </c>
      <c r="L339" s="238" t="str">
        <f t="shared" si="59"/>
        <v/>
      </c>
      <c r="M339" s="238" t="str">
        <f t="shared" si="60"/>
        <v/>
      </c>
      <c r="N339" s="180">
        <f t="shared" si="61"/>
        <v>0</v>
      </c>
      <c r="O339" s="192"/>
      <c r="P339" s="180">
        <f t="shared" si="62"/>
        <v>0</v>
      </c>
      <c r="Q339" s="192"/>
      <c r="R339" s="180">
        <f t="shared" si="63"/>
        <v>0</v>
      </c>
      <c r="S339" s="192"/>
      <c r="T339" s="180">
        <f t="shared" si="64"/>
        <v>0</v>
      </c>
      <c r="U339" s="192"/>
      <c r="V339" s="180">
        <f t="shared" si="65"/>
        <v>0</v>
      </c>
      <c r="W339" s="192"/>
      <c r="X339" s="179">
        <f t="shared" si="53"/>
        <v>0</v>
      </c>
      <c r="Y339" s="168"/>
    </row>
    <row r="340" spans="1:25" x14ac:dyDescent="0.25">
      <c r="A340" s="168"/>
      <c r="B340" s="181"/>
      <c r="C340" s="168"/>
      <c r="D340" s="191"/>
      <c r="E340" s="168"/>
      <c r="F340" s="168"/>
      <c r="G340" s="187" t="str">
        <f t="shared" si="54"/>
        <v/>
      </c>
      <c r="H340" s="238">
        <f t="shared" si="55"/>
        <v>0</v>
      </c>
      <c r="I340" s="238" t="str">
        <f t="shared" si="56"/>
        <v/>
      </c>
      <c r="J340" s="238" t="str">
        <f t="shared" si="57"/>
        <v/>
      </c>
      <c r="K340" s="238" t="str">
        <f t="shared" si="58"/>
        <v/>
      </c>
      <c r="L340" s="238" t="str">
        <f t="shared" si="59"/>
        <v/>
      </c>
      <c r="M340" s="238" t="str">
        <f t="shared" si="60"/>
        <v/>
      </c>
      <c r="N340" s="180">
        <f t="shared" si="61"/>
        <v>0</v>
      </c>
      <c r="O340" s="192"/>
      <c r="P340" s="180">
        <f t="shared" si="62"/>
        <v>0</v>
      </c>
      <c r="Q340" s="192"/>
      <c r="R340" s="180">
        <f t="shared" si="63"/>
        <v>0</v>
      </c>
      <c r="S340" s="192"/>
      <c r="T340" s="180">
        <f t="shared" si="64"/>
        <v>0</v>
      </c>
      <c r="U340" s="192"/>
      <c r="V340" s="180">
        <f t="shared" si="65"/>
        <v>0</v>
      </c>
      <c r="W340" s="192"/>
      <c r="X340" s="179">
        <f t="shared" ref="X340:X403" si="66">B340-SUM(N340:V340)</f>
        <v>0</v>
      </c>
      <c r="Y340" s="168"/>
    </row>
    <row r="341" spans="1:25" x14ac:dyDescent="0.25">
      <c r="A341" s="168"/>
      <c r="B341" s="181"/>
      <c r="C341" s="168"/>
      <c r="D341" s="191"/>
      <c r="E341" s="168"/>
      <c r="F341" s="168"/>
      <c r="G341" s="187" t="str">
        <f t="shared" ref="G341:G404" si="67">IF(E341="","",DATE(YEAR(D341),MONTH(D341)+E341,DAY(D341)-1))</f>
        <v/>
      </c>
      <c r="H341" s="238">
        <f t="shared" ref="H341:H404" si="68">SUM(I341:M341)</f>
        <v>0</v>
      </c>
      <c r="I341" s="238" t="str">
        <f t="shared" ref="I341:I404" si="69">IF(E341="","",IFERROR(AND($I$5,$J$5)*DATEDIF(MAX($I$5,$D341),MIN($J$5,$G341)+1,"m"),0))</f>
        <v/>
      </c>
      <c r="J341" s="238" t="str">
        <f t="shared" ref="J341:J404" si="70">IF(E341="","",IFERROR(AND($I$6,$J$6)*DATEDIF(MAX($I$6,$D341),MIN($J$6,$G341)+1,"m"),0))</f>
        <v/>
      </c>
      <c r="K341" s="238" t="str">
        <f t="shared" ref="K341:K404" si="71">IF(E341="","",IFERROR(AND($I$7,$J$7)*DATEDIF(MAX($I$7,$D341),MIN($J$7,$G341)+1,"m"),0))</f>
        <v/>
      </c>
      <c r="L341" s="238" t="str">
        <f t="shared" ref="L341:L404" si="72">IF(E341="","",IFERROR(AND($I$8,$J$8)*DATEDIF(MAX($I$8,$D341),MIN($J$8,$G341)+1,"m"),0))</f>
        <v/>
      </c>
      <c r="M341" s="238" t="str">
        <f t="shared" ref="M341:M404" si="73">IF(E341="","",IFERROR(AND($I$9,$J$9)*DATEDIF(MAX($I$9,$D341),MIN($J$9,$G341)+1,"m"),0))</f>
        <v/>
      </c>
      <c r="N341" s="180">
        <f t="shared" ref="N341:N404" si="74">IFERROR(ROUND(B341/E341*I341*F341,2),0)</f>
        <v>0</v>
      </c>
      <c r="O341" s="192"/>
      <c r="P341" s="180">
        <f t="shared" ref="P341:P404" si="75">IFERROR(ROUND(B341/E341*J341*F341,2),0)</f>
        <v>0</v>
      </c>
      <c r="Q341" s="192"/>
      <c r="R341" s="180">
        <f t="shared" ref="R341:R404" si="76">IFERROR(ROUND(B341/E341*K341*F341,2),0)</f>
        <v>0</v>
      </c>
      <c r="S341" s="192"/>
      <c r="T341" s="180">
        <f t="shared" ref="T341:T404" si="77">IFERROR(ROUND(B341/E341*L341*F341,2),0)</f>
        <v>0</v>
      </c>
      <c r="U341" s="192"/>
      <c r="V341" s="180">
        <f t="shared" ref="V341:V404" si="78">IFERROR(ROUND(B341/E341*M341*F341,2),0)</f>
        <v>0</v>
      </c>
      <c r="W341" s="192"/>
      <c r="X341" s="179">
        <f t="shared" si="66"/>
        <v>0</v>
      </c>
      <c r="Y341" s="168"/>
    </row>
    <row r="342" spans="1:25" x14ac:dyDescent="0.25">
      <c r="A342" s="168"/>
      <c r="B342" s="181"/>
      <c r="C342" s="168"/>
      <c r="D342" s="191"/>
      <c r="E342" s="168"/>
      <c r="F342" s="168"/>
      <c r="G342" s="187" t="str">
        <f t="shared" si="67"/>
        <v/>
      </c>
      <c r="H342" s="238">
        <f t="shared" si="68"/>
        <v>0</v>
      </c>
      <c r="I342" s="238" t="str">
        <f t="shared" si="69"/>
        <v/>
      </c>
      <c r="J342" s="238" t="str">
        <f t="shared" si="70"/>
        <v/>
      </c>
      <c r="K342" s="238" t="str">
        <f t="shared" si="71"/>
        <v/>
      </c>
      <c r="L342" s="238" t="str">
        <f t="shared" si="72"/>
        <v/>
      </c>
      <c r="M342" s="238" t="str">
        <f t="shared" si="73"/>
        <v/>
      </c>
      <c r="N342" s="180">
        <f t="shared" si="74"/>
        <v>0</v>
      </c>
      <c r="O342" s="192"/>
      <c r="P342" s="180">
        <f t="shared" si="75"/>
        <v>0</v>
      </c>
      <c r="Q342" s="192"/>
      <c r="R342" s="180">
        <f t="shared" si="76"/>
        <v>0</v>
      </c>
      <c r="S342" s="192"/>
      <c r="T342" s="180">
        <f t="shared" si="77"/>
        <v>0</v>
      </c>
      <c r="U342" s="192"/>
      <c r="V342" s="180">
        <f t="shared" si="78"/>
        <v>0</v>
      </c>
      <c r="W342" s="192"/>
      <c r="X342" s="179">
        <f t="shared" si="66"/>
        <v>0</v>
      </c>
      <c r="Y342" s="168"/>
    </row>
    <row r="343" spans="1:25" x14ac:dyDescent="0.25">
      <c r="A343" s="168"/>
      <c r="B343" s="181"/>
      <c r="C343" s="168"/>
      <c r="D343" s="191"/>
      <c r="E343" s="168"/>
      <c r="F343" s="168"/>
      <c r="G343" s="187" t="str">
        <f t="shared" si="67"/>
        <v/>
      </c>
      <c r="H343" s="238">
        <f t="shared" si="68"/>
        <v>0</v>
      </c>
      <c r="I343" s="238" t="str">
        <f t="shared" si="69"/>
        <v/>
      </c>
      <c r="J343" s="238" t="str">
        <f t="shared" si="70"/>
        <v/>
      </c>
      <c r="K343" s="238" t="str">
        <f t="shared" si="71"/>
        <v/>
      </c>
      <c r="L343" s="238" t="str">
        <f t="shared" si="72"/>
        <v/>
      </c>
      <c r="M343" s="238" t="str">
        <f t="shared" si="73"/>
        <v/>
      </c>
      <c r="N343" s="180">
        <f t="shared" si="74"/>
        <v>0</v>
      </c>
      <c r="O343" s="192"/>
      <c r="P343" s="180">
        <f t="shared" si="75"/>
        <v>0</v>
      </c>
      <c r="Q343" s="192"/>
      <c r="R343" s="180">
        <f t="shared" si="76"/>
        <v>0</v>
      </c>
      <c r="S343" s="192"/>
      <c r="T343" s="180">
        <f t="shared" si="77"/>
        <v>0</v>
      </c>
      <c r="U343" s="192"/>
      <c r="V343" s="180">
        <f t="shared" si="78"/>
        <v>0</v>
      </c>
      <c r="W343" s="192"/>
      <c r="X343" s="179">
        <f t="shared" si="66"/>
        <v>0</v>
      </c>
      <c r="Y343" s="168"/>
    </row>
    <row r="344" spans="1:25" x14ac:dyDescent="0.25">
      <c r="A344" s="168"/>
      <c r="B344" s="181"/>
      <c r="C344" s="168"/>
      <c r="D344" s="191"/>
      <c r="E344" s="168"/>
      <c r="F344" s="168"/>
      <c r="G344" s="187" t="str">
        <f t="shared" si="67"/>
        <v/>
      </c>
      <c r="H344" s="238">
        <f t="shared" si="68"/>
        <v>0</v>
      </c>
      <c r="I344" s="238" t="str">
        <f t="shared" si="69"/>
        <v/>
      </c>
      <c r="J344" s="238" t="str">
        <f t="shared" si="70"/>
        <v/>
      </c>
      <c r="K344" s="238" t="str">
        <f t="shared" si="71"/>
        <v/>
      </c>
      <c r="L344" s="238" t="str">
        <f t="shared" si="72"/>
        <v/>
      </c>
      <c r="M344" s="238" t="str">
        <f t="shared" si="73"/>
        <v/>
      </c>
      <c r="N344" s="180">
        <f t="shared" si="74"/>
        <v>0</v>
      </c>
      <c r="O344" s="192"/>
      <c r="P344" s="180">
        <f t="shared" si="75"/>
        <v>0</v>
      </c>
      <c r="Q344" s="192"/>
      <c r="R344" s="180">
        <f t="shared" si="76"/>
        <v>0</v>
      </c>
      <c r="S344" s="192"/>
      <c r="T344" s="180">
        <f t="shared" si="77"/>
        <v>0</v>
      </c>
      <c r="U344" s="192"/>
      <c r="V344" s="180">
        <f t="shared" si="78"/>
        <v>0</v>
      </c>
      <c r="W344" s="192"/>
      <c r="X344" s="179">
        <f t="shared" si="66"/>
        <v>0</v>
      </c>
      <c r="Y344" s="168"/>
    </row>
    <row r="345" spans="1:25" x14ac:dyDescent="0.25">
      <c r="A345" s="168"/>
      <c r="B345" s="181"/>
      <c r="C345" s="168"/>
      <c r="D345" s="191"/>
      <c r="E345" s="168"/>
      <c r="F345" s="168"/>
      <c r="G345" s="187" t="str">
        <f t="shared" si="67"/>
        <v/>
      </c>
      <c r="H345" s="238">
        <f t="shared" si="68"/>
        <v>0</v>
      </c>
      <c r="I345" s="238" t="str">
        <f t="shared" si="69"/>
        <v/>
      </c>
      <c r="J345" s="238" t="str">
        <f t="shared" si="70"/>
        <v/>
      </c>
      <c r="K345" s="238" t="str">
        <f t="shared" si="71"/>
        <v/>
      </c>
      <c r="L345" s="238" t="str">
        <f t="shared" si="72"/>
        <v/>
      </c>
      <c r="M345" s="238" t="str">
        <f t="shared" si="73"/>
        <v/>
      </c>
      <c r="N345" s="180">
        <f t="shared" si="74"/>
        <v>0</v>
      </c>
      <c r="O345" s="192"/>
      <c r="P345" s="180">
        <f t="shared" si="75"/>
        <v>0</v>
      </c>
      <c r="Q345" s="192"/>
      <c r="R345" s="180">
        <f t="shared" si="76"/>
        <v>0</v>
      </c>
      <c r="S345" s="192"/>
      <c r="T345" s="180">
        <f t="shared" si="77"/>
        <v>0</v>
      </c>
      <c r="U345" s="192"/>
      <c r="V345" s="180">
        <f t="shared" si="78"/>
        <v>0</v>
      </c>
      <c r="W345" s="192"/>
      <c r="X345" s="179">
        <f t="shared" si="66"/>
        <v>0</v>
      </c>
      <c r="Y345" s="168"/>
    </row>
    <row r="346" spans="1:25" x14ac:dyDescent="0.25">
      <c r="A346" s="168"/>
      <c r="B346" s="181"/>
      <c r="C346" s="168"/>
      <c r="D346" s="191"/>
      <c r="E346" s="168"/>
      <c r="F346" s="168"/>
      <c r="G346" s="187" t="str">
        <f t="shared" si="67"/>
        <v/>
      </c>
      <c r="H346" s="238">
        <f t="shared" si="68"/>
        <v>0</v>
      </c>
      <c r="I346" s="238" t="str">
        <f t="shared" si="69"/>
        <v/>
      </c>
      <c r="J346" s="238" t="str">
        <f t="shared" si="70"/>
        <v/>
      </c>
      <c r="K346" s="238" t="str">
        <f t="shared" si="71"/>
        <v/>
      </c>
      <c r="L346" s="238" t="str">
        <f t="shared" si="72"/>
        <v/>
      </c>
      <c r="M346" s="238" t="str">
        <f t="shared" si="73"/>
        <v/>
      </c>
      <c r="N346" s="180">
        <f t="shared" si="74"/>
        <v>0</v>
      </c>
      <c r="O346" s="192"/>
      <c r="P346" s="180">
        <f t="shared" si="75"/>
        <v>0</v>
      </c>
      <c r="Q346" s="192"/>
      <c r="R346" s="180">
        <f t="shared" si="76"/>
        <v>0</v>
      </c>
      <c r="S346" s="192"/>
      <c r="T346" s="180">
        <f t="shared" si="77"/>
        <v>0</v>
      </c>
      <c r="U346" s="192"/>
      <c r="V346" s="180">
        <f t="shared" si="78"/>
        <v>0</v>
      </c>
      <c r="W346" s="192"/>
      <c r="X346" s="179">
        <f t="shared" si="66"/>
        <v>0</v>
      </c>
      <c r="Y346" s="168"/>
    </row>
    <row r="347" spans="1:25" x14ac:dyDescent="0.25">
      <c r="A347" s="168"/>
      <c r="B347" s="181"/>
      <c r="C347" s="168"/>
      <c r="D347" s="191"/>
      <c r="E347" s="168"/>
      <c r="F347" s="168"/>
      <c r="G347" s="187" t="str">
        <f t="shared" si="67"/>
        <v/>
      </c>
      <c r="H347" s="238">
        <f t="shared" si="68"/>
        <v>0</v>
      </c>
      <c r="I347" s="238" t="str">
        <f t="shared" si="69"/>
        <v/>
      </c>
      <c r="J347" s="238" t="str">
        <f t="shared" si="70"/>
        <v/>
      </c>
      <c r="K347" s="238" t="str">
        <f t="shared" si="71"/>
        <v/>
      </c>
      <c r="L347" s="238" t="str">
        <f t="shared" si="72"/>
        <v/>
      </c>
      <c r="M347" s="238" t="str">
        <f t="shared" si="73"/>
        <v/>
      </c>
      <c r="N347" s="180">
        <f t="shared" si="74"/>
        <v>0</v>
      </c>
      <c r="O347" s="192"/>
      <c r="P347" s="180">
        <f t="shared" si="75"/>
        <v>0</v>
      </c>
      <c r="Q347" s="192"/>
      <c r="R347" s="180">
        <f t="shared" si="76"/>
        <v>0</v>
      </c>
      <c r="S347" s="192"/>
      <c r="T347" s="180">
        <f t="shared" si="77"/>
        <v>0</v>
      </c>
      <c r="U347" s="192"/>
      <c r="V347" s="180">
        <f t="shared" si="78"/>
        <v>0</v>
      </c>
      <c r="W347" s="192"/>
      <c r="X347" s="179">
        <f t="shared" si="66"/>
        <v>0</v>
      </c>
      <c r="Y347" s="168"/>
    </row>
    <row r="348" spans="1:25" x14ac:dyDescent="0.25">
      <c r="A348" s="168"/>
      <c r="B348" s="181"/>
      <c r="C348" s="168"/>
      <c r="D348" s="191"/>
      <c r="E348" s="168"/>
      <c r="F348" s="168"/>
      <c r="G348" s="187" t="str">
        <f t="shared" si="67"/>
        <v/>
      </c>
      <c r="H348" s="238">
        <f t="shared" si="68"/>
        <v>0</v>
      </c>
      <c r="I348" s="238" t="str">
        <f t="shared" si="69"/>
        <v/>
      </c>
      <c r="J348" s="238" t="str">
        <f t="shared" si="70"/>
        <v/>
      </c>
      <c r="K348" s="238" t="str">
        <f t="shared" si="71"/>
        <v/>
      </c>
      <c r="L348" s="238" t="str">
        <f t="shared" si="72"/>
        <v/>
      </c>
      <c r="M348" s="238" t="str">
        <f t="shared" si="73"/>
        <v/>
      </c>
      <c r="N348" s="180">
        <f t="shared" si="74"/>
        <v>0</v>
      </c>
      <c r="O348" s="192"/>
      <c r="P348" s="180">
        <f t="shared" si="75"/>
        <v>0</v>
      </c>
      <c r="Q348" s="192"/>
      <c r="R348" s="180">
        <f t="shared" si="76"/>
        <v>0</v>
      </c>
      <c r="S348" s="192"/>
      <c r="T348" s="180">
        <f t="shared" si="77"/>
        <v>0</v>
      </c>
      <c r="U348" s="192"/>
      <c r="V348" s="180">
        <f t="shared" si="78"/>
        <v>0</v>
      </c>
      <c r="W348" s="192"/>
      <c r="X348" s="179">
        <f t="shared" si="66"/>
        <v>0</v>
      </c>
      <c r="Y348" s="168"/>
    </row>
    <row r="349" spans="1:25" x14ac:dyDescent="0.25">
      <c r="A349" s="168"/>
      <c r="B349" s="181"/>
      <c r="C349" s="168"/>
      <c r="D349" s="191"/>
      <c r="E349" s="168"/>
      <c r="F349" s="168"/>
      <c r="G349" s="187" t="str">
        <f t="shared" si="67"/>
        <v/>
      </c>
      <c r="H349" s="238">
        <f t="shared" si="68"/>
        <v>0</v>
      </c>
      <c r="I349" s="238" t="str">
        <f t="shared" si="69"/>
        <v/>
      </c>
      <c r="J349" s="238" t="str">
        <f t="shared" si="70"/>
        <v/>
      </c>
      <c r="K349" s="238" t="str">
        <f t="shared" si="71"/>
        <v/>
      </c>
      <c r="L349" s="238" t="str">
        <f t="shared" si="72"/>
        <v/>
      </c>
      <c r="M349" s="238" t="str">
        <f t="shared" si="73"/>
        <v/>
      </c>
      <c r="N349" s="180">
        <f t="shared" si="74"/>
        <v>0</v>
      </c>
      <c r="O349" s="192"/>
      <c r="P349" s="180">
        <f t="shared" si="75"/>
        <v>0</v>
      </c>
      <c r="Q349" s="192"/>
      <c r="R349" s="180">
        <f t="shared" si="76"/>
        <v>0</v>
      </c>
      <c r="S349" s="192"/>
      <c r="T349" s="180">
        <f t="shared" si="77"/>
        <v>0</v>
      </c>
      <c r="U349" s="192"/>
      <c r="V349" s="180">
        <f t="shared" si="78"/>
        <v>0</v>
      </c>
      <c r="W349" s="192"/>
      <c r="X349" s="179">
        <f t="shared" si="66"/>
        <v>0</v>
      </c>
      <c r="Y349" s="168"/>
    </row>
    <row r="350" spans="1:25" x14ac:dyDescent="0.25">
      <c r="A350" s="168"/>
      <c r="B350" s="181"/>
      <c r="C350" s="168"/>
      <c r="D350" s="191"/>
      <c r="E350" s="168"/>
      <c r="F350" s="168"/>
      <c r="G350" s="187" t="str">
        <f t="shared" si="67"/>
        <v/>
      </c>
      <c r="H350" s="238">
        <f t="shared" si="68"/>
        <v>0</v>
      </c>
      <c r="I350" s="238" t="str">
        <f t="shared" si="69"/>
        <v/>
      </c>
      <c r="J350" s="238" t="str">
        <f t="shared" si="70"/>
        <v/>
      </c>
      <c r="K350" s="238" t="str">
        <f t="shared" si="71"/>
        <v/>
      </c>
      <c r="L350" s="238" t="str">
        <f t="shared" si="72"/>
        <v/>
      </c>
      <c r="M350" s="238" t="str">
        <f t="shared" si="73"/>
        <v/>
      </c>
      <c r="N350" s="180">
        <f t="shared" si="74"/>
        <v>0</v>
      </c>
      <c r="O350" s="192"/>
      <c r="P350" s="180">
        <f t="shared" si="75"/>
        <v>0</v>
      </c>
      <c r="Q350" s="192"/>
      <c r="R350" s="180">
        <f t="shared" si="76"/>
        <v>0</v>
      </c>
      <c r="S350" s="192"/>
      <c r="T350" s="180">
        <f t="shared" si="77"/>
        <v>0</v>
      </c>
      <c r="U350" s="192"/>
      <c r="V350" s="180">
        <f t="shared" si="78"/>
        <v>0</v>
      </c>
      <c r="W350" s="192"/>
      <c r="X350" s="179">
        <f t="shared" si="66"/>
        <v>0</v>
      </c>
      <c r="Y350" s="168"/>
    </row>
    <row r="351" spans="1:25" x14ac:dyDescent="0.25">
      <c r="A351" s="168"/>
      <c r="B351" s="181"/>
      <c r="C351" s="168"/>
      <c r="D351" s="191"/>
      <c r="E351" s="168"/>
      <c r="F351" s="168"/>
      <c r="G351" s="187" t="str">
        <f t="shared" si="67"/>
        <v/>
      </c>
      <c r="H351" s="238">
        <f t="shared" si="68"/>
        <v>0</v>
      </c>
      <c r="I351" s="238" t="str">
        <f t="shared" si="69"/>
        <v/>
      </c>
      <c r="J351" s="238" t="str">
        <f t="shared" si="70"/>
        <v/>
      </c>
      <c r="K351" s="238" t="str">
        <f t="shared" si="71"/>
        <v/>
      </c>
      <c r="L351" s="238" t="str">
        <f t="shared" si="72"/>
        <v/>
      </c>
      <c r="M351" s="238" t="str">
        <f t="shared" si="73"/>
        <v/>
      </c>
      <c r="N351" s="180">
        <f t="shared" si="74"/>
        <v>0</v>
      </c>
      <c r="O351" s="192"/>
      <c r="P351" s="180">
        <f t="shared" si="75"/>
        <v>0</v>
      </c>
      <c r="Q351" s="192"/>
      <c r="R351" s="180">
        <f t="shared" si="76"/>
        <v>0</v>
      </c>
      <c r="S351" s="192"/>
      <c r="T351" s="180">
        <f t="shared" si="77"/>
        <v>0</v>
      </c>
      <c r="U351" s="192"/>
      <c r="V351" s="180">
        <f t="shared" si="78"/>
        <v>0</v>
      </c>
      <c r="W351" s="192"/>
      <c r="X351" s="179">
        <f t="shared" si="66"/>
        <v>0</v>
      </c>
      <c r="Y351" s="168"/>
    </row>
    <row r="352" spans="1:25" x14ac:dyDescent="0.25">
      <c r="A352" s="168"/>
      <c r="B352" s="181"/>
      <c r="C352" s="168"/>
      <c r="D352" s="191"/>
      <c r="E352" s="168"/>
      <c r="F352" s="168"/>
      <c r="G352" s="187" t="str">
        <f t="shared" si="67"/>
        <v/>
      </c>
      <c r="H352" s="238">
        <f t="shared" si="68"/>
        <v>0</v>
      </c>
      <c r="I352" s="238" t="str">
        <f t="shared" si="69"/>
        <v/>
      </c>
      <c r="J352" s="238" t="str">
        <f t="shared" si="70"/>
        <v/>
      </c>
      <c r="K352" s="238" t="str">
        <f t="shared" si="71"/>
        <v/>
      </c>
      <c r="L352" s="238" t="str">
        <f t="shared" si="72"/>
        <v/>
      </c>
      <c r="M352" s="238" t="str">
        <f t="shared" si="73"/>
        <v/>
      </c>
      <c r="N352" s="180">
        <f t="shared" si="74"/>
        <v>0</v>
      </c>
      <c r="O352" s="192"/>
      <c r="P352" s="180">
        <f t="shared" si="75"/>
        <v>0</v>
      </c>
      <c r="Q352" s="192"/>
      <c r="R352" s="180">
        <f t="shared" si="76"/>
        <v>0</v>
      </c>
      <c r="S352" s="192"/>
      <c r="T352" s="180">
        <f t="shared" si="77"/>
        <v>0</v>
      </c>
      <c r="U352" s="192"/>
      <c r="V352" s="180">
        <f t="shared" si="78"/>
        <v>0</v>
      </c>
      <c r="W352" s="192"/>
      <c r="X352" s="179">
        <f t="shared" si="66"/>
        <v>0</v>
      </c>
      <c r="Y352" s="168"/>
    </row>
    <row r="353" spans="1:25" x14ac:dyDescent="0.25">
      <c r="A353" s="168"/>
      <c r="B353" s="181"/>
      <c r="C353" s="168"/>
      <c r="D353" s="191"/>
      <c r="E353" s="168"/>
      <c r="F353" s="168"/>
      <c r="G353" s="187" t="str">
        <f t="shared" si="67"/>
        <v/>
      </c>
      <c r="H353" s="238">
        <f t="shared" si="68"/>
        <v>0</v>
      </c>
      <c r="I353" s="238" t="str">
        <f t="shared" si="69"/>
        <v/>
      </c>
      <c r="J353" s="238" t="str">
        <f t="shared" si="70"/>
        <v/>
      </c>
      <c r="K353" s="238" t="str">
        <f t="shared" si="71"/>
        <v/>
      </c>
      <c r="L353" s="238" t="str">
        <f t="shared" si="72"/>
        <v/>
      </c>
      <c r="M353" s="238" t="str">
        <f t="shared" si="73"/>
        <v/>
      </c>
      <c r="N353" s="180">
        <f t="shared" si="74"/>
        <v>0</v>
      </c>
      <c r="O353" s="192"/>
      <c r="P353" s="180">
        <f t="shared" si="75"/>
        <v>0</v>
      </c>
      <c r="Q353" s="192"/>
      <c r="R353" s="180">
        <f t="shared" si="76"/>
        <v>0</v>
      </c>
      <c r="S353" s="192"/>
      <c r="T353" s="180">
        <f t="shared" si="77"/>
        <v>0</v>
      </c>
      <c r="U353" s="192"/>
      <c r="V353" s="180">
        <f t="shared" si="78"/>
        <v>0</v>
      </c>
      <c r="W353" s="192"/>
      <c r="X353" s="179">
        <f t="shared" si="66"/>
        <v>0</v>
      </c>
      <c r="Y353" s="168"/>
    </row>
    <row r="354" spans="1:25" x14ac:dyDescent="0.25">
      <c r="A354" s="168"/>
      <c r="B354" s="181"/>
      <c r="C354" s="168"/>
      <c r="D354" s="191"/>
      <c r="E354" s="168"/>
      <c r="F354" s="168"/>
      <c r="G354" s="187" t="str">
        <f t="shared" si="67"/>
        <v/>
      </c>
      <c r="H354" s="238">
        <f t="shared" si="68"/>
        <v>0</v>
      </c>
      <c r="I354" s="238" t="str">
        <f t="shared" si="69"/>
        <v/>
      </c>
      <c r="J354" s="238" t="str">
        <f t="shared" si="70"/>
        <v/>
      </c>
      <c r="K354" s="238" t="str">
        <f t="shared" si="71"/>
        <v/>
      </c>
      <c r="L354" s="238" t="str">
        <f t="shared" si="72"/>
        <v/>
      </c>
      <c r="M354" s="238" t="str">
        <f t="shared" si="73"/>
        <v/>
      </c>
      <c r="N354" s="180">
        <f t="shared" si="74"/>
        <v>0</v>
      </c>
      <c r="O354" s="192"/>
      <c r="P354" s="180">
        <f t="shared" si="75"/>
        <v>0</v>
      </c>
      <c r="Q354" s="192"/>
      <c r="R354" s="180">
        <f t="shared" si="76"/>
        <v>0</v>
      </c>
      <c r="S354" s="192"/>
      <c r="T354" s="180">
        <f t="shared" si="77"/>
        <v>0</v>
      </c>
      <c r="U354" s="192"/>
      <c r="V354" s="180">
        <f t="shared" si="78"/>
        <v>0</v>
      </c>
      <c r="W354" s="192"/>
      <c r="X354" s="179">
        <f t="shared" si="66"/>
        <v>0</v>
      </c>
      <c r="Y354" s="168"/>
    </row>
    <row r="355" spans="1:25" x14ac:dyDescent="0.25">
      <c r="A355" s="168"/>
      <c r="B355" s="181"/>
      <c r="C355" s="168"/>
      <c r="D355" s="191"/>
      <c r="E355" s="168"/>
      <c r="F355" s="168"/>
      <c r="G355" s="187" t="str">
        <f t="shared" si="67"/>
        <v/>
      </c>
      <c r="H355" s="238">
        <f t="shared" si="68"/>
        <v>0</v>
      </c>
      <c r="I355" s="238" t="str">
        <f t="shared" si="69"/>
        <v/>
      </c>
      <c r="J355" s="238" t="str">
        <f t="shared" si="70"/>
        <v/>
      </c>
      <c r="K355" s="238" t="str">
        <f t="shared" si="71"/>
        <v/>
      </c>
      <c r="L355" s="238" t="str">
        <f t="shared" si="72"/>
        <v/>
      </c>
      <c r="M355" s="238" t="str">
        <f t="shared" si="73"/>
        <v/>
      </c>
      <c r="N355" s="180">
        <f t="shared" si="74"/>
        <v>0</v>
      </c>
      <c r="O355" s="192"/>
      <c r="P355" s="180">
        <f t="shared" si="75"/>
        <v>0</v>
      </c>
      <c r="Q355" s="192"/>
      <c r="R355" s="180">
        <f t="shared" si="76"/>
        <v>0</v>
      </c>
      <c r="S355" s="192"/>
      <c r="T355" s="180">
        <f t="shared" si="77"/>
        <v>0</v>
      </c>
      <c r="U355" s="192"/>
      <c r="V355" s="180">
        <f t="shared" si="78"/>
        <v>0</v>
      </c>
      <c r="W355" s="192"/>
      <c r="X355" s="179">
        <f t="shared" si="66"/>
        <v>0</v>
      </c>
      <c r="Y355" s="168"/>
    </row>
    <row r="356" spans="1:25" x14ac:dyDescent="0.25">
      <c r="A356" s="168"/>
      <c r="B356" s="181"/>
      <c r="C356" s="168"/>
      <c r="D356" s="191"/>
      <c r="E356" s="168"/>
      <c r="F356" s="168"/>
      <c r="G356" s="187" t="str">
        <f t="shared" si="67"/>
        <v/>
      </c>
      <c r="H356" s="238">
        <f t="shared" si="68"/>
        <v>0</v>
      </c>
      <c r="I356" s="238" t="str">
        <f t="shared" si="69"/>
        <v/>
      </c>
      <c r="J356" s="238" t="str">
        <f t="shared" si="70"/>
        <v/>
      </c>
      <c r="K356" s="238" t="str">
        <f t="shared" si="71"/>
        <v/>
      </c>
      <c r="L356" s="238" t="str">
        <f t="shared" si="72"/>
        <v/>
      </c>
      <c r="M356" s="238" t="str">
        <f t="shared" si="73"/>
        <v/>
      </c>
      <c r="N356" s="180">
        <f t="shared" si="74"/>
        <v>0</v>
      </c>
      <c r="O356" s="192"/>
      <c r="P356" s="180">
        <f t="shared" si="75"/>
        <v>0</v>
      </c>
      <c r="Q356" s="192"/>
      <c r="R356" s="180">
        <f t="shared" si="76"/>
        <v>0</v>
      </c>
      <c r="S356" s="192"/>
      <c r="T356" s="180">
        <f t="shared" si="77"/>
        <v>0</v>
      </c>
      <c r="U356" s="192"/>
      <c r="V356" s="180">
        <f t="shared" si="78"/>
        <v>0</v>
      </c>
      <c r="W356" s="192"/>
      <c r="X356" s="179">
        <f t="shared" si="66"/>
        <v>0</v>
      </c>
      <c r="Y356" s="168"/>
    </row>
    <row r="357" spans="1:25" x14ac:dyDescent="0.25">
      <c r="A357" s="168"/>
      <c r="B357" s="181"/>
      <c r="C357" s="168"/>
      <c r="D357" s="191"/>
      <c r="E357" s="168"/>
      <c r="F357" s="168"/>
      <c r="G357" s="187" t="str">
        <f t="shared" si="67"/>
        <v/>
      </c>
      <c r="H357" s="238">
        <f t="shared" si="68"/>
        <v>0</v>
      </c>
      <c r="I357" s="238" t="str">
        <f t="shared" si="69"/>
        <v/>
      </c>
      <c r="J357" s="238" t="str">
        <f t="shared" si="70"/>
        <v/>
      </c>
      <c r="K357" s="238" t="str">
        <f t="shared" si="71"/>
        <v/>
      </c>
      <c r="L357" s="238" t="str">
        <f t="shared" si="72"/>
        <v/>
      </c>
      <c r="M357" s="238" t="str">
        <f t="shared" si="73"/>
        <v/>
      </c>
      <c r="N357" s="180">
        <f t="shared" si="74"/>
        <v>0</v>
      </c>
      <c r="O357" s="192"/>
      <c r="P357" s="180">
        <f t="shared" si="75"/>
        <v>0</v>
      </c>
      <c r="Q357" s="192"/>
      <c r="R357" s="180">
        <f t="shared" si="76"/>
        <v>0</v>
      </c>
      <c r="S357" s="192"/>
      <c r="T357" s="180">
        <f t="shared" si="77"/>
        <v>0</v>
      </c>
      <c r="U357" s="192"/>
      <c r="V357" s="180">
        <f t="shared" si="78"/>
        <v>0</v>
      </c>
      <c r="W357" s="192"/>
      <c r="X357" s="179">
        <f t="shared" si="66"/>
        <v>0</v>
      </c>
      <c r="Y357" s="168"/>
    </row>
    <row r="358" spans="1:25" x14ac:dyDescent="0.25">
      <c r="A358" s="168"/>
      <c r="B358" s="181"/>
      <c r="C358" s="168"/>
      <c r="D358" s="191"/>
      <c r="E358" s="168"/>
      <c r="F358" s="168"/>
      <c r="G358" s="187" t="str">
        <f t="shared" si="67"/>
        <v/>
      </c>
      <c r="H358" s="238">
        <f t="shared" si="68"/>
        <v>0</v>
      </c>
      <c r="I358" s="238" t="str">
        <f t="shared" si="69"/>
        <v/>
      </c>
      <c r="J358" s="238" t="str">
        <f t="shared" si="70"/>
        <v/>
      </c>
      <c r="K358" s="238" t="str">
        <f t="shared" si="71"/>
        <v/>
      </c>
      <c r="L358" s="238" t="str">
        <f t="shared" si="72"/>
        <v/>
      </c>
      <c r="M358" s="238" t="str">
        <f t="shared" si="73"/>
        <v/>
      </c>
      <c r="N358" s="180">
        <f t="shared" si="74"/>
        <v>0</v>
      </c>
      <c r="O358" s="192"/>
      <c r="P358" s="180">
        <f t="shared" si="75"/>
        <v>0</v>
      </c>
      <c r="Q358" s="192"/>
      <c r="R358" s="180">
        <f t="shared" si="76"/>
        <v>0</v>
      </c>
      <c r="S358" s="192"/>
      <c r="T358" s="180">
        <f t="shared" si="77"/>
        <v>0</v>
      </c>
      <c r="U358" s="192"/>
      <c r="V358" s="180">
        <f t="shared" si="78"/>
        <v>0</v>
      </c>
      <c r="W358" s="192"/>
      <c r="X358" s="179">
        <f t="shared" si="66"/>
        <v>0</v>
      </c>
      <c r="Y358" s="168"/>
    </row>
    <row r="359" spans="1:25" x14ac:dyDescent="0.25">
      <c r="A359" s="168"/>
      <c r="B359" s="181"/>
      <c r="C359" s="168"/>
      <c r="D359" s="191"/>
      <c r="E359" s="168"/>
      <c r="F359" s="168"/>
      <c r="G359" s="187" t="str">
        <f t="shared" si="67"/>
        <v/>
      </c>
      <c r="H359" s="238">
        <f t="shared" si="68"/>
        <v>0</v>
      </c>
      <c r="I359" s="238" t="str">
        <f t="shared" si="69"/>
        <v/>
      </c>
      <c r="J359" s="238" t="str">
        <f t="shared" si="70"/>
        <v/>
      </c>
      <c r="K359" s="238" t="str">
        <f t="shared" si="71"/>
        <v/>
      </c>
      <c r="L359" s="238" t="str">
        <f t="shared" si="72"/>
        <v/>
      </c>
      <c r="M359" s="238" t="str">
        <f t="shared" si="73"/>
        <v/>
      </c>
      <c r="N359" s="180">
        <f t="shared" si="74"/>
        <v>0</v>
      </c>
      <c r="O359" s="192"/>
      <c r="P359" s="180">
        <f t="shared" si="75"/>
        <v>0</v>
      </c>
      <c r="Q359" s="192"/>
      <c r="R359" s="180">
        <f t="shared" si="76"/>
        <v>0</v>
      </c>
      <c r="S359" s="192"/>
      <c r="T359" s="180">
        <f t="shared" si="77"/>
        <v>0</v>
      </c>
      <c r="U359" s="192"/>
      <c r="V359" s="180">
        <f t="shared" si="78"/>
        <v>0</v>
      </c>
      <c r="W359" s="192"/>
      <c r="X359" s="179">
        <f t="shared" si="66"/>
        <v>0</v>
      </c>
      <c r="Y359" s="168"/>
    </row>
    <row r="360" spans="1:25" x14ac:dyDescent="0.25">
      <c r="A360" s="168"/>
      <c r="B360" s="181"/>
      <c r="C360" s="168"/>
      <c r="D360" s="191"/>
      <c r="E360" s="168"/>
      <c r="F360" s="168"/>
      <c r="G360" s="187" t="str">
        <f t="shared" si="67"/>
        <v/>
      </c>
      <c r="H360" s="238">
        <f t="shared" si="68"/>
        <v>0</v>
      </c>
      <c r="I360" s="238" t="str">
        <f t="shared" si="69"/>
        <v/>
      </c>
      <c r="J360" s="238" t="str">
        <f t="shared" si="70"/>
        <v/>
      </c>
      <c r="K360" s="238" t="str">
        <f t="shared" si="71"/>
        <v/>
      </c>
      <c r="L360" s="238" t="str">
        <f t="shared" si="72"/>
        <v/>
      </c>
      <c r="M360" s="238" t="str">
        <f t="shared" si="73"/>
        <v/>
      </c>
      <c r="N360" s="180">
        <f t="shared" si="74"/>
        <v>0</v>
      </c>
      <c r="O360" s="192"/>
      <c r="P360" s="180">
        <f t="shared" si="75"/>
        <v>0</v>
      </c>
      <c r="Q360" s="192"/>
      <c r="R360" s="180">
        <f t="shared" si="76"/>
        <v>0</v>
      </c>
      <c r="S360" s="192"/>
      <c r="T360" s="180">
        <f t="shared" si="77"/>
        <v>0</v>
      </c>
      <c r="U360" s="192"/>
      <c r="V360" s="180">
        <f t="shared" si="78"/>
        <v>0</v>
      </c>
      <c r="W360" s="192"/>
      <c r="X360" s="179">
        <f t="shared" si="66"/>
        <v>0</v>
      </c>
      <c r="Y360" s="168"/>
    </row>
    <row r="361" spans="1:25" x14ac:dyDescent="0.25">
      <c r="A361" s="168"/>
      <c r="B361" s="181"/>
      <c r="C361" s="168"/>
      <c r="D361" s="191"/>
      <c r="E361" s="168"/>
      <c r="F361" s="168"/>
      <c r="G361" s="187" t="str">
        <f t="shared" si="67"/>
        <v/>
      </c>
      <c r="H361" s="238">
        <f t="shared" si="68"/>
        <v>0</v>
      </c>
      <c r="I361" s="238" t="str">
        <f t="shared" si="69"/>
        <v/>
      </c>
      <c r="J361" s="238" t="str">
        <f t="shared" si="70"/>
        <v/>
      </c>
      <c r="K361" s="238" t="str">
        <f t="shared" si="71"/>
        <v/>
      </c>
      <c r="L361" s="238" t="str">
        <f t="shared" si="72"/>
        <v/>
      </c>
      <c r="M361" s="238" t="str">
        <f t="shared" si="73"/>
        <v/>
      </c>
      <c r="N361" s="180">
        <f t="shared" si="74"/>
        <v>0</v>
      </c>
      <c r="O361" s="192"/>
      <c r="P361" s="180">
        <f t="shared" si="75"/>
        <v>0</v>
      </c>
      <c r="Q361" s="192"/>
      <c r="R361" s="180">
        <f t="shared" si="76"/>
        <v>0</v>
      </c>
      <c r="S361" s="192"/>
      <c r="T361" s="180">
        <f t="shared" si="77"/>
        <v>0</v>
      </c>
      <c r="U361" s="192"/>
      <c r="V361" s="180">
        <f t="shared" si="78"/>
        <v>0</v>
      </c>
      <c r="W361" s="192"/>
      <c r="X361" s="179">
        <f t="shared" si="66"/>
        <v>0</v>
      </c>
      <c r="Y361" s="168"/>
    </row>
    <row r="362" spans="1:25" x14ac:dyDescent="0.25">
      <c r="A362" s="168"/>
      <c r="B362" s="181"/>
      <c r="C362" s="168"/>
      <c r="D362" s="191"/>
      <c r="E362" s="168"/>
      <c r="F362" s="168"/>
      <c r="G362" s="187" t="str">
        <f t="shared" si="67"/>
        <v/>
      </c>
      <c r="H362" s="238">
        <f t="shared" si="68"/>
        <v>0</v>
      </c>
      <c r="I362" s="238" t="str">
        <f t="shared" si="69"/>
        <v/>
      </c>
      <c r="J362" s="238" t="str">
        <f t="shared" si="70"/>
        <v/>
      </c>
      <c r="K362" s="238" t="str">
        <f t="shared" si="71"/>
        <v/>
      </c>
      <c r="L362" s="238" t="str">
        <f t="shared" si="72"/>
        <v/>
      </c>
      <c r="M362" s="238" t="str">
        <f t="shared" si="73"/>
        <v/>
      </c>
      <c r="N362" s="180">
        <f t="shared" si="74"/>
        <v>0</v>
      </c>
      <c r="O362" s="192"/>
      <c r="P362" s="180">
        <f t="shared" si="75"/>
        <v>0</v>
      </c>
      <c r="Q362" s="192"/>
      <c r="R362" s="180">
        <f t="shared" si="76"/>
        <v>0</v>
      </c>
      <c r="S362" s="192"/>
      <c r="T362" s="180">
        <f t="shared" si="77"/>
        <v>0</v>
      </c>
      <c r="U362" s="192"/>
      <c r="V362" s="180">
        <f t="shared" si="78"/>
        <v>0</v>
      </c>
      <c r="W362" s="192"/>
      <c r="X362" s="179">
        <f t="shared" si="66"/>
        <v>0</v>
      </c>
      <c r="Y362" s="168"/>
    </row>
    <row r="363" spans="1:25" x14ac:dyDescent="0.25">
      <c r="A363" s="168"/>
      <c r="B363" s="181"/>
      <c r="C363" s="168"/>
      <c r="D363" s="191"/>
      <c r="E363" s="168"/>
      <c r="F363" s="168"/>
      <c r="G363" s="187" t="str">
        <f t="shared" si="67"/>
        <v/>
      </c>
      <c r="H363" s="238">
        <f t="shared" si="68"/>
        <v>0</v>
      </c>
      <c r="I363" s="238" t="str">
        <f t="shared" si="69"/>
        <v/>
      </c>
      <c r="J363" s="238" t="str">
        <f t="shared" si="70"/>
        <v/>
      </c>
      <c r="K363" s="238" t="str">
        <f t="shared" si="71"/>
        <v/>
      </c>
      <c r="L363" s="238" t="str">
        <f t="shared" si="72"/>
        <v/>
      </c>
      <c r="M363" s="238" t="str">
        <f t="shared" si="73"/>
        <v/>
      </c>
      <c r="N363" s="180">
        <f t="shared" si="74"/>
        <v>0</v>
      </c>
      <c r="O363" s="192"/>
      <c r="P363" s="180">
        <f t="shared" si="75"/>
        <v>0</v>
      </c>
      <c r="Q363" s="192"/>
      <c r="R363" s="180">
        <f t="shared" si="76"/>
        <v>0</v>
      </c>
      <c r="S363" s="192"/>
      <c r="T363" s="180">
        <f t="shared" si="77"/>
        <v>0</v>
      </c>
      <c r="U363" s="192"/>
      <c r="V363" s="180">
        <f t="shared" si="78"/>
        <v>0</v>
      </c>
      <c r="W363" s="192"/>
      <c r="X363" s="179">
        <f t="shared" si="66"/>
        <v>0</v>
      </c>
      <c r="Y363" s="168"/>
    </row>
    <row r="364" spans="1:25" x14ac:dyDescent="0.25">
      <c r="A364" s="168"/>
      <c r="B364" s="181"/>
      <c r="C364" s="168"/>
      <c r="D364" s="191"/>
      <c r="E364" s="168"/>
      <c r="F364" s="168"/>
      <c r="G364" s="187" t="str">
        <f t="shared" si="67"/>
        <v/>
      </c>
      <c r="H364" s="238">
        <f t="shared" si="68"/>
        <v>0</v>
      </c>
      <c r="I364" s="238" t="str">
        <f t="shared" si="69"/>
        <v/>
      </c>
      <c r="J364" s="238" t="str">
        <f t="shared" si="70"/>
        <v/>
      </c>
      <c r="K364" s="238" t="str">
        <f t="shared" si="71"/>
        <v/>
      </c>
      <c r="L364" s="238" t="str">
        <f t="shared" si="72"/>
        <v/>
      </c>
      <c r="M364" s="238" t="str">
        <f t="shared" si="73"/>
        <v/>
      </c>
      <c r="N364" s="180">
        <f t="shared" si="74"/>
        <v>0</v>
      </c>
      <c r="O364" s="192"/>
      <c r="P364" s="180">
        <f t="shared" si="75"/>
        <v>0</v>
      </c>
      <c r="Q364" s="192"/>
      <c r="R364" s="180">
        <f t="shared" si="76"/>
        <v>0</v>
      </c>
      <c r="S364" s="192"/>
      <c r="T364" s="180">
        <f t="shared" si="77"/>
        <v>0</v>
      </c>
      <c r="U364" s="192"/>
      <c r="V364" s="180">
        <f t="shared" si="78"/>
        <v>0</v>
      </c>
      <c r="W364" s="192"/>
      <c r="X364" s="179">
        <f t="shared" si="66"/>
        <v>0</v>
      </c>
      <c r="Y364" s="168"/>
    </row>
    <row r="365" spans="1:25" x14ac:dyDescent="0.25">
      <c r="A365" s="168"/>
      <c r="B365" s="181"/>
      <c r="C365" s="168"/>
      <c r="D365" s="191"/>
      <c r="E365" s="168"/>
      <c r="F365" s="168"/>
      <c r="G365" s="187" t="str">
        <f t="shared" si="67"/>
        <v/>
      </c>
      <c r="H365" s="238">
        <f t="shared" si="68"/>
        <v>0</v>
      </c>
      <c r="I365" s="238" t="str">
        <f t="shared" si="69"/>
        <v/>
      </c>
      <c r="J365" s="238" t="str">
        <f t="shared" si="70"/>
        <v/>
      </c>
      <c r="K365" s="238" t="str">
        <f t="shared" si="71"/>
        <v/>
      </c>
      <c r="L365" s="238" t="str">
        <f t="shared" si="72"/>
        <v/>
      </c>
      <c r="M365" s="238" t="str">
        <f t="shared" si="73"/>
        <v/>
      </c>
      <c r="N365" s="180">
        <f t="shared" si="74"/>
        <v>0</v>
      </c>
      <c r="O365" s="192"/>
      <c r="P365" s="180">
        <f t="shared" si="75"/>
        <v>0</v>
      </c>
      <c r="Q365" s="192"/>
      <c r="R365" s="180">
        <f t="shared" si="76"/>
        <v>0</v>
      </c>
      <c r="S365" s="192"/>
      <c r="T365" s="180">
        <f t="shared" si="77"/>
        <v>0</v>
      </c>
      <c r="U365" s="192"/>
      <c r="V365" s="180">
        <f t="shared" si="78"/>
        <v>0</v>
      </c>
      <c r="W365" s="192"/>
      <c r="X365" s="179">
        <f t="shared" si="66"/>
        <v>0</v>
      </c>
      <c r="Y365" s="168"/>
    </row>
    <row r="366" spans="1:25" x14ac:dyDescent="0.25">
      <c r="A366" s="168"/>
      <c r="B366" s="181"/>
      <c r="C366" s="168"/>
      <c r="D366" s="191"/>
      <c r="E366" s="168"/>
      <c r="F366" s="168"/>
      <c r="G366" s="187" t="str">
        <f t="shared" si="67"/>
        <v/>
      </c>
      <c r="H366" s="238">
        <f t="shared" si="68"/>
        <v>0</v>
      </c>
      <c r="I366" s="238" t="str">
        <f t="shared" si="69"/>
        <v/>
      </c>
      <c r="J366" s="238" t="str">
        <f t="shared" si="70"/>
        <v/>
      </c>
      <c r="K366" s="238" t="str">
        <f t="shared" si="71"/>
        <v/>
      </c>
      <c r="L366" s="238" t="str">
        <f t="shared" si="72"/>
        <v/>
      </c>
      <c r="M366" s="238" t="str">
        <f t="shared" si="73"/>
        <v/>
      </c>
      <c r="N366" s="180">
        <f t="shared" si="74"/>
        <v>0</v>
      </c>
      <c r="O366" s="192"/>
      <c r="P366" s="180">
        <f t="shared" si="75"/>
        <v>0</v>
      </c>
      <c r="Q366" s="192"/>
      <c r="R366" s="180">
        <f t="shared" si="76"/>
        <v>0</v>
      </c>
      <c r="S366" s="192"/>
      <c r="T366" s="180">
        <f t="shared" si="77"/>
        <v>0</v>
      </c>
      <c r="U366" s="192"/>
      <c r="V366" s="180">
        <f t="shared" si="78"/>
        <v>0</v>
      </c>
      <c r="W366" s="192"/>
      <c r="X366" s="179">
        <f t="shared" si="66"/>
        <v>0</v>
      </c>
      <c r="Y366" s="168"/>
    </row>
    <row r="367" spans="1:25" x14ac:dyDescent="0.25">
      <c r="A367" s="168"/>
      <c r="B367" s="181"/>
      <c r="C367" s="168"/>
      <c r="D367" s="191"/>
      <c r="E367" s="168"/>
      <c r="F367" s="168"/>
      <c r="G367" s="187" t="str">
        <f t="shared" si="67"/>
        <v/>
      </c>
      <c r="H367" s="238">
        <f t="shared" si="68"/>
        <v>0</v>
      </c>
      <c r="I367" s="238" t="str">
        <f t="shared" si="69"/>
        <v/>
      </c>
      <c r="J367" s="238" t="str">
        <f t="shared" si="70"/>
        <v/>
      </c>
      <c r="K367" s="238" t="str">
        <f t="shared" si="71"/>
        <v/>
      </c>
      <c r="L367" s="238" t="str">
        <f t="shared" si="72"/>
        <v/>
      </c>
      <c r="M367" s="238" t="str">
        <f t="shared" si="73"/>
        <v/>
      </c>
      <c r="N367" s="180">
        <f t="shared" si="74"/>
        <v>0</v>
      </c>
      <c r="O367" s="192"/>
      <c r="P367" s="180">
        <f t="shared" si="75"/>
        <v>0</v>
      </c>
      <c r="Q367" s="192"/>
      <c r="R367" s="180">
        <f t="shared" si="76"/>
        <v>0</v>
      </c>
      <c r="S367" s="192"/>
      <c r="T367" s="180">
        <f t="shared" si="77"/>
        <v>0</v>
      </c>
      <c r="U367" s="192"/>
      <c r="V367" s="180">
        <f t="shared" si="78"/>
        <v>0</v>
      </c>
      <c r="W367" s="192"/>
      <c r="X367" s="179">
        <f t="shared" si="66"/>
        <v>0</v>
      </c>
      <c r="Y367" s="168"/>
    </row>
    <row r="368" spans="1:25" x14ac:dyDescent="0.25">
      <c r="A368" s="168"/>
      <c r="B368" s="181"/>
      <c r="C368" s="168"/>
      <c r="D368" s="191"/>
      <c r="E368" s="168"/>
      <c r="F368" s="168"/>
      <c r="G368" s="187" t="str">
        <f t="shared" si="67"/>
        <v/>
      </c>
      <c r="H368" s="238">
        <f t="shared" si="68"/>
        <v>0</v>
      </c>
      <c r="I368" s="238" t="str">
        <f t="shared" si="69"/>
        <v/>
      </c>
      <c r="J368" s="238" t="str">
        <f t="shared" si="70"/>
        <v/>
      </c>
      <c r="K368" s="238" t="str">
        <f t="shared" si="71"/>
        <v/>
      </c>
      <c r="L368" s="238" t="str">
        <f t="shared" si="72"/>
        <v/>
      </c>
      <c r="M368" s="238" t="str">
        <f t="shared" si="73"/>
        <v/>
      </c>
      <c r="N368" s="180">
        <f t="shared" si="74"/>
        <v>0</v>
      </c>
      <c r="O368" s="192"/>
      <c r="P368" s="180">
        <f t="shared" si="75"/>
        <v>0</v>
      </c>
      <c r="Q368" s="192"/>
      <c r="R368" s="180">
        <f t="shared" si="76"/>
        <v>0</v>
      </c>
      <c r="S368" s="192"/>
      <c r="T368" s="180">
        <f t="shared" si="77"/>
        <v>0</v>
      </c>
      <c r="U368" s="192"/>
      <c r="V368" s="180">
        <f t="shared" si="78"/>
        <v>0</v>
      </c>
      <c r="W368" s="192"/>
      <c r="X368" s="179">
        <f t="shared" si="66"/>
        <v>0</v>
      </c>
      <c r="Y368" s="168"/>
    </row>
    <row r="369" spans="1:25" x14ac:dyDescent="0.25">
      <c r="A369" s="168"/>
      <c r="B369" s="181"/>
      <c r="C369" s="168"/>
      <c r="D369" s="191"/>
      <c r="E369" s="168"/>
      <c r="F369" s="168"/>
      <c r="G369" s="187" t="str">
        <f t="shared" si="67"/>
        <v/>
      </c>
      <c r="H369" s="238">
        <f t="shared" si="68"/>
        <v>0</v>
      </c>
      <c r="I369" s="238" t="str">
        <f t="shared" si="69"/>
        <v/>
      </c>
      <c r="J369" s="238" t="str">
        <f t="shared" si="70"/>
        <v/>
      </c>
      <c r="K369" s="238" t="str">
        <f t="shared" si="71"/>
        <v/>
      </c>
      <c r="L369" s="238" t="str">
        <f t="shared" si="72"/>
        <v/>
      </c>
      <c r="M369" s="238" t="str">
        <f t="shared" si="73"/>
        <v/>
      </c>
      <c r="N369" s="180">
        <f t="shared" si="74"/>
        <v>0</v>
      </c>
      <c r="O369" s="192"/>
      <c r="P369" s="180">
        <f t="shared" si="75"/>
        <v>0</v>
      </c>
      <c r="Q369" s="192"/>
      <c r="R369" s="180">
        <f t="shared" si="76"/>
        <v>0</v>
      </c>
      <c r="S369" s="192"/>
      <c r="T369" s="180">
        <f t="shared" si="77"/>
        <v>0</v>
      </c>
      <c r="U369" s="192"/>
      <c r="V369" s="180">
        <f t="shared" si="78"/>
        <v>0</v>
      </c>
      <c r="W369" s="192"/>
      <c r="X369" s="179">
        <f t="shared" si="66"/>
        <v>0</v>
      </c>
      <c r="Y369" s="168"/>
    </row>
    <row r="370" spans="1:25" x14ac:dyDescent="0.25">
      <c r="A370" s="168"/>
      <c r="B370" s="181"/>
      <c r="C370" s="168"/>
      <c r="D370" s="191"/>
      <c r="E370" s="168"/>
      <c r="F370" s="168"/>
      <c r="G370" s="187" t="str">
        <f t="shared" si="67"/>
        <v/>
      </c>
      <c r="H370" s="238">
        <f t="shared" si="68"/>
        <v>0</v>
      </c>
      <c r="I370" s="238" t="str">
        <f t="shared" si="69"/>
        <v/>
      </c>
      <c r="J370" s="238" t="str">
        <f t="shared" si="70"/>
        <v/>
      </c>
      <c r="K370" s="238" t="str">
        <f t="shared" si="71"/>
        <v/>
      </c>
      <c r="L370" s="238" t="str">
        <f t="shared" si="72"/>
        <v/>
      </c>
      <c r="M370" s="238" t="str">
        <f t="shared" si="73"/>
        <v/>
      </c>
      <c r="N370" s="180">
        <f t="shared" si="74"/>
        <v>0</v>
      </c>
      <c r="O370" s="192"/>
      <c r="P370" s="180">
        <f t="shared" si="75"/>
        <v>0</v>
      </c>
      <c r="Q370" s="192"/>
      <c r="R370" s="180">
        <f t="shared" si="76"/>
        <v>0</v>
      </c>
      <c r="S370" s="192"/>
      <c r="T370" s="180">
        <f t="shared" si="77"/>
        <v>0</v>
      </c>
      <c r="U370" s="192"/>
      <c r="V370" s="180">
        <f t="shared" si="78"/>
        <v>0</v>
      </c>
      <c r="W370" s="192"/>
      <c r="X370" s="179">
        <f t="shared" si="66"/>
        <v>0</v>
      </c>
      <c r="Y370" s="168"/>
    </row>
    <row r="371" spans="1:25" x14ac:dyDescent="0.25">
      <c r="A371" s="168"/>
      <c r="B371" s="181"/>
      <c r="C371" s="168"/>
      <c r="D371" s="191"/>
      <c r="E371" s="168"/>
      <c r="F371" s="168"/>
      <c r="G371" s="187" t="str">
        <f t="shared" si="67"/>
        <v/>
      </c>
      <c r="H371" s="238">
        <f t="shared" si="68"/>
        <v>0</v>
      </c>
      <c r="I371" s="238" t="str">
        <f t="shared" si="69"/>
        <v/>
      </c>
      <c r="J371" s="238" t="str">
        <f t="shared" si="70"/>
        <v/>
      </c>
      <c r="K371" s="238" t="str">
        <f t="shared" si="71"/>
        <v/>
      </c>
      <c r="L371" s="238" t="str">
        <f t="shared" si="72"/>
        <v/>
      </c>
      <c r="M371" s="238" t="str">
        <f t="shared" si="73"/>
        <v/>
      </c>
      <c r="N371" s="180">
        <f t="shared" si="74"/>
        <v>0</v>
      </c>
      <c r="O371" s="192"/>
      <c r="P371" s="180">
        <f t="shared" si="75"/>
        <v>0</v>
      </c>
      <c r="Q371" s="192"/>
      <c r="R371" s="180">
        <f t="shared" si="76"/>
        <v>0</v>
      </c>
      <c r="S371" s="192"/>
      <c r="T371" s="180">
        <f t="shared" si="77"/>
        <v>0</v>
      </c>
      <c r="U371" s="192"/>
      <c r="V371" s="180">
        <f t="shared" si="78"/>
        <v>0</v>
      </c>
      <c r="W371" s="192"/>
      <c r="X371" s="179">
        <f t="shared" si="66"/>
        <v>0</v>
      </c>
      <c r="Y371" s="168"/>
    </row>
    <row r="372" spans="1:25" x14ac:dyDescent="0.25">
      <c r="A372" s="168"/>
      <c r="B372" s="181"/>
      <c r="C372" s="168"/>
      <c r="D372" s="191"/>
      <c r="E372" s="168"/>
      <c r="F372" s="168"/>
      <c r="G372" s="187" t="str">
        <f t="shared" si="67"/>
        <v/>
      </c>
      <c r="H372" s="238">
        <f t="shared" si="68"/>
        <v>0</v>
      </c>
      <c r="I372" s="238" t="str">
        <f t="shared" si="69"/>
        <v/>
      </c>
      <c r="J372" s="238" t="str">
        <f t="shared" si="70"/>
        <v/>
      </c>
      <c r="K372" s="238" t="str">
        <f t="shared" si="71"/>
        <v/>
      </c>
      <c r="L372" s="238" t="str">
        <f t="shared" si="72"/>
        <v/>
      </c>
      <c r="M372" s="238" t="str">
        <f t="shared" si="73"/>
        <v/>
      </c>
      <c r="N372" s="180">
        <f t="shared" si="74"/>
        <v>0</v>
      </c>
      <c r="O372" s="192"/>
      <c r="P372" s="180">
        <f t="shared" si="75"/>
        <v>0</v>
      </c>
      <c r="Q372" s="192"/>
      <c r="R372" s="180">
        <f t="shared" si="76"/>
        <v>0</v>
      </c>
      <c r="S372" s="192"/>
      <c r="T372" s="180">
        <f t="shared" si="77"/>
        <v>0</v>
      </c>
      <c r="U372" s="192"/>
      <c r="V372" s="180">
        <f t="shared" si="78"/>
        <v>0</v>
      </c>
      <c r="W372" s="192"/>
      <c r="X372" s="179">
        <f t="shared" si="66"/>
        <v>0</v>
      </c>
      <c r="Y372" s="168"/>
    </row>
    <row r="373" spans="1:25" x14ac:dyDescent="0.25">
      <c r="A373" s="168"/>
      <c r="B373" s="181"/>
      <c r="C373" s="168"/>
      <c r="D373" s="191"/>
      <c r="E373" s="168"/>
      <c r="F373" s="168"/>
      <c r="G373" s="187" t="str">
        <f t="shared" si="67"/>
        <v/>
      </c>
      <c r="H373" s="238">
        <f t="shared" si="68"/>
        <v>0</v>
      </c>
      <c r="I373" s="238" t="str">
        <f t="shared" si="69"/>
        <v/>
      </c>
      <c r="J373" s="238" t="str">
        <f t="shared" si="70"/>
        <v/>
      </c>
      <c r="K373" s="238" t="str">
        <f t="shared" si="71"/>
        <v/>
      </c>
      <c r="L373" s="238" t="str">
        <f t="shared" si="72"/>
        <v/>
      </c>
      <c r="M373" s="238" t="str">
        <f t="shared" si="73"/>
        <v/>
      </c>
      <c r="N373" s="180">
        <f t="shared" si="74"/>
        <v>0</v>
      </c>
      <c r="O373" s="192"/>
      <c r="P373" s="180">
        <f t="shared" si="75"/>
        <v>0</v>
      </c>
      <c r="Q373" s="192"/>
      <c r="R373" s="180">
        <f t="shared" si="76"/>
        <v>0</v>
      </c>
      <c r="S373" s="192"/>
      <c r="T373" s="180">
        <f t="shared" si="77"/>
        <v>0</v>
      </c>
      <c r="U373" s="192"/>
      <c r="V373" s="180">
        <f t="shared" si="78"/>
        <v>0</v>
      </c>
      <c r="W373" s="192"/>
      <c r="X373" s="179">
        <f t="shared" si="66"/>
        <v>0</v>
      </c>
      <c r="Y373" s="168"/>
    </row>
    <row r="374" spans="1:25" x14ac:dyDescent="0.25">
      <c r="A374" s="168"/>
      <c r="B374" s="181"/>
      <c r="C374" s="168"/>
      <c r="D374" s="191"/>
      <c r="E374" s="168"/>
      <c r="F374" s="168"/>
      <c r="G374" s="187" t="str">
        <f t="shared" si="67"/>
        <v/>
      </c>
      <c r="H374" s="238">
        <f t="shared" si="68"/>
        <v>0</v>
      </c>
      <c r="I374" s="238" t="str">
        <f t="shared" si="69"/>
        <v/>
      </c>
      <c r="J374" s="238" t="str">
        <f t="shared" si="70"/>
        <v/>
      </c>
      <c r="K374" s="238" t="str">
        <f t="shared" si="71"/>
        <v/>
      </c>
      <c r="L374" s="238" t="str">
        <f t="shared" si="72"/>
        <v/>
      </c>
      <c r="M374" s="238" t="str">
        <f t="shared" si="73"/>
        <v/>
      </c>
      <c r="N374" s="180">
        <f t="shared" si="74"/>
        <v>0</v>
      </c>
      <c r="O374" s="192"/>
      <c r="P374" s="180">
        <f t="shared" si="75"/>
        <v>0</v>
      </c>
      <c r="Q374" s="192"/>
      <c r="R374" s="180">
        <f t="shared" si="76"/>
        <v>0</v>
      </c>
      <c r="S374" s="192"/>
      <c r="T374" s="180">
        <f t="shared" si="77"/>
        <v>0</v>
      </c>
      <c r="U374" s="192"/>
      <c r="V374" s="180">
        <f t="shared" si="78"/>
        <v>0</v>
      </c>
      <c r="W374" s="192"/>
      <c r="X374" s="179">
        <f t="shared" si="66"/>
        <v>0</v>
      </c>
      <c r="Y374" s="168"/>
    </row>
    <row r="375" spans="1:25" x14ac:dyDescent="0.25">
      <c r="A375" s="168"/>
      <c r="B375" s="181"/>
      <c r="C375" s="168"/>
      <c r="D375" s="191"/>
      <c r="E375" s="168"/>
      <c r="F375" s="168"/>
      <c r="G375" s="187" t="str">
        <f t="shared" si="67"/>
        <v/>
      </c>
      <c r="H375" s="238">
        <f t="shared" si="68"/>
        <v>0</v>
      </c>
      <c r="I375" s="238" t="str">
        <f t="shared" si="69"/>
        <v/>
      </c>
      <c r="J375" s="238" t="str">
        <f t="shared" si="70"/>
        <v/>
      </c>
      <c r="K375" s="238" t="str">
        <f t="shared" si="71"/>
        <v/>
      </c>
      <c r="L375" s="238" t="str">
        <f t="shared" si="72"/>
        <v/>
      </c>
      <c r="M375" s="238" t="str">
        <f t="shared" si="73"/>
        <v/>
      </c>
      <c r="N375" s="180">
        <f t="shared" si="74"/>
        <v>0</v>
      </c>
      <c r="O375" s="192"/>
      <c r="P375" s="180">
        <f t="shared" si="75"/>
        <v>0</v>
      </c>
      <c r="Q375" s="192"/>
      <c r="R375" s="180">
        <f t="shared" si="76"/>
        <v>0</v>
      </c>
      <c r="S375" s="192"/>
      <c r="T375" s="180">
        <f t="shared" si="77"/>
        <v>0</v>
      </c>
      <c r="U375" s="192"/>
      <c r="V375" s="180">
        <f t="shared" si="78"/>
        <v>0</v>
      </c>
      <c r="W375" s="192"/>
      <c r="X375" s="179">
        <f t="shared" si="66"/>
        <v>0</v>
      </c>
      <c r="Y375" s="168"/>
    </row>
    <row r="376" spans="1:25" x14ac:dyDescent="0.25">
      <c r="A376" s="168"/>
      <c r="B376" s="181"/>
      <c r="C376" s="168"/>
      <c r="D376" s="191"/>
      <c r="E376" s="168"/>
      <c r="F376" s="168"/>
      <c r="G376" s="187" t="str">
        <f t="shared" si="67"/>
        <v/>
      </c>
      <c r="H376" s="238">
        <f t="shared" si="68"/>
        <v>0</v>
      </c>
      <c r="I376" s="238" t="str">
        <f t="shared" si="69"/>
        <v/>
      </c>
      <c r="J376" s="238" t="str">
        <f t="shared" si="70"/>
        <v/>
      </c>
      <c r="K376" s="238" t="str">
        <f t="shared" si="71"/>
        <v/>
      </c>
      <c r="L376" s="238" t="str">
        <f t="shared" si="72"/>
        <v/>
      </c>
      <c r="M376" s="238" t="str">
        <f t="shared" si="73"/>
        <v/>
      </c>
      <c r="N376" s="180">
        <f t="shared" si="74"/>
        <v>0</v>
      </c>
      <c r="O376" s="192"/>
      <c r="P376" s="180">
        <f t="shared" si="75"/>
        <v>0</v>
      </c>
      <c r="Q376" s="192"/>
      <c r="R376" s="180">
        <f t="shared" si="76"/>
        <v>0</v>
      </c>
      <c r="S376" s="192"/>
      <c r="T376" s="180">
        <f t="shared" si="77"/>
        <v>0</v>
      </c>
      <c r="U376" s="192"/>
      <c r="V376" s="180">
        <f t="shared" si="78"/>
        <v>0</v>
      </c>
      <c r="W376" s="192"/>
      <c r="X376" s="179">
        <f t="shared" si="66"/>
        <v>0</v>
      </c>
      <c r="Y376" s="168"/>
    </row>
    <row r="377" spans="1:25" x14ac:dyDescent="0.25">
      <c r="A377" s="168"/>
      <c r="B377" s="181"/>
      <c r="C377" s="168"/>
      <c r="D377" s="191"/>
      <c r="E377" s="168"/>
      <c r="F377" s="168"/>
      <c r="G377" s="187" t="str">
        <f t="shared" si="67"/>
        <v/>
      </c>
      <c r="H377" s="238">
        <f t="shared" si="68"/>
        <v>0</v>
      </c>
      <c r="I377" s="238" t="str">
        <f t="shared" si="69"/>
        <v/>
      </c>
      <c r="J377" s="238" t="str">
        <f t="shared" si="70"/>
        <v/>
      </c>
      <c r="K377" s="238" t="str">
        <f t="shared" si="71"/>
        <v/>
      </c>
      <c r="L377" s="238" t="str">
        <f t="shared" si="72"/>
        <v/>
      </c>
      <c r="M377" s="238" t="str">
        <f t="shared" si="73"/>
        <v/>
      </c>
      <c r="N377" s="180">
        <f t="shared" si="74"/>
        <v>0</v>
      </c>
      <c r="O377" s="192"/>
      <c r="P377" s="180">
        <f t="shared" si="75"/>
        <v>0</v>
      </c>
      <c r="Q377" s="192"/>
      <c r="R377" s="180">
        <f t="shared" si="76"/>
        <v>0</v>
      </c>
      <c r="S377" s="192"/>
      <c r="T377" s="180">
        <f t="shared" si="77"/>
        <v>0</v>
      </c>
      <c r="U377" s="192"/>
      <c r="V377" s="180">
        <f t="shared" si="78"/>
        <v>0</v>
      </c>
      <c r="W377" s="192"/>
      <c r="X377" s="179">
        <f t="shared" si="66"/>
        <v>0</v>
      </c>
      <c r="Y377" s="168"/>
    </row>
    <row r="378" spans="1:25" x14ac:dyDescent="0.25">
      <c r="A378" s="168"/>
      <c r="B378" s="181"/>
      <c r="C378" s="168"/>
      <c r="D378" s="191"/>
      <c r="E378" s="168"/>
      <c r="F378" s="168"/>
      <c r="G378" s="187" t="str">
        <f t="shared" si="67"/>
        <v/>
      </c>
      <c r="H378" s="238">
        <f t="shared" si="68"/>
        <v>0</v>
      </c>
      <c r="I378" s="238" t="str">
        <f t="shared" si="69"/>
        <v/>
      </c>
      <c r="J378" s="238" t="str">
        <f t="shared" si="70"/>
        <v/>
      </c>
      <c r="K378" s="238" t="str">
        <f t="shared" si="71"/>
        <v/>
      </c>
      <c r="L378" s="238" t="str">
        <f t="shared" si="72"/>
        <v/>
      </c>
      <c r="M378" s="238" t="str">
        <f t="shared" si="73"/>
        <v/>
      </c>
      <c r="N378" s="180">
        <f t="shared" si="74"/>
        <v>0</v>
      </c>
      <c r="O378" s="192"/>
      <c r="P378" s="180">
        <f t="shared" si="75"/>
        <v>0</v>
      </c>
      <c r="Q378" s="192"/>
      <c r="R378" s="180">
        <f t="shared" si="76"/>
        <v>0</v>
      </c>
      <c r="S378" s="192"/>
      <c r="T378" s="180">
        <f t="shared" si="77"/>
        <v>0</v>
      </c>
      <c r="U378" s="192"/>
      <c r="V378" s="180">
        <f t="shared" si="78"/>
        <v>0</v>
      </c>
      <c r="W378" s="192"/>
      <c r="X378" s="179">
        <f t="shared" si="66"/>
        <v>0</v>
      </c>
      <c r="Y378" s="168"/>
    </row>
    <row r="379" spans="1:25" x14ac:dyDescent="0.25">
      <c r="A379" s="168"/>
      <c r="B379" s="181"/>
      <c r="C379" s="168"/>
      <c r="D379" s="191"/>
      <c r="E379" s="168"/>
      <c r="F379" s="168"/>
      <c r="G379" s="187" t="str">
        <f t="shared" si="67"/>
        <v/>
      </c>
      <c r="H379" s="238">
        <f t="shared" si="68"/>
        <v>0</v>
      </c>
      <c r="I379" s="238" t="str">
        <f t="shared" si="69"/>
        <v/>
      </c>
      <c r="J379" s="238" t="str">
        <f t="shared" si="70"/>
        <v/>
      </c>
      <c r="K379" s="238" t="str">
        <f t="shared" si="71"/>
        <v/>
      </c>
      <c r="L379" s="238" t="str">
        <f t="shared" si="72"/>
        <v/>
      </c>
      <c r="M379" s="238" t="str">
        <f t="shared" si="73"/>
        <v/>
      </c>
      <c r="N379" s="180">
        <f t="shared" si="74"/>
        <v>0</v>
      </c>
      <c r="O379" s="192"/>
      <c r="P379" s="180">
        <f t="shared" si="75"/>
        <v>0</v>
      </c>
      <c r="Q379" s="192"/>
      <c r="R379" s="180">
        <f t="shared" si="76"/>
        <v>0</v>
      </c>
      <c r="S379" s="192"/>
      <c r="T379" s="180">
        <f t="shared" si="77"/>
        <v>0</v>
      </c>
      <c r="U379" s="192"/>
      <c r="V379" s="180">
        <f t="shared" si="78"/>
        <v>0</v>
      </c>
      <c r="W379" s="192"/>
      <c r="X379" s="179">
        <f t="shared" si="66"/>
        <v>0</v>
      </c>
      <c r="Y379" s="168"/>
    </row>
    <row r="380" spans="1:25" x14ac:dyDescent="0.25">
      <c r="A380" s="168"/>
      <c r="B380" s="181"/>
      <c r="C380" s="168"/>
      <c r="D380" s="191"/>
      <c r="E380" s="168"/>
      <c r="F380" s="168"/>
      <c r="G380" s="187" t="str">
        <f t="shared" si="67"/>
        <v/>
      </c>
      <c r="H380" s="238">
        <f t="shared" si="68"/>
        <v>0</v>
      </c>
      <c r="I380" s="238" t="str">
        <f t="shared" si="69"/>
        <v/>
      </c>
      <c r="J380" s="238" t="str">
        <f t="shared" si="70"/>
        <v/>
      </c>
      <c r="K380" s="238" t="str">
        <f t="shared" si="71"/>
        <v/>
      </c>
      <c r="L380" s="238" t="str">
        <f t="shared" si="72"/>
        <v/>
      </c>
      <c r="M380" s="238" t="str">
        <f t="shared" si="73"/>
        <v/>
      </c>
      <c r="N380" s="180">
        <f t="shared" si="74"/>
        <v>0</v>
      </c>
      <c r="O380" s="192"/>
      <c r="P380" s="180">
        <f t="shared" si="75"/>
        <v>0</v>
      </c>
      <c r="Q380" s="192"/>
      <c r="R380" s="180">
        <f t="shared" si="76"/>
        <v>0</v>
      </c>
      <c r="S380" s="192"/>
      <c r="T380" s="180">
        <f t="shared" si="77"/>
        <v>0</v>
      </c>
      <c r="U380" s="192"/>
      <c r="V380" s="180">
        <f t="shared" si="78"/>
        <v>0</v>
      </c>
      <c r="W380" s="192"/>
      <c r="X380" s="179">
        <f t="shared" si="66"/>
        <v>0</v>
      </c>
      <c r="Y380" s="168"/>
    </row>
    <row r="381" spans="1:25" x14ac:dyDescent="0.25">
      <c r="A381" s="168"/>
      <c r="B381" s="181"/>
      <c r="C381" s="168"/>
      <c r="D381" s="191"/>
      <c r="E381" s="168"/>
      <c r="F381" s="168"/>
      <c r="G381" s="187" t="str">
        <f t="shared" si="67"/>
        <v/>
      </c>
      <c r="H381" s="238">
        <f t="shared" si="68"/>
        <v>0</v>
      </c>
      <c r="I381" s="238" t="str">
        <f t="shared" si="69"/>
        <v/>
      </c>
      <c r="J381" s="238" t="str">
        <f t="shared" si="70"/>
        <v/>
      </c>
      <c r="K381" s="238" t="str">
        <f t="shared" si="71"/>
        <v/>
      </c>
      <c r="L381" s="238" t="str">
        <f t="shared" si="72"/>
        <v/>
      </c>
      <c r="M381" s="238" t="str">
        <f t="shared" si="73"/>
        <v/>
      </c>
      <c r="N381" s="180">
        <f t="shared" si="74"/>
        <v>0</v>
      </c>
      <c r="O381" s="192"/>
      <c r="P381" s="180">
        <f t="shared" si="75"/>
        <v>0</v>
      </c>
      <c r="Q381" s="192"/>
      <c r="R381" s="180">
        <f t="shared" si="76"/>
        <v>0</v>
      </c>
      <c r="S381" s="192"/>
      <c r="T381" s="180">
        <f t="shared" si="77"/>
        <v>0</v>
      </c>
      <c r="U381" s="192"/>
      <c r="V381" s="180">
        <f t="shared" si="78"/>
        <v>0</v>
      </c>
      <c r="W381" s="192"/>
      <c r="X381" s="179">
        <f t="shared" si="66"/>
        <v>0</v>
      </c>
      <c r="Y381" s="168"/>
    </row>
    <row r="382" spans="1:25" x14ac:dyDescent="0.25">
      <c r="A382" s="168"/>
      <c r="B382" s="181"/>
      <c r="C382" s="168"/>
      <c r="D382" s="191"/>
      <c r="E382" s="168"/>
      <c r="F382" s="168"/>
      <c r="G382" s="187" t="str">
        <f t="shared" si="67"/>
        <v/>
      </c>
      <c r="H382" s="238">
        <f t="shared" si="68"/>
        <v>0</v>
      </c>
      <c r="I382" s="238" t="str">
        <f t="shared" si="69"/>
        <v/>
      </c>
      <c r="J382" s="238" t="str">
        <f t="shared" si="70"/>
        <v/>
      </c>
      <c r="K382" s="238" t="str">
        <f t="shared" si="71"/>
        <v/>
      </c>
      <c r="L382" s="238" t="str">
        <f t="shared" si="72"/>
        <v/>
      </c>
      <c r="M382" s="238" t="str">
        <f t="shared" si="73"/>
        <v/>
      </c>
      <c r="N382" s="180">
        <f t="shared" si="74"/>
        <v>0</v>
      </c>
      <c r="O382" s="192"/>
      <c r="P382" s="180">
        <f t="shared" si="75"/>
        <v>0</v>
      </c>
      <c r="Q382" s="192"/>
      <c r="R382" s="180">
        <f t="shared" si="76"/>
        <v>0</v>
      </c>
      <c r="S382" s="192"/>
      <c r="T382" s="180">
        <f t="shared" si="77"/>
        <v>0</v>
      </c>
      <c r="U382" s="192"/>
      <c r="V382" s="180">
        <f t="shared" si="78"/>
        <v>0</v>
      </c>
      <c r="W382" s="192"/>
      <c r="X382" s="179">
        <f t="shared" si="66"/>
        <v>0</v>
      </c>
      <c r="Y382" s="168"/>
    </row>
    <row r="383" spans="1:25" x14ac:dyDescent="0.25">
      <c r="A383" s="168"/>
      <c r="B383" s="181"/>
      <c r="C383" s="168"/>
      <c r="D383" s="191"/>
      <c r="E383" s="168"/>
      <c r="F383" s="168"/>
      <c r="G383" s="187" t="str">
        <f t="shared" si="67"/>
        <v/>
      </c>
      <c r="H383" s="238">
        <f t="shared" si="68"/>
        <v>0</v>
      </c>
      <c r="I383" s="238" t="str">
        <f t="shared" si="69"/>
        <v/>
      </c>
      <c r="J383" s="238" t="str">
        <f t="shared" si="70"/>
        <v/>
      </c>
      <c r="K383" s="238" t="str">
        <f t="shared" si="71"/>
        <v/>
      </c>
      <c r="L383" s="238" t="str">
        <f t="shared" si="72"/>
        <v/>
      </c>
      <c r="M383" s="238" t="str">
        <f t="shared" si="73"/>
        <v/>
      </c>
      <c r="N383" s="180">
        <f t="shared" si="74"/>
        <v>0</v>
      </c>
      <c r="O383" s="192"/>
      <c r="P383" s="180">
        <f t="shared" si="75"/>
        <v>0</v>
      </c>
      <c r="Q383" s="192"/>
      <c r="R383" s="180">
        <f t="shared" si="76"/>
        <v>0</v>
      </c>
      <c r="S383" s="192"/>
      <c r="T383" s="180">
        <f t="shared" si="77"/>
        <v>0</v>
      </c>
      <c r="U383" s="192"/>
      <c r="V383" s="180">
        <f t="shared" si="78"/>
        <v>0</v>
      </c>
      <c r="W383" s="192"/>
      <c r="X383" s="179">
        <f t="shared" si="66"/>
        <v>0</v>
      </c>
      <c r="Y383" s="168"/>
    </row>
    <row r="384" spans="1:25" x14ac:dyDescent="0.25">
      <c r="A384" s="168"/>
      <c r="B384" s="181"/>
      <c r="C384" s="168"/>
      <c r="D384" s="191"/>
      <c r="E384" s="168"/>
      <c r="F384" s="168"/>
      <c r="G384" s="187" t="str">
        <f t="shared" si="67"/>
        <v/>
      </c>
      <c r="H384" s="238">
        <f t="shared" si="68"/>
        <v>0</v>
      </c>
      <c r="I384" s="238" t="str">
        <f t="shared" si="69"/>
        <v/>
      </c>
      <c r="J384" s="238" t="str">
        <f t="shared" si="70"/>
        <v/>
      </c>
      <c r="K384" s="238" t="str">
        <f t="shared" si="71"/>
        <v/>
      </c>
      <c r="L384" s="238" t="str">
        <f t="shared" si="72"/>
        <v/>
      </c>
      <c r="M384" s="238" t="str">
        <f t="shared" si="73"/>
        <v/>
      </c>
      <c r="N384" s="180">
        <f t="shared" si="74"/>
        <v>0</v>
      </c>
      <c r="O384" s="192"/>
      <c r="P384" s="180">
        <f t="shared" si="75"/>
        <v>0</v>
      </c>
      <c r="Q384" s="192"/>
      <c r="R384" s="180">
        <f t="shared" si="76"/>
        <v>0</v>
      </c>
      <c r="S384" s="192"/>
      <c r="T384" s="180">
        <f t="shared" si="77"/>
        <v>0</v>
      </c>
      <c r="U384" s="192"/>
      <c r="V384" s="180">
        <f t="shared" si="78"/>
        <v>0</v>
      </c>
      <c r="W384" s="192"/>
      <c r="X384" s="179">
        <f t="shared" si="66"/>
        <v>0</v>
      </c>
      <c r="Y384" s="168"/>
    </row>
    <row r="385" spans="1:25" x14ac:dyDescent="0.25">
      <c r="A385" s="168"/>
      <c r="B385" s="181"/>
      <c r="C385" s="168"/>
      <c r="D385" s="191"/>
      <c r="E385" s="168"/>
      <c r="F385" s="168"/>
      <c r="G385" s="187" t="str">
        <f t="shared" si="67"/>
        <v/>
      </c>
      <c r="H385" s="238">
        <f t="shared" si="68"/>
        <v>0</v>
      </c>
      <c r="I385" s="238" t="str">
        <f t="shared" si="69"/>
        <v/>
      </c>
      <c r="J385" s="238" t="str">
        <f t="shared" si="70"/>
        <v/>
      </c>
      <c r="K385" s="238" t="str">
        <f t="shared" si="71"/>
        <v/>
      </c>
      <c r="L385" s="238" t="str">
        <f t="shared" si="72"/>
        <v/>
      </c>
      <c r="M385" s="238" t="str">
        <f t="shared" si="73"/>
        <v/>
      </c>
      <c r="N385" s="180">
        <f t="shared" si="74"/>
        <v>0</v>
      </c>
      <c r="O385" s="192"/>
      <c r="P385" s="180">
        <f t="shared" si="75"/>
        <v>0</v>
      </c>
      <c r="Q385" s="192"/>
      <c r="R385" s="180">
        <f t="shared" si="76"/>
        <v>0</v>
      </c>
      <c r="S385" s="192"/>
      <c r="T385" s="180">
        <f t="shared" si="77"/>
        <v>0</v>
      </c>
      <c r="U385" s="192"/>
      <c r="V385" s="180">
        <f t="shared" si="78"/>
        <v>0</v>
      </c>
      <c r="W385" s="192"/>
      <c r="X385" s="179">
        <f t="shared" si="66"/>
        <v>0</v>
      </c>
      <c r="Y385" s="168"/>
    </row>
    <row r="386" spans="1:25" x14ac:dyDescent="0.25">
      <c r="A386" s="168"/>
      <c r="B386" s="181"/>
      <c r="C386" s="168"/>
      <c r="D386" s="191"/>
      <c r="E386" s="168"/>
      <c r="F386" s="168"/>
      <c r="G386" s="187" t="str">
        <f t="shared" si="67"/>
        <v/>
      </c>
      <c r="H386" s="238">
        <f t="shared" si="68"/>
        <v>0</v>
      </c>
      <c r="I386" s="238" t="str">
        <f t="shared" si="69"/>
        <v/>
      </c>
      <c r="J386" s="238" t="str">
        <f t="shared" si="70"/>
        <v/>
      </c>
      <c r="K386" s="238" t="str">
        <f t="shared" si="71"/>
        <v/>
      </c>
      <c r="L386" s="238" t="str">
        <f t="shared" si="72"/>
        <v/>
      </c>
      <c r="M386" s="238" t="str">
        <f t="shared" si="73"/>
        <v/>
      </c>
      <c r="N386" s="180">
        <f t="shared" si="74"/>
        <v>0</v>
      </c>
      <c r="O386" s="192"/>
      <c r="P386" s="180">
        <f t="shared" si="75"/>
        <v>0</v>
      </c>
      <c r="Q386" s="192"/>
      <c r="R386" s="180">
        <f t="shared" si="76"/>
        <v>0</v>
      </c>
      <c r="S386" s="192"/>
      <c r="T386" s="180">
        <f t="shared" si="77"/>
        <v>0</v>
      </c>
      <c r="U386" s="192"/>
      <c r="V386" s="180">
        <f t="shared" si="78"/>
        <v>0</v>
      </c>
      <c r="W386" s="192"/>
      <c r="X386" s="179">
        <f t="shared" si="66"/>
        <v>0</v>
      </c>
      <c r="Y386" s="168"/>
    </row>
    <row r="387" spans="1:25" x14ac:dyDescent="0.25">
      <c r="A387" s="168"/>
      <c r="B387" s="181"/>
      <c r="C387" s="168"/>
      <c r="D387" s="191"/>
      <c r="E387" s="168"/>
      <c r="F387" s="168"/>
      <c r="G387" s="187" t="str">
        <f t="shared" si="67"/>
        <v/>
      </c>
      <c r="H387" s="238">
        <f t="shared" si="68"/>
        <v>0</v>
      </c>
      <c r="I387" s="238" t="str">
        <f t="shared" si="69"/>
        <v/>
      </c>
      <c r="J387" s="238" t="str">
        <f t="shared" si="70"/>
        <v/>
      </c>
      <c r="K387" s="238" t="str">
        <f t="shared" si="71"/>
        <v/>
      </c>
      <c r="L387" s="238" t="str">
        <f t="shared" si="72"/>
        <v/>
      </c>
      <c r="M387" s="238" t="str">
        <f t="shared" si="73"/>
        <v/>
      </c>
      <c r="N387" s="180">
        <f t="shared" si="74"/>
        <v>0</v>
      </c>
      <c r="O387" s="192"/>
      <c r="P387" s="180">
        <f t="shared" si="75"/>
        <v>0</v>
      </c>
      <c r="Q387" s="192"/>
      <c r="R387" s="180">
        <f t="shared" si="76"/>
        <v>0</v>
      </c>
      <c r="S387" s="192"/>
      <c r="T387" s="180">
        <f t="shared" si="77"/>
        <v>0</v>
      </c>
      <c r="U387" s="192"/>
      <c r="V387" s="180">
        <f t="shared" si="78"/>
        <v>0</v>
      </c>
      <c r="W387" s="192"/>
      <c r="X387" s="179">
        <f t="shared" si="66"/>
        <v>0</v>
      </c>
      <c r="Y387" s="168"/>
    </row>
    <row r="388" spans="1:25" x14ac:dyDescent="0.25">
      <c r="A388" s="168"/>
      <c r="B388" s="181"/>
      <c r="C388" s="168"/>
      <c r="D388" s="191"/>
      <c r="E388" s="168"/>
      <c r="F388" s="168"/>
      <c r="G388" s="187" t="str">
        <f t="shared" si="67"/>
        <v/>
      </c>
      <c r="H388" s="238">
        <f t="shared" si="68"/>
        <v>0</v>
      </c>
      <c r="I388" s="238" t="str">
        <f t="shared" si="69"/>
        <v/>
      </c>
      <c r="J388" s="238" t="str">
        <f t="shared" si="70"/>
        <v/>
      </c>
      <c r="K388" s="238" t="str">
        <f t="shared" si="71"/>
        <v/>
      </c>
      <c r="L388" s="238" t="str">
        <f t="shared" si="72"/>
        <v/>
      </c>
      <c r="M388" s="238" t="str">
        <f t="shared" si="73"/>
        <v/>
      </c>
      <c r="N388" s="180">
        <f t="shared" si="74"/>
        <v>0</v>
      </c>
      <c r="O388" s="192"/>
      <c r="P388" s="180">
        <f t="shared" si="75"/>
        <v>0</v>
      </c>
      <c r="Q388" s="192"/>
      <c r="R388" s="180">
        <f t="shared" si="76"/>
        <v>0</v>
      </c>
      <c r="S388" s="192"/>
      <c r="T388" s="180">
        <f t="shared" si="77"/>
        <v>0</v>
      </c>
      <c r="U388" s="192"/>
      <c r="V388" s="180">
        <f t="shared" si="78"/>
        <v>0</v>
      </c>
      <c r="W388" s="192"/>
      <c r="X388" s="179">
        <f t="shared" si="66"/>
        <v>0</v>
      </c>
      <c r="Y388" s="168"/>
    </row>
    <row r="389" spans="1:25" x14ac:dyDescent="0.25">
      <c r="A389" s="168"/>
      <c r="B389" s="181"/>
      <c r="C389" s="168"/>
      <c r="D389" s="191"/>
      <c r="E389" s="168"/>
      <c r="F389" s="168"/>
      <c r="G389" s="187" t="str">
        <f t="shared" si="67"/>
        <v/>
      </c>
      <c r="H389" s="238">
        <f t="shared" si="68"/>
        <v>0</v>
      </c>
      <c r="I389" s="238" t="str">
        <f t="shared" si="69"/>
        <v/>
      </c>
      <c r="J389" s="238" t="str">
        <f t="shared" si="70"/>
        <v/>
      </c>
      <c r="K389" s="238" t="str">
        <f t="shared" si="71"/>
        <v/>
      </c>
      <c r="L389" s="238" t="str">
        <f t="shared" si="72"/>
        <v/>
      </c>
      <c r="M389" s="238" t="str">
        <f t="shared" si="73"/>
        <v/>
      </c>
      <c r="N389" s="180">
        <f t="shared" si="74"/>
        <v>0</v>
      </c>
      <c r="O389" s="192"/>
      <c r="P389" s="180">
        <f t="shared" si="75"/>
        <v>0</v>
      </c>
      <c r="Q389" s="192"/>
      <c r="R389" s="180">
        <f t="shared" si="76"/>
        <v>0</v>
      </c>
      <c r="S389" s="192"/>
      <c r="T389" s="180">
        <f t="shared" si="77"/>
        <v>0</v>
      </c>
      <c r="U389" s="192"/>
      <c r="V389" s="180">
        <f t="shared" si="78"/>
        <v>0</v>
      </c>
      <c r="W389" s="192"/>
      <c r="X389" s="179">
        <f t="shared" si="66"/>
        <v>0</v>
      </c>
      <c r="Y389" s="168"/>
    </row>
    <row r="390" spans="1:25" x14ac:dyDescent="0.25">
      <c r="A390" s="168"/>
      <c r="B390" s="181"/>
      <c r="C390" s="168"/>
      <c r="D390" s="191"/>
      <c r="E390" s="168"/>
      <c r="F390" s="168"/>
      <c r="G390" s="187" t="str">
        <f t="shared" si="67"/>
        <v/>
      </c>
      <c r="H390" s="238">
        <f t="shared" si="68"/>
        <v>0</v>
      </c>
      <c r="I390" s="238" t="str">
        <f t="shared" si="69"/>
        <v/>
      </c>
      <c r="J390" s="238" t="str">
        <f t="shared" si="70"/>
        <v/>
      </c>
      <c r="K390" s="238" t="str">
        <f t="shared" si="71"/>
        <v/>
      </c>
      <c r="L390" s="238" t="str">
        <f t="shared" si="72"/>
        <v/>
      </c>
      <c r="M390" s="238" t="str">
        <f t="shared" si="73"/>
        <v/>
      </c>
      <c r="N390" s="180">
        <f t="shared" si="74"/>
        <v>0</v>
      </c>
      <c r="O390" s="192"/>
      <c r="P390" s="180">
        <f t="shared" si="75"/>
        <v>0</v>
      </c>
      <c r="Q390" s="192"/>
      <c r="R390" s="180">
        <f t="shared" si="76"/>
        <v>0</v>
      </c>
      <c r="S390" s="192"/>
      <c r="T390" s="180">
        <f t="shared" si="77"/>
        <v>0</v>
      </c>
      <c r="U390" s="192"/>
      <c r="V390" s="180">
        <f t="shared" si="78"/>
        <v>0</v>
      </c>
      <c r="W390" s="192"/>
      <c r="X390" s="179">
        <f t="shared" si="66"/>
        <v>0</v>
      </c>
      <c r="Y390" s="168"/>
    </row>
    <row r="391" spans="1:25" x14ac:dyDescent="0.25">
      <c r="A391" s="168"/>
      <c r="B391" s="181"/>
      <c r="C391" s="168"/>
      <c r="D391" s="191"/>
      <c r="E391" s="168"/>
      <c r="F391" s="168"/>
      <c r="G391" s="187" t="str">
        <f t="shared" si="67"/>
        <v/>
      </c>
      <c r="H391" s="238">
        <f t="shared" si="68"/>
        <v>0</v>
      </c>
      <c r="I391" s="238" t="str">
        <f t="shared" si="69"/>
        <v/>
      </c>
      <c r="J391" s="238" t="str">
        <f t="shared" si="70"/>
        <v/>
      </c>
      <c r="K391" s="238" t="str">
        <f t="shared" si="71"/>
        <v/>
      </c>
      <c r="L391" s="238" t="str">
        <f t="shared" si="72"/>
        <v/>
      </c>
      <c r="M391" s="238" t="str">
        <f t="shared" si="73"/>
        <v/>
      </c>
      <c r="N391" s="180">
        <f t="shared" si="74"/>
        <v>0</v>
      </c>
      <c r="O391" s="192"/>
      <c r="P391" s="180">
        <f t="shared" si="75"/>
        <v>0</v>
      </c>
      <c r="Q391" s="192"/>
      <c r="R391" s="180">
        <f t="shared" si="76"/>
        <v>0</v>
      </c>
      <c r="S391" s="192"/>
      <c r="T391" s="180">
        <f t="shared" si="77"/>
        <v>0</v>
      </c>
      <c r="U391" s="192"/>
      <c r="V391" s="180">
        <f t="shared" si="78"/>
        <v>0</v>
      </c>
      <c r="W391" s="192"/>
      <c r="X391" s="179">
        <f t="shared" si="66"/>
        <v>0</v>
      </c>
      <c r="Y391" s="168"/>
    </row>
    <row r="392" spans="1:25" x14ac:dyDescent="0.25">
      <c r="A392" s="168"/>
      <c r="B392" s="181"/>
      <c r="C392" s="168"/>
      <c r="D392" s="191"/>
      <c r="E392" s="168"/>
      <c r="F392" s="168"/>
      <c r="G392" s="187" t="str">
        <f t="shared" si="67"/>
        <v/>
      </c>
      <c r="H392" s="238">
        <f t="shared" si="68"/>
        <v>0</v>
      </c>
      <c r="I392" s="238" t="str">
        <f t="shared" si="69"/>
        <v/>
      </c>
      <c r="J392" s="238" t="str">
        <f t="shared" si="70"/>
        <v/>
      </c>
      <c r="K392" s="238" t="str">
        <f t="shared" si="71"/>
        <v/>
      </c>
      <c r="L392" s="238" t="str">
        <f t="shared" si="72"/>
        <v/>
      </c>
      <c r="M392" s="238" t="str">
        <f t="shared" si="73"/>
        <v/>
      </c>
      <c r="N392" s="180">
        <f t="shared" si="74"/>
        <v>0</v>
      </c>
      <c r="O392" s="192"/>
      <c r="P392" s="180">
        <f t="shared" si="75"/>
        <v>0</v>
      </c>
      <c r="Q392" s="192"/>
      <c r="R392" s="180">
        <f t="shared" si="76"/>
        <v>0</v>
      </c>
      <c r="S392" s="192"/>
      <c r="T392" s="180">
        <f t="shared" si="77"/>
        <v>0</v>
      </c>
      <c r="U392" s="192"/>
      <c r="V392" s="180">
        <f t="shared" si="78"/>
        <v>0</v>
      </c>
      <c r="W392" s="192"/>
      <c r="X392" s="179">
        <f t="shared" si="66"/>
        <v>0</v>
      </c>
      <c r="Y392" s="168"/>
    </row>
    <row r="393" spans="1:25" x14ac:dyDescent="0.25">
      <c r="A393" s="168"/>
      <c r="B393" s="181"/>
      <c r="C393" s="168"/>
      <c r="D393" s="191"/>
      <c r="E393" s="168"/>
      <c r="F393" s="168"/>
      <c r="G393" s="187" t="str">
        <f t="shared" si="67"/>
        <v/>
      </c>
      <c r="H393" s="238">
        <f t="shared" si="68"/>
        <v>0</v>
      </c>
      <c r="I393" s="238" t="str">
        <f t="shared" si="69"/>
        <v/>
      </c>
      <c r="J393" s="238" t="str">
        <f t="shared" si="70"/>
        <v/>
      </c>
      <c r="K393" s="238" t="str">
        <f t="shared" si="71"/>
        <v/>
      </c>
      <c r="L393" s="238" t="str">
        <f t="shared" si="72"/>
        <v/>
      </c>
      <c r="M393" s="238" t="str">
        <f t="shared" si="73"/>
        <v/>
      </c>
      <c r="N393" s="180">
        <f t="shared" si="74"/>
        <v>0</v>
      </c>
      <c r="O393" s="192"/>
      <c r="P393" s="180">
        <f t="shared" si="75"/>
        <v>0</v>
      </c>
      <c r="Q393" s="192"/>
      <c r="R393" s="180">
        <f t="shared" si="76"/>
        <v>0</v>
      </c>
      <c r="S393" s="192"/>
      <c r="T393" s="180">
        <f t="shared" si="77"/>
        <v>0</v>
      </c>
      <c r="U393" s="192"/>
      <c r="V393" s="180">
        <f t="shared" si="78"/>
        <v>0</v>
      </c>
      <c r="W393" s="192"/>
      <c r="X393" s="179">
        <f t="shared" si="66"/>
        <v>0</v>
      </c>
      <c r="Y393" s="168"/>
    </row>
    <row r="394" spans="1:25" x14ac:dyDescent="0.25">
      <c r="A394" s="168"/>
      <c r="B394" s="181"/>
      <c r="C394" s="168"/>
      <c r="D394" s="191"/>
      <c r="E394" s="168"/>
      <c r="F394" s="168"/>
      <c r="G394" s="187" t="str">
        <f t="shared" si="67"/>
        <v/>
      </c>
      <c r="H394" s="238">
        <f t="shared" si="68"/>
        <v>0</v>
      </c>
      <c r="I394" s="238" t="str">
        <f t="shared" si="69"/>
        <v/>
      </c>
      <c r="J394" s="238" t="str">
        <f t="shared" si="70"/>
        <v/>
      </c>
      <c r="K394" s="238" t="str">
        <f t="shared" si="71"/>
        <v/>
      </c>
      <c r="L394" s="238" t="str">
        <f t="shared" si="72"/>
        <v/>
      </c>
      <c r="M394" s="238" t="str">
        <f t="shared" si="73"/>
        <v/>
      </c>
      <c r="N394" s="180">
        <f t="shared" si="74"/>
        <v>0</v>
      </c>
      <c r="O394" s="192"/>
      <c r="P394" s="180">
        <f t="shared" si="75"/>
        <v>0</v>
      </c>
      <c r="Q394" s="192"/>
      <c r="R394" s="180">
        <f t="shared" si="76"/>
        <v>0</v>
      </c>
      <c r="S394" s="192"/>
      <c r="T394" s="180">
        <f t="shared" si="77"/>
        <v>0</v>
      </c>
      <c r="U394" s="192"/>
      <c r="V394" s="180">
        <f t="shared" si="78"/>
        <v>0</v>
      </c>
      <c r="W394" s="192"/>
      <c r="X394" s="179">
        <f t="shared" si="66"/>
        <v>0</v>
      </c>
      <c r="Y394" s="168"/>
    </row>
    <row r="395" spans="1:25" x14ac:dyDescent="0.25">
      <c r="A395" s="168"/>
      <c r="B395" s="181"/>
      <c r="C395" s="168"/>
      <c r="D395" s="191"/>
      <c r="E395" s="168"/>
      <c r="F395" s="168"/>
      <c r="G395" s="187" t="str">
        <f t="shared" si="67"/>
        <v/>
      </c>
      <c r="H395" s="238">
        <f t="shared" si="68"/>
        <v>0</v>
      </c>
      <c r="I395" s="238" t="str">
        <f t="shared" si="69"/>
        <v/>
      </c>
      <c r="J395" s="238" t="str">
        <f t="shared" si="70"/>
        <v/>
      </c>
      <c r="K395" s="238" t="str">
        <f t="shared" si="71"/>
        <v/>
      </c>
      <c r="L395" s="238" t="str">
        <f t="shared" si="72"/>
        <v/>
      </c>
      <c r="M395" s="238" t="str">
        <f t="shared" si="73"/>
        <v/>
      </c>
      <c r="N395" s="180">
        <f t="shared" si="74"/>
        <v>0</v>
      </c>
      <c r="O395" s="192"/>
      <c r="P395" s="180">
        <f t="shared" si="75"/>
        <v>0</v>
      </c>
      <c r="Q395" s="192"/>
      <c r="R395" s="180">
        <f t="shared" si="76"/>
        <v>0</v>
      </c>
      <c r="S395" s="192"/>
      <c r="T395" s="180">
        <f t="shared" si="77"/>
        <v>0</v>
      </c>
      <c r="U395" s="192"/>
      <c r="V395" s="180">
        <f t="shared" si="78"/>
        <v>0</v>
      </c>
      <c r="W395" s="192"/>
      <c r="X395" s="179">
        <f t="shared" si="66"/>
        <v>0</v>
      </c>
      <c r="Y395" s="168"/>
    </row>
    <row r="396" spans="1:25" x14ac:dyDescent="0.25">
      <c r="A396" s="168"/>
      <c r="B396" s="181"/>
      <c r="C396" s="168"/>
      <c r="D396" s="191"/>
      <c r="E396" s="168"/>
      <c r="F396" s="168"/>
      <c r="G396" s="187" t="str">
        <f t="shared" si="67"/>
        <v/>
      </c>
      <c r="H396" s="238">
        <f t="shared" si="68"/>
        <v>0</v>
      </c>
      <c r="I396" s="238" t="str">
        <f t="shared" si="69"/>
        <v/>
      </c>
      <c r="J396" s="238" t="str">
        <f t="shared" si="70"/>
        <v/>
      </c>
      <c r="K396" s="238" t="str">
        <f t="shared" si="71"/>
        <v/>
      </c>
      <c r="L396" s="238" t="str">
        <f t="shared" si="72"/>
        <v/>
      </c>
      <c r="M396" s="238" t="str">
        <f t="shared" si="73"/>
        <v/>
      </c>
      <c r="N396" s="180">
        <f t="shared" si="74"/>
        <v>0</v>
      </c>
      <c r="O396" s="192"/>
      <c r="P396" s="180">
        <f t="shared" si="75"/>
        <v>0</v>
      </c>
      <c r="Q396" s="192"/>
      <c r="R396" s="180">
        <f t="shared" si="76"/>
        <v>0</v>
      </c>
      <c r="S396" s="192"/>
      <c r="T396" s="180">
        <f t="shared" si="77"/>
        <v>0</v>
      </c>
      <c r="U396" s="192"/>
      <c r="V396" s="180">
        <f t="shared" si="78"/>
        <v>0</v>
      </c>
      <c r="W396" s="192"/>
      <c r="X396" s="179">
        <f t="shared" si="66"/>
        <v>0</v>
      </c>
      <c r="Y396" s="168"/>
    </row>
    <row r="397" spans="1:25" x14ac:dyDescent="0.25">
      <c r="A397" s="168"/>
      <c r="B397" s="181"/>
      <c r="C397" s="168"/>
      <c r="D397" s="191"/>
      <c r="E397" s="168"/>
      <c r="F397" s="168"/>
      <c r="G397" s="187" t="str">
        <f t="shared" si="67"/>
        <v/>
      </c>
      <c r="H397" s="238">
        <f t="shared" si="68"/>
        <v>0</v>
      </c>
      <c r="I397" s="238" t="str">
        <f t="shared" si="69"/>
        <v/>
      </c>
      <c r="J397" s="238" t="str">
        <f t="shared" si="70"/>
        <v/>
      </c>
      <c r="K397" s="238" t="str">
        <f t="shared" si="71"/>
        <v/>
      </c>
      <c r="L397" s="238" t="str">
        <f t="shared" si="72"/>
        <v/>
      </c>
      <c r="M397" s="238" t="str">
        <f t="shared" si="73"/>
        <v/>
      </c>
      <c r="N397" s="180">
        <f t="shared" si="74"/>
        <v>0</v>
      </c>
      <c r="O397" s="192"/>
      <c r="P397" s="180">
        <f t="shared" si="75"/>
        <v>0</v>
      </c>
      <c r="Q397" s="192"/>
      <c r="R397" s="180">
        <f t="shared" si="76"/>
        <v>0</v>
      </c>
      <c r="S397" s="192"/>
      <c r="T397" s="180">
        <f t="shared" si="77"/>
        <v>0</v>
      </c>
      <c r="U397" s="192"/>
      <c r="V397" s="180">
        <f t="shared" si="78"/>
        <v>0</v>
      </c>
      <c r="W397" s="192"/>
      <c r="X397" s="179">
        <f t="shared" si="66"/>
        <v>0</v>
      </c>
      <c r="Y397" s="168"/>
    </row>
    <row r="398" spans="1:25" x14ac:dyDescent="0.25">
      <c r="A398" s="168"/>
      <c r="B398" s="181"/>
      <c r="C398" s="168"/>
      <c r="D398" s="191"/>
      <c r="E398" s="168"/>
      <c r="F398" s="168"/>
      <c r="G398" s="187" t="str">
        <f t="shared" si="67"/>
        <v/>
      </c>
      <c r="H398" s="238">
        <f t="shared" si="68"/>
        <v>0</v>
      </c>
      <c r="I398" s="238" t="str">
        <f t="shared" si="69"/>
        <v/>
      </c>
      <c r="J398" s="238" t="str">
        <f t="shared" si="70"/>
        <v/>
      </c>
      <c r="K398" s="238" t="str">
        <f t="shared" si="71"/>
        <v/>
      </c>
      <c r="L398" s="238" t="str">
        <f t="shared" si="72"/>
        <v/>
      </c>
      <c r="M398" s="238" t="str">
        <f t="shared" si="73"/>
        <v/>
      </c>
      <c r="N398" s="180">
        <f t="shared" si="74"/>
        <v>0</v>
      </c>
      <c r="O398" s="192"/>
      <c r="P398" s="180">
        <f t="shared" si="75"/>
        <v>0</v>
      </c>
      <c r="Q398" s="192"/>
      <c r="R398" s="180">
        <f t="shared" si="76"/>
        <v>0</v>
      </c>
      <c r="S398" s="192"/>
      <c r="T398" s="180">
        <f t="shared" si="77"/>
        <v>0</v>
      </c>
      <c r="U398" s="192"/>
      <c r="V398" s="180">
        <f t="shared" si="78"/>
        <v>0</v>
      </c>
      <c r="W398" s="192"/>
      <c r="X398" s="179">
        <f t="shared" si="66"/>
        <v>0</v>
      </c>
      <c r="Y398" s="168"/>
    </row>
    <row r="399" spans="1:25" x14ac:dyDescent="0.25">
      <c r="A399" s="168"/>
      <c r="B399" s="181"/>
      <c r="C399" s="168"/>
      <c r="D399" s="191"/>
      <c r="E399" s="168"/>
      <c r="F399" s="168"/>
      <c r="G399" s="187" t="str">
        <f t="shared" si="67"/>
        <v/>
      </c>
      <c r="H399" s="238">
        <f t="shared" si="68"/>
        <v>0</v>
      </c>
      <c r="I399" s="238" t="str">
        <f t="shared" si="69"/>
        <v/>
      </c>
      <c r="J399" s="238" t="str">
        <f t="shared" si="70"/>
        <v/>
      </c>
      <c r="K399" s="238" t="str">
        <f t="shared" si="71"/>
        <v/>
      </c>
      <c r="L399" s="238" t="str">
        <f t="shared" si="72"/>
        <v/>
      </c>
      <c r="M399" s="238" t="str">
        <f t="shared" si="73"/>
        <v/>
      </c>
      <c r="N399" s="180">
        <f t="shared" si="74"/>
        <v>0</v>
      </c>
      <c r="O399" s="192"/>
      <c r="P399" s="180">
        <f t="shared" si="75"/>
        <v>0</v>
      </c>
      <c r="Q399" s="192"/>
      <c r="R399" s="180">
        <f t="shared" si="76"/>
        <v>0</v>
      </c>
      <c r="S399" s="192"/>
      <c r="T399" s="180">
        <f t="shared" si="77"/>
        <v>0</v>
      </c>
      <c r="U399" s="192"/>
      <c r="V399" s="180">
        <f t="shared" si="78"/>
        <v>0</v>
      </c>
      <c r="W399" s="192"/>
      <c r="X399" s="179">
        <f t="shared" si="66"/>
        <v>0</v>
      </c>
      <c r="Y399" s="168"/>
    </row>
    <row r="400" spans="1:25" x14ac:dyDescent="0.25">
      <c r="A400" s="168"/>
      <c r="B400" s="181"/>
      <c r="C400" s="168"/>
      <c r="D400" s="191"/>
      <c r="E400" s="168"/>
      <c r="F400" s="168"/>
      <c r="G400" s="187" t="str">
        <f t="shared" si="67"/>
        <v/>
      </c>
      <c r="H400" s="238">
        <f t="shared" si="68"/>
        <v>0</v>
      </c>
      <c r="I400" s="238" t="str">
        <f t="shared" si="69"/>
        <v/>
      </c>
      <c r="J400" s="238" t="str">
        <f t="shared" si="70"/>
        <v/>
      </c>
      <c r="K400" s="238" t="str">
        <f t="shared" si="71"/>
        <v/>
      </c>
      <c r="L400" s="238" t="str">
        <f t="shared" si="72"/>
        <v/>
      </c>
      <c r="M400" s="238" t="str">
        <f t="shared" si="73"/>
        <v/>
      </c>
      <c r="N400" s="180">
        <f t="shared" si="74"/>
        <v>0</v>
      </c>
      <c r="O400" s="192"/>
      <c r="P400" s="180">
        <f t="shared" si="75"/>
        <v>0</v>
      </c>
      <c r="Q400" s="192"/>
      <c r="R400" s="180">
        <f t="shared" si="76"/>
        <v>0</v>
      </c>
      <c r="S400" s="192"/>
      <c r="T400" s="180">
        <f t="shared" si="77"/>
        <v>0</v>
      </c>
      <c r="U400" s="192"/>
      <c r="V400" s="180">
        <f t="shared" si="78"/>
        <v>0</v>
      </c>
      <c r="W400" s="192"/>
      <c r="X400" s="179">
        <f t="shared" si="66"/>
        <v>0</v>
      </c>
      <c r="Y400" s="168"/>
    </row>
    <row r="401" spans="1:25" x14ac:dyDescent="0.25">
      <c r="A401" s="168"/>
      <c r="B401" s="181"/>
      <c r="C401" s="168"/>
      <c r="D401" s="191"/>
      <c r="E401" s="168"/>
      <c r="F401" s="168"/>
      <c r="G401" s="187" t="str">
        <f t="shared" si="67"/>
        <v/>
      </c>
      <c r="H401" s="238">
        <f t="shared" si="68"/>
        <v>0</v>
      </c>
      <c r="I401" s="238" t="str">
        <f t="shared" si="69"/>
        <v/>
      </c>
      <c r="J401" s="238" t="str">
        <f t="shared" si="70"/>
        <v/>
      </c>
      <c r="K401" s="238" t="str">
        <f t="shared" si="71"/>
        <v/>
      </c>
      <c r="L401" s="238" t="str">
        <f t="shared" si="72"/>
        <v/>
      </c>
      <c r="M401" s="238" t="str">
        <f t="shared" si="73"/>
        <v/>
      </c>
      <c r="N401" s="180">
        <f t="shared" si="74"/>
        <v>0</v>
      </c>
      <c r="O401" s="192"/>
      <c r="P401" s="180">
        <f t="shared" si="75"/>
        <v>0</v>
      </c>
      <c r="Q401" s="192"/>
      <c r="R401" s="180">
        <f t="shared" si="76"/>
        <v>0</v>
      </c>
      <c r="S401" s="192"/>
      <c r="T401" s="180">
        <f t="shared" si="77"/>
        <v>0</v>
      </c>
      <c r="U401" s="192"/>
      <c r="V401" s="180">
        <f t="shared" si="78"/>
        <v>0</v>
      </c>
      <c r="W401" s="192"/>
      <c r="X401" s="179">
        <f t="shared" si="66"/>
        <v>0</v>
      </c>
      <c r="Y401" s="168"/>
    </row>
    <row r="402" spans="1:25" x14ac:dyDescent="0.25">
      <c r="A402" s="168"/>
      <c r="B402" s="181"/>
      <c r="C402" s="168"/>
      <c r="D402" s="191"/>
      <c r="E402" s="168"/>
      <c r="F402" s="168"/>
      <c r="G402" s="187" t="str">
        <f t="shared" si="67"/>
        <v/>
      </c>
      <c r="H402" s="238">
        <f t="shared" si="68"/>
        <v>0</v>
      </c>
      <c r="I402" s="238" t="str">
        <f t="shared" si="69"/>
        <v/>
      </c>
      <c r="J402" s="238" t="str">
        <f t="shared" si="70"/>
        <v/>
      </c>
      <c r="K402" s="238" t="str">
        <f t="shared" si="71"/>
        <v/>
      </c>
      <c r="L402" s="238" t="str">
        <f t="shared" si="72"/>
        <v/>
      </c>
      <c r="M402" s="238" t="str">
        <f t="shared" si="73"/>
        <v/>
      </c>
      <c r="N402" s="180">
        <f t="shared" si="74"/>
        <v>0</v>
      </c>
      <c r="O402" s="192"/>
      <c r="P402" s="180">
        <f t="shared" si="75"/>
        <v>0</v>
      </c>
      <c r="Q402" s="192"/>
      <c r="R402" s="180">
        <f t="shared" si="76"/>
        <v>0</v>
      </c>
      <c r="S402" s="192"/>
      <c r="T402" s="180">
        <f t="shared" si="77"/>
        <v>0</v>
      </c>
      <c r="U402" s="192"/>
      <c r="V402" s="180">
        <f t="shared" si="78"/>
        <v>0</v>
      </c>
      <c r="W402" s="192"/>
      <c r="X402" s="179">
        <f t="shared" si="66"/>
        <v>0</v>
      </c>
      <c r="Y402" s="168"/>
    </row>
    <row r="403" spans="1:25" x14ac:dyDescent="0.25">
      <c r="A403" s="168"/>
      <c r="B403" s="181"/>
      <c r="C403" s="168"/>
      <c r="D403" s="191"/>
      <c r="E403" s="168"/>
      <c r="F403" s="168"/>
      <c r="G403" s="187" t="str">
        <f t="shared" si="67"/>
        <v/>
      </c>
      <c r="H403" s="238">
        <f t="shared" si="68"/>
        <v>0</v>
      </c>
      <c r="I403" s="238" t="str">
        <f t="shared" si="69"/>
        <v/>
      </c>
      <c r="J403" s="238" t="str">
        <f t="shared" si="70"/>
        <v/>
      </c>
      <c r="K403" s="238" t="str">
        <f t="shared" si="71"/>
        <v/>
      </c>
      <c r="L403" s="238" t="str">
        <f t="shared" si="72"/>
        <v/>
      </c>
      <c r="M403" s="238" t="str">
        <f t="shared" si="73"/>
        <v/>
      </c>
      <c r="N403" s="180">
        <f t="shared" si="74"/>
        <v>0</v>
      </c>
      <c r="O403" s="192"/>
      <c r="P403" s="180">
        <f t="shared" si="75"/>
        <v>0</v>
      </c>
      <c r="Q403" s="192"/>
      <c r="R403" s="180">
        <f t="shared" si="76"/>
        <v>0</v>
      </c>
      <c r="S403" s="192"/>
      <c r="T403" s="180">
        <f t="shared" si="77"/>
        <v>0</v>
      </c>
      <c r="U403" s="192"/>
      <c r="V403" s="180">
        <f t="shared" si="78"/>
        <v>0</v>
      </c>
      <c r="W403" s="192"/>
      <c r="X403" s="179">
        <f t="shared" si="66"/>
        <v>0</v>
      </c>
      <c r="Y403" s="168"/>
    </row>
    <row r="404" spans="1:25" x14ac:dyDescent="0.25">
      <c r="A404" s="168"/>
      <c r="B404" s="181"/>
      <c r="C404" s="168"/>
      <c r="D404" s="191"/>
      <c r="E404" s="168"/>
      <c r="F404" s="168"/>
      <c r="G404" s="187" t="str">
        <f t="shared" si="67"/>
        <v/>
      </c>
      <c r="H404" s="238">
        <f t="shared" si="68"/>
        <v>0</v>
      </c>
      <c r="I404" s="238" t="str">
        <f t="shared" si="69"/>
        <v/>
      </c>
      <c r="J404" s="238" t="str">
        <f t="shared" si="70"/>
        <v/>
      </c>
      <c r="K404" s="238" t="str">
        <f t="shared" si="71"/>
        <v/>
      </c>
      <c r="L404" s="238" t="str">
        <f t="shared" si="72"/>
        <v/>
      </c>
      <c r="M404" s="238" t="str">
        <f t="shared" si="73"/>
        <v/>
      </c>
      <c r="N404" s="180">
        <f t="shared" si="74"/>
        <v>0</v>
      </c>
      <c r="O404" s="192"/>
      <c r="P404" s="180">
        <f t="shared" si="75"/>
        <v>0</v>
      </c>
      <c r="Q404" s="192"/>
      <c r="R404" s="180">
        <f t="shared" si="76"/>
        <v>0</v>
      </c>
      <c r="S404" s="192"/>
      <c r="T404" s="180">
        <f t="shared" si="77"/>
        <v>0</v>
      </c>
      <c r="U404" s="192"/>
      <c r="V404" s="180">
        <f t="shared" si="78"/>
        <v>0</v>
      </c>
      <c r="W404" s="192"/>
      <c r="X404" s="179">
        <f t="shared" ref="X404:X467" si="79">B404-SUM(N404:V404)</f>
        <v>0</v>
      </c>
      <c r="Y404" s="168"/>
    </row>
    <row r="405" spans="1:25" x14ac:dyDescent="0.25">
      <c r="A405" s="168"/>
      <c r="B405" s="181"/>
      <c r="C405" s="168"/>
      <c r="D405" s="191"/>
      <c r="E405" s="168"/>
      <c r="F405" s="168"/>
      <c r="G405" s="187" t="str">
        <f t="shared" ref="G405:G468" si="80">IF(E405="","",DATE(YEAR(D405),MONTH(D405)+E405,DAY(D405)-1))</f>
        <v/>
      </c>
      <c r="H405" s="238">
        <f t="shared" ref="H405:H468" si="81">SUM(I405:M405)</f>
        <v>0</v>
      </c>
      <c r="I405" s="238" t="str">
        <f t="shared" ref="I405:I468" si="82">IF(E405="","",IFERROR(AND($I$5,$J$5)*DATEDIF(MAX($I$5,$D405),MIN($J$5,$G405)+1,"m"),0))</f>
        <v/>
      </c>
      <c r="J405" s="238" t="str">
        <f t="shared" ref="J405:J468" si="83">IF(E405="","",IFERROR(AND($I$6,$J$6)*DATEDIF(MAX($I$6,$D405),MIN($J$6,$G405)+1,"m"),0))</f>
        <v/>
      </c>
      <c r="K405" s="238" t="str">
        <f t="shared" ref="K405:K468" si="84">IF(E405="","",IFERROR(AND($I$7,$J$7)*DATEDIF(MAX($I$7,$D405),MIN($J$7,$G405)+1,"m"),0))</f>
        <v/>
      </c>
      <c r="L405" s="238" t="str">
        <f t="shared" ref="L405:L468" si="85">IF(E405="","",IFERROR(AND($I$8,$J$8)*DATEDIF(MAX($I$8,$D405),MIN($J$8,$G405)+1,"m"),0))</f>
        <v/>
      </c>
      <c r="M405" s="238" t="str">
        <f t="shared" ref="M405:M468" si="86">IF(E405="","",IFERROR(AND($I$9,$J$9)*DATEDIF(MAX($I$9,$D405),MIN($J$9,$G405)+1,"m"),0))</f>
        <v/>
      </c>
      <c r="N405" s="180">
        <f t="shared" ref="N405:N468" si="87">IFERROR(ROUND(B405/E405*I405*F405,2),0)</f>
        <v>0</v>
      </c>
      <c r="O405" s="192"/>
      <c r="P405" s="180">
        <f t="shared" ref="P405:P468" si="88">IFERROR(ROUND(B405/E405*J405*F405,2),0)</f>
        <v>0</v>
      </c>
      <c r="Q405" s="192"/>
      <c r="R405" s="180">
        <f t="shared" ref="R405:R468" si="89">IFERROR(ROUND(B405/E405*K405*F405,2),0)</f>
        <v>0</v>
      </c>
      <c r="S405" s="192"/>
      <c r="T405" s="180">
        <f t="shared" ref="T405:T468" si="90">IFERROR(ROUND(B405/E405*L405*F405,2),0)</f>
        <v>0</v>
      </c>
      <c r="U405" s="192"/>
      <c r="V405" s="180">
        <f t="shared" ref="V405:V468" si="91">IFERROR(ROUND(B405/E405*M405*F405,2),0)</f>
        <v>0</v>
      </c>
      <c r="W405" s="192"/>
      <c r="X405" s="179">
        <f t="shared" si="79"/>
        <v>0</v>
      </c>
      <c r="Y405" s="168"/>
    </row>
    <row r="406" spans="1:25" x14ac:dyDescent="0.25">
      <c r="A406" s="168"/>
      <c r="B406" s="181"/>
      <c r="C406" s="168"/>
      <c r="D406" s="191"/>
      <c r="E406" s="168"/>
      <c r="F406" s="168"/>
      <c r="G406" s="187" t="str">
        <f t="shared" si="80"/>
        <v/>
      </c>
      <c r="H406" s="238">
        <f t="shared" si="81"/>
        <v>0</v>
      </c>
      <c r="I406" s="238" t="str">
        <f t="shared" si="82"/>
        <v/>
      </c>
      <c r="J406" s="238" t="str">
        <f t="shared" si="83"/>
        <v/>
      </c>
      <c r="K406" s="238" t="str">
        <f t="shared" si="84"/>
        <v/>
      </c>
      <c r="L406" s="238" t="str">
        <f t="shared" si="85"/>
        <v/>
      </c>
      <c r="M406" s="238" t="str">
        <f t="shared" si="86"/>
        <v/>
      </c>
      <c r="N406" s="180">
        <f t="shared" si="87"/>
        <v>0</v>
      </c>
      <c r="O406" s="192"/>
      <c r="P406" s="180">
        <f t="shared" si="88"/>
        <v>0</v>
      </c>
      <c r="Q406" s="192"/>
      <c r="R406" s="180">
        <f t="shared" si="89"/>
        <v>0</v>
      </c>
      <c r="S406" s="192"/>
      <c r="T406" s="180">
        <f t="shared" si="90"/>
        <v>0</v>
      </c>
      <c r="U406" s="192"/>
      <c r="V406" s="180">
        <f t="shared" si="91"/>
        <v>0</v>
      </c>
      <c r="W406" s="192"/>
      <c r="X406" s="179">
        <f t="shared" si="79"/>
        <v>0</v>
      </c>
      <c r="Y406" s="168"/>
    </row>
    <row r="407" spans="1:25" x14ac:dyDescent="0.25">
      <c r="A407" s="168"/>
      <c r="B407" s="181"/>
      <c r="C407" s="168"/>
      <c r="D407" s="191"/>
      <c r="E407" s="168"/>
      <c r="F407" s="168"/>
      <c r="G407" s="187" t="str">
        <f t="shared" si="80"/>
        <v/>
      </c>
      <c r="H407" s="238">
        <f t="shared" si="81"/>
        <v>0</v>
      </c>
      <c r="I407" s="238" t="str">
        <f t="shared" si="82"/>
        <v/>
      </c>
      <c r="J407" s="238" t="str">
        <f t="shared" si="83"/>
        <v/>
      </c>
      <c r="K407" s="238" t="str">
        <f t="shared" si="84"/>
        <v/>
      </c>
      <c r="L407" s="238" t="str">
        <f t="shared" si="85"/>
        <v/>
      </c>
      <c r="M407" s="238" t="str">
        <f t="shared" si="86"/>
        <v/>
      </c>
      <c r="N407" s="180">
        <f t="shared" si="87"/>
        <v>0</v>
      </c>
      <c r="O407" s="192"/>
      <c r="P407" s="180">
        <f t="shared" si="88"/>
        <v>0</v>
      </c>
      <c r="Q407" s="192"/>
      <c r="R407" s="180">
        <f t="shared" si="89"/>
        <v>0</v>
      </c>
      <c r="S407" s="192"/>
      <c r="T407" s="180">
        <f t="shared" si="90"/>
        <v>0</v>
      </c>
      <c r="U407" s="192"/>
      <c r="V407" s="180">
        <f t="shared" si="91"/>
        <v>0</v>
      </c>
      <c r="W407" s="192"/>
      <c r="X407" s="179">
        <f t="shared" si="79"/>
        <v>0</v>
      </c>
      <c r="Y407" s="168"/>
    </row>
    <row r="408" spans="1:25" x14ac:dyDescent="0.25">
      <c r="A408" s="168"/>
      <c r="B408" s="181"/>
      <c r="C408" s="168"/>
      <c r="D408" s="191"/>
      <c r="E408" s="168"/>
      <c r="F408" s="168"/>
      <c r="G408" s="187" t="str">
        <f t="shared" si="80"/>
        <v/>
      </c>
      <c r="H408" s="238">
        <f t="shared" si="81"/>
        <v>0</v>
      </c>
      <c r="I408" s="238" t="str">
        <f t="shared" si="82"/>
        <v/>
      </c>
      <c r="J408" s="238" t="str">
        <f t="shared" si="83"/>
        <v/>
      </c>
      <c r="K408" s="238" t="str">
        <f t="shared" si="84"/>
        <v/>
      </c>
      <c r="L408" s="238" t="str">
        <f t="shared" si="85"/>
        <v/>
      </c>
      <c r="M408" s="238" t="str">
        <f t="shared" si="86"/>
        <v/>
      </c>
      <c r="N408" s="180">
        <f t="shared" si="87"/>
        <v>0</v>
      </c>
      <c r="O408" s="192"/>
      <c r="P408" s="180">
        <f t="shared" si="88"/>
        <v>0</v>
      </c>
      <c r="Q408" s="192"/>
      <c r="R408" s="180">
        <f t="shared" si="89"/>
        <v>0</v>
      </c>
      <c r="S408" s="192"/>
      <c r="T408" s="180">
        <f t="shared" si="90"/>
        <v>0</v>
      </c>
      <c r="U408" s="192"/>
      <c r="V408" s="180">
        <f t="shared" si="91"/>
        <v>0</v>
      </c>
      <c r="W408" s="192"/>
      <c r="X408" s="179">
        <f t="shared" si="79"/>
        <v>0</v>
      </c>
      <c r="Y408" s="168"/>
    </row>
    <row r="409" spans="1:25" x14ac:dyDescent="0.25">
      <c r="A409" s="168"/>
      <c r="B409" s="181"/>
      <c r="C409" s="168"/>
      <c r="D409" s="191"/>
      <c r="E409" s="168"/>
      <c r="F409" s="168"/>
      <c r="G409" s="187" t="str">
        <f t="shared" si="80"/>
        <v/>
      </c>
      <c r="H409" s="238">
        <f t="shared" si="81"/>
        <v>0</v>
      </c>
      <c r="I409" s="238" t="str">
        <f t="shared" si="82"/>
        <v/>
      </c>
      <c r="J409" s="238" t="str">
        <f t="shared" si="83"/>
        <v/>
      </c>
      <c r="K409" s="238" t="str">
        <f t="shared" si="84"/>
        <v/>
      </c>
      <c r="L409" s="238" t="str">
        <f t="shared" si="85"/>
        <v/>
      </c>
      <c r="M409" s="238" t="str">
        <f t="shared" si="86"/>
        <v/>
      </c>
      <c r="N409" s="180">
        <f t="shared" si="87"/>
        <v>0</v>
      </c>
      <c r="O409" s="192"/>
      <c r="P409" s="180">
        <f t="shared" si="88"/>
        <v>0</v>
      </c>
      <c r="Q409" s="192"/>
      <c r="R409" s="180">
        <f t="shared" si="89"/>
        <v>0</v>
      </c>
      <c r="S409" s="192"/>
      <c r="T409" s="180">
        <f t="shared" si="90"/>
        <v>0</v>
      </c>
      <c r="U409" s="192"/>
      <c r="V409" s="180">
        <f t="shared" si="91"/>
        <v>0</v>
      </c>
      <c r="W409" s="192"/>
      <c r="X409" s="179">
        <f t="shared" si="79"/>
        <v>0</v>
      </c>
      <c r="Y409" s="168"/>
    </row>
    <row r="410" spans="1:25" x14ac:dyDescent="0.25">
      <c r="A410" s="168"/>
      <c r="B410" s="181"/>
      <c r="C410" s="168"/>
      <c r="D410" s="191"/>
      <c r="E410" s="168"/>
      <c r="F410" s="168"/>
      <c r="G410" s="187" t="str">
        <f t="shared" si="80"/>
        <v/>
      </c>
      <c r="H410" s="238">
        <f t="shared" si="81"/>
        <v>0</v>
      </c>
      <c r="I410" s="238" t="str">
        <f t="shared" si="82"/>
        <v/>
      </c>
      <c r="J410" s="238" t="str">
        <f t="shared" si="83"/>
        <v/>
      </c>
      <c r="K410" s="238" t="str">
        <f t="shared" si="84"/>
        <v/>
      </c>
      <c r="L410" s="238" t="str">
        <f t="shared" si="85"/>
        <v/>
      </c>
      <c r="M410" s="238" t="str">
        <f t="shared" si="86"/>
        <v/>
      </c>
      <c r="N410" s="180">
        <f t="shared" si="87"/>
        <v>0</v>
      </c>
      <c r="O410" s="192"/>
      <c r="P410" s="180">
        <f t="shared" si="88"/>
        <v>0</v>
      </c>
      <c r="Q410" s="192"/>
      <c r="R410" s="180">
        <f t="shared" si="89"/>
        <v>0</v>
      </c>
      <c r="S410" s="192"/>
      <c r="T410" s="180">
        <f t="shared" si="90"/>
        <v>0</v>
      </c>
      <c r="U410" s="192"/>
      <c r="V410" s="180">
        <f t="shared" si="91"/>
        <v>0</v>
      </c>
      <c r="W410" s="192"/>
      <c r="X410" s="179">
        <f t="shared" si="79"/>
        <v>0</v>
      </c>
      <c r="Y410" s="168"/>
    </row>
    <row r="411" spans="1:25" x14ac:dyDescent="0.25">
      <c r="A411" s="168"/>
      <c r="B411" s="181"/>
      <c r="C411" s="168"/>
      <c r="D411" s="191"/>
      <c r="E411" s="168"/>
      <c r="F411" s="168"/>
      <c r="G411" s="187" t="str">
        <f t="shared" si="80"/>
        <v/>
      </c>
      <c r="H411" s="238">
        <f t="shared" si="81"/>
        <v>0</v>
      </c>
      <c r="I411" s="238" t="str">
        <f t="shared" si="82"/>
        <v/>
      </c>
      <c r="J411" s="238" t="str">
        <f t="shared" si="83"/>
        <v/>
      </c>
      <c r="K411" s="238" t="str">
        <f t="shared" si="84"/>
        <v/>
      </c>
      <c r="L411" s="238" t="str">
        <f t="shared" si="85"/>
        <v/>
      </c>
      <c r="M411" s="238" t="str">
        <f t="shared" si="86"/>
        <v/>
      </c>
      <c r="N411" s="180">
        <f t="shared" si="87"/>
        <v>0</v>
      </c>
      <c r="O411" s="192"/>
      <c r="P411" s="180">
        <f t="shared" si="88"/>
        <v>0</v>
      </c>
      <c r="Q411" s="192"/>
      <c r="R411" s="180">
        <f t="shared" si="89"/>
        <v>0</v>
      </c>
      <c r="S411" s="192"/>
      <c r="T411" s="180">
        <f t="shared" si="90"/>
        <v>0</v>
      </c>
      <c r="U411" s="192"/>
      <c r="V411" s="180">
        <f t="shared" si="91"/>
        <v>0</v>
      </c>
      <c r="W411" s="192"/>
      <c r="X411" s="179">
        <f t="shared" si="79"/>
        <v>0</v>
      </c>
      <c r="Y411" s="168"/>
    </row>
    <row r="412" spans="1:25" x14ac:dyDescent="0.25">
      <c r="A412" s="168"/>
      <c r="B412" s="181"/>
      <c r="C412" s="168"/>
      <c r="D412" s="191"/>
      <c r="E412" s="168"/>
      <c r="F412" s="168"/>
      <c r="G412" s="187" t="str">
        <f t="shared" si="80"/>
        <v/>
      </c>
      <c r="H412" s="238">
        <f t="shared" si="81"/>
        <v>0</v>
      </c>
      <c r="I412" s="238" t="str">
        <f t="shared" si="82"/>
        <v/>
      </c>
      <c r="J412" s="238" t="str">
        <f t="shared" si="83"/>
        <v/>
      </c>
      <c r="K412" s="238" t="str">
        <f t="shared" si="84"/>
        <v/>
      </c>
      <c r="L412" s="238" t="str">
        <f t="shared" si="85"/>
        <v/>
      </c>
      <c r="M412" s="238" t="str">
        <f t="shared" si="86"/>
        <v/>
      </c>
      <c r="N412" s="180">
        <f t="shared" si="87"/>
        <v>0</v>
      </c>
      <c r="O412" s="192"/>
      <c r="P412" s="180">
        <f t="shared" si="88"/>
        <v>0</v>
      </c>
      <c r="Q412" s="192"/>
      <c r="R412" s="180">
        <f t="shared" si="89"/>
        <v>0</v>
      </c>
      <c r="S412" s="192"/>
      <c r="T412" s="180">
        <f t="shared" si="90"/>
        <v>0</v>
      </c>
      <c r="U412" s="192"/>
      <c r="V412" s="180">
        <f t="shared" si="91"/>
        <v>0</v>
      </c>
      <c r="W412" s="192"/>
      <c r="X412" s="179">
        <f t="shared" si="79"/>
        <v>0</v>
      </c>
      <c r="Y412" s="168"/>
    </row>
    <row r="413" spans="1:25" x14ac:dyDescent="0.25">
      <c r="A413" s="168"/>
      <c r="B413" s="181"/>
      <c r="C413" s="168"/>
      <c r="D413" s="191"/>
      <c r="E413" s="168"/>
      <c r="F413" s="168"/>
      <c r="G413" s="187" t="str">
        <f t="shared" si="80"/>
        <v/>
      </c>
      <c r="H413" s="238">
        <f t="shared" si="81"/>
        <v>0</v>
      </c>
      <c r="I413" s="238" t="str">
        <f t="shared" si="82"/>
        <v/>
      </c>
      <c r="J413" s="238" t="str">
        <f t="shared" si="83"/>
        <v/>
      </c>
      <c r="K413" s="238" t="str">
        <f t="shared" si="84"/>
        <v/>
      </c>
      <c r="L413" s="238" t="str">
        <f t="shared" si="85"/>
        <v/>
      </c>
      <c r="M413" s="238" t="str">
        <f t="shared" si="86"/>
        <v/>
      </c>
      <c r="N413" s="180">
        <f t="shared" si="87"/>
        <v>0</v>
      </c>
      <c r="O413" s="192"/>
      <c r="P413" s="180">
        <f t="shared" si="88"/>
        <v>0</v>
      </c>
      <c r="Q413" s="192"/>
      <c r="R413" s="180">
        <f t="shared" si="89"/>
        <v>0</v>
      </c>
      <c r="S413" s="192"/>
      <c r="T413" s="180">
        <f t="shared" si="90"/>
        <v>0</v>
      </c>
      <c r="U413" s="192"/>
      <c r="V413" s="180">
        <f t="shared" si="91"/>
        <v>0</v>
      </c>
      <c r="W413" s="192"/>
      <c r="X413" s="179">
        <f t="shared" si="79"/>
        <v>0</v>
      </c>
      <c r="Y413" s="168"/>
    </row>
    <row r="414" spans="1:25" x14ac:dyDescent="0.25">
      <c r="A414" s="168"/>
      <c r="B414" s="181"/>
      <c r="C414" s="168"/>
      <c r="D414" s="191"/>
      <c r="E414" s="168"/>
      <c r="F414" s="168"/>
      <c r="G414" s="187" t="str">
        <f t="shared" si="80"/>
        <v/>
      </c>
      <c r="H414" s="238">
        <f t="shared" si="81"/>
        <v>0</v>
      </c>
      <c r="I414" s="238" t="str">
        <f t="shared" si="82"/>
        <v/>
      </c>
      <c r="J414" s="238" t="str">
        <f t="shared" si="83"/>
        <v/>
      </c>
      <c r="K414" s="238" t="str">
        <f t="shared" si="84"/>
        <v/>
      </c>
      <c r="L414" s="238" t="str">
        <f t="shared" si="85"/>
        <v/>
      </c>
      <c r="M414" s="238" t="str">
        <f t="shared" si="86"/>
        <v/>
      </c>
      <c r="N414" s="180">
        <f t="shared" si="87"/>
        <v>0</v>
      </c>
      <c r="O414" s="192"/>
      <c r="P414" s="180">
        <f t="shared" si="88"/>
        <v>0</v>
      </c>
      <c r="Q414" s="192"/>
      <c r="R414" s="180">
        <f t="shared" si="89"/>
        <v>0</v>
      </c>
      <c r="S414" s="192"/>
      <c r="T414" s="180">
        <f t="shared" si="90"/>
        <v>0</v>
      </c>
      <c r="U414" s="192"/>
      <c r="V414" s="180">
        <f t="shared" si="91"/>
        <v>0</v>
      </c>
      <c r="W414" s="192"/>
      <c r="X414" s="179">
        <f t="shared" si="79"/>
        <v>0</v>
      </c>
      <c r="Y414" s="168"/>
    </row>
    <row r="415" spans="1:25" x14ac:dyDescent="0.25">
      <c r="A415" s="168"/>
      <c r="B415" s="181"/>
      <c r="C415" s="168"/>
      <c r="D415" s="191"/>
      <c r="E415" s="168"/>
      <c r="F415" s="168"/>
      <c r="G415" s="187" t="str">
        <f t="shared" si="80"/>
        <v/>
      </c>
      <c r="H415" s="238">
        <f t="shared" si="81"/>
        <v>0</v>
      </c>
      <c r="I415" s="238" t="str">
        <f t="shared" si="82"/>
        <v/>
      </c>
      <c r="J415" s="238" t="str">
        <f t="shared" si="83"/>
        <v/>
      </c>
      <c r="K415" s="238" t="str">
        <f t="shared" si="84"/>
        <v/>
      </c>
      <c r="L415" s="238" t="str">
        <f t="shared" si="85"/>
        <v/>
      </c>
      <c r="M415" s="238" t="str">
        <f t="shared" si="86"/>
        <v/>
      </c>
      <c r="N415" s="180">
        <f t="shared" si="87"/>
        <v>0</v>
      </c>
      <c r="O415" s="192"/>
      <c r="P415" s="180">
        <f t="shared" si="88"/>
        <v>0</v>
      </c>
      <c r="Q415" s="192"/>
      <c r="R415" s="180">
        <f t="shared" si="89"/>
        <v>0</v>
      </c>
      <c r="S415" s="192"/>
      <c r="T415" s="180">
        <f t="shared" si="90"/>
        <v>0</v>
      </c>
      <c r="U415" s="192"/>
      <c r="V415" s="180">
        <f t="shared" si="91"/>
        <v>0</v>
      </c>
      <c r="W415" s="192"/>
      <c r="X415" s="179">
        <f t="shared" si="79"/>
        <v>0</v>
      </c>
      <c r="Y415" s="168"/>
    </row>
    <row r="416" spans="1:25" x14ac:dyDescent="0.25">
      <c r="A416" s="168"/>
      <c r="B416" s="181"/>
      <c r="C416" s="168"/>
      <c r="D416" s="191"/>
      <c r="E416" s="168"/>
      <c r="F416" s="168"/>
      <c r="G416" s="187" t="str">
        <f t="shared" si="80"/>
        <v/>
      </c>
      <c r="H416" s="238">
        <f t="shared" si="81"/>
        <v>0</v>
      </c>
      <c r="I416" s="238" t="str">
        <f t="shared" si="82"/>
        <v/>
      </c>
      <c r="J416" s="238" t="str">
        <f t="shared" si="83"/>
        <v/>
      </c>
      <c r="K416" s="238" t="str">
        <f t="shared" si="84"/>
        <v/>
      </c>
      <c r="L416" s="238" t="str">
        <f t="shared" si="85"/>
        <v/>
      </c>
      <c r="M416" s="238" t="str">
        <f t="shared" si="86"/>
        <v/>
      </c>
      <c r="N416" s="180">
        <f t="shared" si="87"/>
        <v>0</v>
      </c>
      <c r="O416" s="192"/>
      <c r="P416" s="180">
        <f t="shared" si="88"/>
        <v>0</v>
      </c>
      <c r="Q416" s="192"/>
      <c r="R416" s="180">
        <f t="shared" si="89"/>
        <v>0</v>
      </c>
      <c r="S416" s="192"/>
      <c r="T416" s="180">
        <f t="shared" si="90"/>
        <v>0</v>
      </c>
      <c r="U416" s="192"/>
      <c r="V416" s="180">
        <f t="shared" si="91"/>
        <v>0</v>
      </c>
      <c r="W416" s="192"/>
      <c r="X416" s="179">
        <f t="shared" si="79"/>
        <v>0</v>
      </c>
      <c r="Y416" s="168"/>
    </row>
    <row r="417" spans="1:25" x14ac:dyDescent="0.25">
      <c r="A417" s="168"/>
      <c r="B417" s="181"/>
      <c r="C417" s="168"/>
      <c r="D417" s="191"/>
      <c r="E417" s="168"/>
      <c r="F417" s="168"/>
      <c r="G417" s="187" t="str">
        <f t="shared" si="80"/>
        <v/>
      </c>
      <c r="H417" s="238">
        <f t="shared" si="81"/>
        <v>0</v>
      </c>
      <c r="I417" s="238" t="str">
        <f t="shared" si="82"/>
        <v/>
      </c>
      <c r="J417" s="238" t="str">
        <f t="shared" si="83"/>
        <v/>
      </c>
      <c r="K417" s="238" t="str">
        <f t="shared" si="84"/>
        <v/>
      </c>
      <c r="L417" s="238" t="str">
        <f t="shared" si="85"/>
        <v/>
      </c>
      <c r="M417" s="238" t="str">
        <f t="shared" si="86"/>
        <v/>
      </c>
      <c r="N417" s="180">
        <f t="shared" si="87"/>
        <v>0</v>
      </c>
      <c r="O417" s="192"/>
      <c r="P417" s="180">
        <f t="shared" si="88"/>
        <v>0</v>
      </c>
      <c r="Q417" s="192"/>
      <c r="R417" s="180">
        <f t="shared" si="89"/>
        <v>0</v>
      </c>
      <c r="S417" s="192"/>
      <c r="T417" s="180">
        <f t="shared" si="90"/>
        <v>0</v>
      </c>
      <c r="U417" s="192"/>
      <c r="V417" s="180">
        <f t="shared" si="91"/>
        <v>0</v>
      </c>
      <c r="W417" s="192"/>
      <c r="X417" s="179">
        <f t="shared" si="79"/>
        <v>0</v>
      </c>
      <c r="Y417" s="168"/>
    </row>
    <row r="418" spans="1:25" x14ac:dyDescent="0.25">
      <c r="A418" s="168"/>
      <c r="B418" s="181"/>
      <c r="C418" s="168"/>
      <c r="D418" s="191"/>
      <c r="E418" s="168"/>
      <c r="F418" s="168"/>
      <c r="G418" s="187" t="str">
        <f t="shared" si="80"/>
        <v/>
      </c>
      <c r="H418" s="238">
        <f t="shared" si="81"/>
        <v>0</v>
      </c>
      <c r="I418" s="238" t="str">
        <f t="shared" si="82"/>
        <v/>
      </c>
      <c r="J418" s="238" t="str">
        <f t="shared" si="83"/>
        <v/>
      </c>
      <c r="K418" s="238" t="str">
        <f t="shared" si="84"/>
        <v/>
      </c>
      <c r="L418" s="238" t="str">
        <f t="shared" si="85"/>
        <v/>
      </c>
      <c r="M418" s="238" t="str">
        <f t="shared" si="86"/>
        <v/>
      </c>
      <c r="N418" s="180">
        <f t="shared" si="87"/>
        <v>0</v>
      </c>
      <c r="O418" s="192"/>
      <c r="P418" s="180">
        <f t="shared" si="88"/>
        <v>0</v>
      </c>
      <c r="Q418" s="192"/>
      <c r="R418" s="180">
        <f t="shared" si="89"/>
        <v>0</v>
      </c>
      <c r="S418" s="192"/>
      <c r="T418" s="180">
        <f t="shared" si="90"/>
        <v>0</v>
      </c>
      <c r="U418" s="192"/>
      <c r="V418" s="180">
        <f t="shared" si="91"/>
        <v>0</v>
      </c>
      <c r="W418" s="192"/>
      <c r="X418" s="179">
        <f t="shared" si="79"/>
        <v>0</v>
      </c>
      <c r="Y418" s="168"/>
    </row>
    <row r="419" spans="1:25" x14ac:dyDescent="0.25">
      <c r="A419" s="168"/>
      <c r="B419" s="181"/>
      <c r="C419" s="168"/>
      <c r="D419" s="191"/>
      <c r="E419" s="168"/>
      <c r="F419" s="168"/>
      <c r="G419" s="187" t="str">
        <f t="shared" si="80"/>
        <v/>
      </c>
      <c r="H419" s="238">
        <f t="shared" si="81"/>
        <v>0</v>
      </c>
      <c r="I419" s="238" t="str">
        <f t="shared" si="82"/>
        <v/>
      </c>
      <c r="J419" s="238" t="str">
        <f t="shared" si="83"/>
        <v/>
      </c>
      <c r="K419" s="238" t="str">
        <f t="shared" si="84"/>
        <v/>
      </c>
      <c r="L419" s="238" t="str">
        <f t="shared" si="85"/>
        <v/>
      </c>
      <c r="M419" s="238" t="str">
        <f t="shared" si="86"/>
        <v/>
      </c>
      <c r="N419" s="180">
        <f t="shared" si="87"/>
        <v>0</v>
      </c>
      <c r="O419" s="192"/>
      <c r="P419" s="180">
        <f t="shared" si="88"/>
        <v>0</v>
      </c>
      <c r="Q419" s="192"/>
      <c r="R419" s="180">
        <f t="shared" si="89"/>
        <v>0</v>
      </c>
      <c r="S419" s="192"/>
      <c r="T419" s="180">
        <f t="shared" si="90"/>
        <v>0</v>
      </c>
      <c r="U419" s="192"/>
      <c r="V419" s="180">
        <f t="shared" si="91"/>
        <v>0</v>
      </c>
      <c r="W419" s="192"/>
      <c r="X419" s="179">
        <f t="shared" si="79"/>
        <v>0</v>
      </c>
      <c r="Y419" s="168"/>
    </row>
    <row r="420" spans="1:25" x14ac:dyDescent="0.25">
      <c r="A420" s="168"/>
      <c r="B420" s="181"/>
      <c r="C420" s="168"/>
      <c r="D420" s="191"/>
      <c r="E420" s="168"/>
      <c r="F420" s="168"/>
      <c r="G420" s="187" t="str">
        <f t="shared" si="80"/>
        <v/>
      </c>
      <c r="H420" s="238">
        <f t="shared" si="81"/>
        <v>0</v>
      </c>
      <c r="I420" s="238" t="str">
        <f t="shared" si="82"/>
        <v/>
      </c>
      <c r="J420" s="238" t="str">
        <f t="shared" si="83"/>
        <v/>
      </c>
      <c r="K420" s="238" t="str">
        <f t="shared" si="84"/>
        <v/>
      </c>
      <c r="L420" s="238" t="str">
        <f t="shared" si="85"/>
        <v/>
      </c>
      <c r="M420" s="238" t="str">
        <f t="shared" si="86"/>
        <v/>
      </c>
      <c r="N420" s="180">
        <f t="shared" si="87"/>
        <v>0</v>
      </c>
      <c r="O420" s="192"/>
      <c r="P420" s="180">
        <f t="shared" si="88"/>
        <v>0</v>
      </c>
      <c r="Q420" s="192"/>
      <c r="R420" s="180">
        <f t="shared" si="89"/>
        <v>0</v>
      </c>
      <c r="S420" s="192"/>
      <c r="T420" s="180">
        <f t="shared" si="90"/>
        <v>0</v>
      </c>
      <c r="U420" s="192"/>
      <c r="V420" s="180">
        <f t="shared" si="91"/>
        <v>0</v>
      </c>
      <c r="W420" s="192"/>
      <c r="X420" s="179">
        <f t="shared" si="79"/>
        <v>0</v>
      </c>
      <c r="Y420" s="168"/>
    </row>
    <row r="421" spans="1:25" x14ac:dyDescent="0.25">
      <c r="A421" s="168"/>
      <c r="B421" s="181"/>
      <c r="C421" s="168"/>
      <c r="D421" s="191"/>
      <c r="E421" s="168"/>
      <c r="F421" s="168"/>
      <c r="G421" s="187" t="str">
        <f t="shared" si="80"/>
        <v/>
      </c>
      <c r="H421" s="238">
        <f t="shared" si="81"/>
        <v>0</v>
      </c>
      <c r="I421" s="238" t="str">
        <f t="shared" si="82"/>
        <v/>
      </c>
      <c r="J421" s="238" t="str">
        <f t="shared" si="83"/>
        <v/>
      </c>
      <c r="K421" s="238" t="str">
        <f t="shared" si="84"/>
        <v/>
      </c>
      <c r="L421" s="238" t="str">
        <f t="shared" si="85"/>
        <v/>
      </c>
      <c r="M421" s="238" t="str">
        <f t="shared" si="86"/>
        <v/>
      </c>
      <c r="N421" s="180">
        <f t="shared" si="87"/>
        <v>0</v>
      </c>
      <c r="O421" s="192"/>
      <c r="P421" s="180">
        <f t="shared" si="88"/>
        <v>0</v>
      </c>
      <c r="Q421" s="192"/>
      <c r="R421" s="180">
        <f t="shared" si="89"/>
        <v>0</v>
      </c>
      <c r="S421" s="192"/>
      <c r="T421" s="180">
        <f t="shared" si="90"/>
        <v>0</v>
      </c>
      <c r="U421" s="192"/>
      <c r="V421" s="180">
        <f t="shared" si="91"/>
        <v>0</v>
      </c>
      <c r="W421" s="192"/>
      <c r="X421" s="179">
        <f t="shared" si="79"/>
        <v>0</v>
      </c>
      <c r="Y421" s="168"/>
    </row>
    <row r="422" spans="1:25" x14ac:dyDescent="0.25">
      <c r="A422" s="168"/>
      <c r="B422" s="181"/>
      <c r="C422" s="168"/>
      <c r="D422" s="191"/>
      <c r="E422" s="168"/>
      <c r="F422" s="168"/>
      <c r="G422" s="187" t="str">
        <f t="shared" si="80"/>
        <v/>
      </c>
      <c r="H422" s="238">
        <f t="shared" si="81"/>
        <v>0</v>
      </c>
      <c r="I422" s="238" t="str">
        <f t="shared" si="82"/>
        <v/>
      </c>
      <c r="J422" s="238" t="str">
        <f t="shared" si="83"/>
        <v/>
      </c>
      <c r="K422" s="238" t="str">
        <f t="shared" si="84"/>
        <v/>
      </c>
      <c r="L422" s="238" t="str">
        <f t="shared" si="85"/>
        <v/>
      </c>
      <c r="M422" s="238" t="str">
        <f t="shared" si="86"/>
        <v/>
      </c>
      <c r="N422" s="180">
        <f t="shared" si="87"/>
        <v>0</v>
      </c>
      <c r="O422" s="192"/>
      <c r="P422" s="180">
        <f t="shared" si="88"/>
        <v>0</v>
      </c>
      <c r="Q422" s="192"/>
      <c r="R422" s="180">
        <f t="shared" si="89"/>
        <v>0</v>
      </c>
      <c r="S422" s="192"/>
      <c r="T422" s="180">
        <f t="shared" si="90"/>
        <v>0</v>
      </c>
      <c r="U422" s="192"/>
      <c r="V422" s="180">
        <f t="shared" si="91"/>
        <v>0</v>
      </c>
      <c r="W422" s="192"/>
      <c r="X422" s="179">
        <f t="shared" si="79"/>
        <v>0</v>
      </c>
      <c r="Y422" s="168"/>
    </row>
    <row r="423" spans="1:25" x14ac:dyDescent="0.25">
      <c r="A423" s="168"/>
      <c r="B423" s="181"/>
      <c r="C423" s="168"/>
      <c r="D423" s="191"/>
      <c r="E423" s="168"/>
      <c r="F423" s="168"/>
      <c r="G423" s="187" t="str">
        <f t="shared" si="80"/>
        <v/>
      </c>
      <c r="H423" s="238">
        <f t="shared" si="81"/>
        <v>0</v>
      </c>
      <c r="I423" s="238" t="str">
        <f t="shared" si="82"/>
        <v/>
      </c>
      <c r="J423" s="238" t="str">
        <f t="shared" si="83"/>
        <v/>
      </c>
      <c r="K423" s="238" t="str">
        <f t="shared" si="84"/>
        <v/>
      </c>
      <c r="L423" s="238" t="str">
        <f t="shared" si="85"/>
        <v/>
      </c>
      <c r="M423" s="238" t="str">
        <f t="shared" si="86"/>
        <v/>
      </c>
      <c r="N423" s="180">
        <f t="shared" si="87"/>
        <v>0</v>
      </c>
      <c r="O423" s="192"/>
      <c r="P423" s="180">
        <f t="shared" si="88"/>
        <v>0</v>
      </c>
      <c r="Q423" s="192"/>
      <c r="R423" s="180">
        <f t="shared" si="89"/>
        <v>0</v>
      </c>
      <c r="S423" s="192"/>
      <c r="T423" s="180">
        <f t="shared" si="90"/>
        <v>0</v>
      </c>
      <c r="U423" s="192"/>
      <c r="V423" s="180">
        <f t="shared" si="91"/>
        <v>0</v>
      </c>
      <c r="W423" s="192"/>
      <c r="X423" s="179">
        <f t="shared" si="79"/>
        <v>0</v>
      </c>
      <c r="Y423" s="168"/>
    </row>
    <row r="424" spans="1:25" x14ac:dyDescent="0.25">
      <c r="A424" s="168"/>
      <c r="B424" s="181"/>
      <c r="C424" s="168"/>
      <c r="D424" s="191"/>
      <c r="E424" s="168"/>
      <c r="F424" s="168"/>
      <c r="G424" s="187" t="str">
        <f t="shared" si="80"/>
        <v/>
      </c>
      <c r="H424" s="238">
        <f t="shared" si="81"/>
        <v>0</v>
      </c>
      <c r="I424" s="238" t="str">
        <f t="shared" si="82"/>
        <v/>
      </c>
      <c r="J424" s="238" t="str">
        <f t="shared" si="83"/>
        <v/>
      </c>
      <c r="K424" s="238" t="str">
        <f t="shared" si="84"/>
        <v/>
      </c>
      <c r="L424" s="238" t="str">
        <f t="shared" si="85"/>
        <v/>
      </c>
      <c r="M424" s="238" t="str">
        <f t="shared" si="86"/>
        <v/>
      </c>
      <c r="N424" s="180">
        <f t="shared" si="87"/>
        <v>0</v>
      </c>
      <c r="O424" s="192"/>
      <c r="P424" s="180">
        <f t="shared" si="88"/>
        <v>0</v>
      </c>
      <c r="Q424" s="192"/>
      <c r="R424" s="180">
        <f t="shared" si="89"/>
        <v>0</v>
      </c>
      <c r="S424" s="192"/>
      <c r="T424" s="180">
        <f t="shared" si="90"/>
        <v>0</v>
      </c>
      <c r="U424" s="192"/>
      <c r="V424" s="180">
        <f t="shared" si="91"/>
        <v>0</v>
      </c>
      <c r="W424" s="192"/>
      <c r="X424" s="179">
        <f t="shared" si="79"/>
        <v>0</v>
      </c>
      <c r="Y424" s="168"/>
    </row>
    <row r="425" spans="1:25" x14ac:dyDescent="0.25">
      <c r="A425" s="168"/>
      <c r="B425" s="181"/>
      <c r="C425" s="168"/>
      <c r="D425" s="191"/>
      <c r="E425" s="168"/>
      <c r="F425" s="168"/>
      <c r="G425" s="187" t="str">
        <f t="shared" si="80"/>
        <v/>
      </c>
      <c r="H425" s="238">
        <f t="shared" si="81"/>
        <v>0</v>
      </c>
      <c r="I425" s="238" t="str">
        <f t="shared" si="82"/>
        <v/>
      </c>
      <c r="J425" s="238" t="str">
        <f t="shared" si="83"/>
        <v/>
      </c>
      <c r="K425" s="238" t="str">
        <f t="shared" si="84"/>
        <v/>
      </c>
      <c r="L425" s="238" t="str">
        <f t="shared" si="85"/>
        <v/>
      </c>
      <c r="M425" s="238" t="str">
        <f t="shared" si="86"/>
        <v/>
      </c>
      <c r="N425" s="180">
        <f t="shared" si="87"/>
        <v>0</v>
      </c>
      <c r="O425" s="192"/>
      <c r="P425" s="180">
        <f t="shared" si="88"/>
        <v>0</v>
      </c>
      <c r="Q425" s="192"/>
      <c r="R425" s="180">
        <f t="shared" si="89"/>
        <v>0</v>
      </c>
      <c r="S425" s="192"/>
      <c r="T425" s="180">
        <f t="shared" si="90"/>
        <v>0</v>
      </c>
      <c r="U425" s="192"/>
      <c r="V425" s="180">
        <f t="shared" si="91"/>
        <v>0</v>
      </c>
      <c r="W425" s="192"/>
      <c r="X425" s="179">
        <f t="shared" si="79"/>
        <v>0</v>
      </c>
      <c r="Y425" s="168"/>
    </row>
    <row r="426" spans="1:25" x14ac:dyDescent="0.25">
      <c r="A426" s="168"/>
      <c r="B426" s="181"/>
      <c r="C426" s="168"/>
      <c r="D426" s="191"/>
      <c r="E426" s="168"/>
      <c r="F426" s="168"/>
      <c r="G426" s="187" t="str">
        <f t="shared" si="80"/>
        <v/>
      </c>
      <c r="H426" s="238">
        <f t="shared" si="81"/>
        <v>0</v>
      </c>
      <c r="I426" s="238" t="str">
        <f t="shared" si="82"/>
        <v/>
      </c>
      <c r="J426" s="238" t="str">
        <f t="shared" si="83"/>
        <v/>
      </c>
      <c r="K426" s="238" t="str">
        <f t="shared" si="84"/>
        <v/>
      </c>
      <c r="L426" s="238" t="str">
        <f t="shared" si="85"/>
        <v/>
      </c>
      <c r="M426" s="238" t="str">
        <f t="shared" si="86"/>
        <v/>
      </c>
      <c r="N426" s="180">
        <f t="shared" si="87"/>
        <v>0</v>
      </c>
      <c r="O426" s="192"/>
      <c r="P426" s="180">
        <f t="shared" si="88"/>
        <v>0</v>
      </c>
      <c r="Q426" s="192"/>
      <c r="R426" s="180">
        <f t="shared" si="89"/>
        <v>0</v>
      </c>
      <c r="S426" s="192"/>
      <c r="T426" s="180">
        <f t="shared" si="90"/>
        <v>0</v>
      </c>
      <c r="U426" s="192"/>
      <c r="V426" s="180">
        <f t="shared" si="91"/>
        <v>0</v>
      </c>
      <c r="W426" s="192"/>
      <c r="X426" s="179">
        <f t="shared" si="79"/>
        <v>0</v>
      </c>
      <c r="Y426" s="168"/>
    </row>
    <row r="427" spans="1:25" x14ac:dyDescent="0.25">
      <c r="A427" s="168"/>
      <c r="B427" s="181"/>
      <c r="C427" s="168"/>
      <c r="D427" s="191"/>
      <c r="E427" s="168"/>
      <c r="F427" s="168"/>
      <c r="G427" s="187" t="str">
        <f t="shared" si="80"/>
        <v/>
      </c>
      <c r="H427" s="238">
        <f t="shared" si="81"/>
        <v>0</v>
      </c>
      <c r="I427" s="238" t="str">
        <f t="shared" si="82"/>
        <v/>
      </c>
      <c r="J427" s="238" t="str">
        <f t="shared" si="83"/>
        <v/>
      </c>
      <c r="K427" s="238" t="str">
        <f t="shared" si="84"/>
        <v/>
      </c>
      <c r="L427" s="238" t="str">
        <f t="shared" si="85"/>
        <v/>
      </c>
      <c r="M427" s="238" t="str">
        <f t="shared" si="86"/>
        <v/>
      </c>
      <c r="N427" s="180">
        <f t="shared" si="87"/>
        <v>0</v>
      </c>
      <c r="O427" s="192"/>
      <c r="P427" s="180">
        <f t="shared" si="88"/>
        <v>0</v>
      </c>
      <c r="Q427" s="192"/>
      <c r="R427" s="180">
        <f t="shared" si="89"/>
        <v>0</v>
      </c>
      <c r="S427" s="192"/>
      <c r="T427" s="180">
        <f t="shared" si="90"/>
        <v>0</v>
      </c>
      <c r="U427" s="192"/>
      <c r="V427" s="180">
        <f t="shared" si="91"/>
        <v>0</v>
      </c>
      <c r="W427" s="192"/>
      <c r="X427" s="179">
        <f t="shared" si="79"/>
        <v>0</v>
      </c>
      <c r="Y427" s="168"/>
    </row>
    <row r="428" spans="1:25" x14ac:dyDescent="0.25">
      <c r="A428" s="168"/>
      <c r="B428" s="181"/>
      <c r="C428" s="168"/>
      <c r="D428" s="191"/>
      <c r="E428" s="168"/>
      <c r="F428" s="168"/>
      <c r="G428" s="187" t="str">
        <f t="shared" si="80"/>
        <v/>
      </c>
      <c r="H428" s="238">
        <f t="shared" si="81"/>
        <v>0</v>
      </c>
      <c r="I428" s="238" t="str">
        <f t="shared" si="82"/>
        <v/>
      </c>
      <c r="J428" s="238" t="str">
        <f t="shared" si="83"/>
        <v/>
      </c>
      <c r="K428" s="238" t="str">
        <f t="shared" si="84"/>
        <v/>
      </c>
      <c r="L428" s="238" t="str">
        <f t="shared" si="85"/>
        <v/>
      </c>
      <c r="M428" s="238" t="str">
        <f t="shared" si="86"/>
        <v/>
      </c>
      <c r="N428" s="180">
        <f t="shared" si="87"/>
        <v>0</v>
      </c>
      <c r="O428" s="192"/>
      <c r="P428" s="180">
        <f t="shared" si="88"/>
        <v>0</v>
      </c>
      <c r="Q428" s="192"/>
      <c r="R428" s="180">
        <f t="shared" si="89"/>
        <v>0</v>
      </c>
      <c r="S428" s="192"/>
      <c r="T428" s="180">
        <f t="shared" si="90"/>
        <v>0</v>
      </c>
      <c r="U428" s="192"/>
      <c r="V428" s="180">
        <f t="shared" si="91"/>
        <v>0</v>
      </c>
      <c r="W428" s="192"/>
      <c r="X428" s="179">
        <f t="shared" si="79"/>
        <v>0</v>
      </c>
      <c r="Y428" s="168"/>
    </row>
    <row r="429" spans="1:25" x14ac:dyDescent="0.25">
      <c r="A429" s="168"/>
      <c r="B429" s="181"/>
      <c r="C429" s="168"/>
      <c r="D429" s="191"/>
      <c r="E429" s="168"/>
      <c r="F429" s="168"/>
      <c r="G429" s="187" t="str">
        <f t="shared" si="80"/>
        <v/>
      </c>
      <c r="H429" s="238">
        <f t="shared" si="81"/>
        <v>0</v>
      </c>
      <c r="I429" s="238" t="str">
        <f t="shared" si="82"/>
        <v/>
      </c>
      <c r="J429" s="238" t="str">
        <f t="shared" si="83"/>
        <v/>
      </c>
      <c r="K429" s="238" t="str">
        <f t="shared" si="84"/>
        <v/>
      </c>
      <c r="L429" s="238" t="str">
        <f t="shared" si="85"/>
        <v/>
      </c>
      <c r="M429" s="238" t="str">
        <f t="shared" si="86"/>
        <v/>
      </c>
      <c r="N429" s="180">
        <f t="shared" si="87"/>
        <v>0</v>
      </c>
      <c r="O429" s="192"/>
      <c r="P429" s="180">
        <f t="shared" si="88"/>
        <v>0</v>
      </c>
      <c r="Q429" s="192"/>
      <c r="R429" s="180">
        <f t="shared" si="89"/>
        <v>0</v>
      </c>
      <c r="S429" s="192"/>
      <c r="T429" s="180">
        <f t="shared" si="90"/>
        <v>0</v>
      </c>
      <c r="U429" s="192"/>
      <c r="V429" s="180">
        <f t="shared" si="91"/>
        <v>0</v>
      </c>
      <c r="W429" s="192"/>
      <c r="X429" s="179">
        <f t="shared" si="79"/>
        <v>0</v>
      </c>
      <c r="Y429" s="168"/>
    </row>
    <row r="430" spans="1:25" x14ac:dyDescent="0.25">
      <c r="A430" s="168"/>
      <c r="B430" s="181"/>
      <c r="C430" s="168"/>
      <c r="D430" s="191"/>
      <c r="E430" s="168"/>
      <c r="F430" s="168"/>
      <c r="G430" s="187" t="str">
        <f t="shared" si="80"/>
        <v/>
      </c>
      <c r="H430" s="238">
        <f t="shared" si="81"/>
        <v>0</v>
      </c>
      <c r="I430" s="238" t="str">
        <f t="shared" si="82"/>
        <v/>
      </c>
      <c r="J430" s="238" t="str">
        <f t="shared" si="83"/>
        <v/>
      </c>
      <c r="K430" s="238" t="str">
        <f t="shared" si="84"/>
        <v/>
      </c>
      <c r="L430" s="238" t="str">
        <f t="shared" si="85"/>
        <v/>
      </c>
      <c r="M430" s="238" t="str">
        <f t="shared" si="86"/>
        <v/>
      </c>
      <c r="N430" s="180">
        <f t="shared" si="87"/>
        <v>0</v>
      </c>
      <c r="O430" s="192"/>
      <c r="P430" s="180">
        <f t="shared" si="88"/>
        <v>0</v>
      </c>
      <c r="Q430" s="192"/>
      <c r="R430" s="180">
        <f t="shared" si="89"/>
        <v>0</v>
      </c>
      <c r="S430" s="192"/>
      <c r="T430" s="180">
        <f t="shared" si="90"/>
        <v>0</v>
      </c>
      <c r="U430" s="192"/>
      <c r="V430" s="180">
        <f t="shared" si="91"/>
        <v>0</v>
      </c>
      <c r="W430" s="192"/>
      <c r="X430" s="179">
        <f t="shared" si="79"/>
        <v>0</v>
      </c>
      <c r="Y430" s="168"/>
    </row>
    <row r="431" spans="1:25" x14ac:dyDescent="0.25">
      <c r="A431" s="168"/>
      <c r="B431" s="181"/>
      <c r="C431" s="168"/>
      <c r="D431" s="191"/>
      <c r="E431" s="168"/>
      <c r="F431" s="168"/>
      <c r="G431" s="187" t="str">
        <f t="shared" si="80"/>
        <v/>
      </c>
      <c r="H431" s="238">
        <f t="shared" si="81"/>
        <v>0</v>
      </c>
      <c r="I431" s="238" t="str">
        <f t="shared" si="82"/>
        <v/>
      </c>
      <c r="J431" s="238" t="str">
        <f t="shared" si="83"/>
        <v/>
      </c>
      <c r="K431" s="238" t="str">
        <f t="shared" si="84"/>
        <v/>
      </c>
      <c r="L431" s="238" t="str">
        <f t="shared" si="85"/>
        <v/>
      </c>
      <c r="M431" s="238" t="str">
        <f t="shared" si="86"/>
        <v/>
      </c>
      <c r="N431" s="180">
        <f t="shared" si="87"/>
        <v>0</v>
      </c>
      <c r="O431" s="192"/>
      <c r="P431" s="180">
        <f t="shared" si="88"/>
        <v>0</v>
      </c>
      <c r="Q431" s="192"/>
      <c r="R431" s="180">
        <f t="shared" si="89"/>
        <v>0</v>
      </c>
      <c r="S431" s="192"/>
      <c r="T431" s="180">
        <f t="shared" si="90"/>
        <v>0</v>
      </c>
      <c r="U431" s="192"/>
      <c r="V431" s="180">
        <f t="shared" si="91"/>
        <v>0</v>
      </c>
      <c r="W431" s="192"/>
      <c r="X431" s="179">
        <f t="shared" si="79"/>
        <v>0</v>
      </c>
      <c r="Y431" s="168"/>
    </row>
    <row r="432" spans="1:25" x14ac:dyDescent="0.25">
      <c r="A432" s="168"/>
      <c r="B432" s="181"/>
      <c r="C432" s="168"/>
      <c r="D432" s="191"/>
      <c r="E432" s="168"/>
      <c r="F432" s="168"/>
      <c r="G432" s="187" t="str">
        <f t="shared" si="80"/>
        <v/>
      </c>
      <c r="H432" s="238">
        <f t="shared" si="81"/>
        <v>0</v>
      </c>
      <c r="I432" s="238" t="str">
        <f t="shared" si="82"/>
        <v/>
      </c>
      <c r="J432" s="238" t="str">
        <f t="shared" si="83"/>
        <v/>
      </c>
      <c r="K432" s="238" t="str">
        <f t="shared" si="84"/>
        <v/>
      </c>
      <c r="L432" s="238" t="str">
        <f t="shared" si="85"/>
        <v/>
      </c>
      <c r="M432" s="238" t="str">
        <f t="shared" si="86"/>
        <v/>
      </c>
      <c r="N432" s="180">
        <f t="shared" si="87"/>
        <v>0</v>
      </c>
      <c r="O432" s="192"/>
      <c r="P432" s="180">
        <f t="shared" si="88"/>
        <v>0</v>
      </c>
      <c r="Q432" s="192"/>
      <c r="R432" s="180">
        <f t="shared" si="89"/>
        <v>0</v>
      </c>
      <c r="S432" s="192"/>
      <c r="T432" s="180">
        <f t="shared" si="90"/>
        <v>0</v>
      </c>
      <c r="U432" s="192"/>
      <c r="V432" s="180">
        <f t="shared" si="91"/>
        <v>0</v>
      </c>
      <c r="W432" s="192"/>
      <c r="X432" s="179">
        <f t="shared" si="79"/>
        <v>0</v>
      </c>
      <c r="Y432" s="168"/>
    </row>
    <row r="433" spans="1:25" x14ac:dyDescent="0.25">
      <c r="A433" s="168"/>
      <c r="B433" s="181"/>
      <c r="C433" s="168"/>
      <c r="D433" s="191"/>
      <c r="E433" s="168"/>
      <c r="F433" s="168"/>
      <c r="G433" s="187" t="str">
        <f t="shared" si="80"/>
        <v/>
      </c>
      <c r="H433" s="238">
        <f t="shared" si="81"/>
        <v>0</v>
      </c>
      <c r="I433" s="238" t="str">
        <f t="shared" si="82"/>
        <v/>
      </c>
      <c r="J433" s="238" t="str">
        <f t="shared" si="83"/>
        <v/>
      </c>
      <c r="K433" s="238" t="str">
        <f t="shared" si="84"/>
        <v/>
      </c>
      <c r="L433" s="238" t="str">
        <f t="shared" si="85"/>
        <v/>
      </c>
      <c r="M433" s="238" t="str">
        <f t="shared" si="86"/>
        <v/>
      </c>
      <c r="N433" s="180">
        <f t="shared" si="87"/>
        <v>0</v>
      </c>
      <c r="O433" s="192"/>
      <c r="P433" s="180">
        <f t="shared" si="88"/>
        <v>0</v>
      </c>
      <c r="Q433" s="192"/>
      <c r="R433" s="180">
        <f t="shared" si="89"/>
        <v>0</v>
      </c>
      <c r="S433" s="192"/>
      <c r="T433" s="180">
        <f t="shared" si="90"/>
        <v>0</v>
      </c>
      <c r="U433" s="192"/>
      <c r="V433" s="180">
        <f t="shared" si="91"/>
        <v>0</v>
      </c>
      <c r="W433" s="192"/>
      <c r="X433" s="179">
        <f t="shared" si="79"/>
        <v>0</v>
      </c>
      <c r="Y433" s="168"/>
    </row>
    <row r="434" spans="1:25" x14ac:dyDescent="0.25">
      <c r="A434" s="168"/>
      <c r="B434" s="181"/>
      <c r="C434" s="168"/>
      <c r="D434" s="191"/>
      <c r="E434" s="168"/>
      <c r="F434" s="168"/>
      <c r="G434" s="187" t="str">
        <f t="shared" si="80"/>
        <v/>
      </c>
      <c r="H434" s="238">
        <f t="shared" si="81"/>
        <v>0</v>
      </c>
      <c r="I434" s="238" t="str">
        <f t="shared" si="82"/>
        <v/>
      </c>
      <c r="J434" s="238" t="str">
        <f t="shared" si="83"/>
        <v/>
      </c>
      <c r="K434" s="238" t="str">
        <f t="shared" si="84"/>
        <v/>
      </c>
      <c r="L434" s="238" t="str">
        <f t="shared" si="85"/>
        <v/>
      </c>
      <c r="M434" s="238" t="str">
        <f t="shared" si="86"/>
        <v/>
      </c>
      <c r="N434" s="180">
        <f t="shared" si="87"/>
        <v>0</v>
      </c>
      <c r="O434" s="192"/>
      <c r="P434" s="180">
        <f t="shared" si="88"/>
        <v>0</v>
      </c>
      <c r="Q434" s="192"/>
      <c r="R434" s="180">
        <f t="shared" si="89"/>
        <v>0</v>
      </c>
      <c r="S434" s="192"/>
      <c r="T434" s="180">
        <f t="shared" si="90"/>
        <v>0</v>
      </c>
      <c r="U434" s="192"/>
      <c r="V434" s="180">
        <f t="shared" si="91"/>
        <v>0</v>
      </c>
      <c r="W434" s="192"/>
      <c r="X434" s="179">
        <f t="shared" si="79"/>
        <v>0</v>
      </c>
      <c r="Y434" s="168"/>
    </row>
    <row r="435" spans="1:25" x14ac:dyDescent="0.25">
      <c r="A435" s="168"/>
      <c r="B435" s="181"/>
      <c r="C435" s="168"/>
      <c r="D435" s="191"/>
      <c r="E435" s="168"/>
      <c r="F435" s="168"/>
      <c r="G435" s="187" t="str">
        <f t="shared" si="80"/>
        <v/>
      </c>
      <c r="H435" s="238">
        <f t="shared" si="81"/>
        <v>0</v>
      </c>
      <c r="I435" s="238" t="str">
        <f t="shared" si="82"/>
        <v/>
      </c>
      <c r="J435" s="238" t="str">
        <f t="shared" si="83"/>
        <v/>
      </c>
      <c r="K435" s="238" t="str">
        <f t="shared" si="84"/>
        <v/>
      </c>
      <c r="L435" s="238" t="str">
        <f t="shared" si="85"/>
        <v/>
      </c>
      <c r="M435" s="238" t="str">
        <f t="shared" si="86"/>
        <v/>
      </c>
      <c r="N435" s="180">
        <f t="shared" si="87"/>
        <v>0</v>
      </c>
      <c r="O435" s="192"/>
      <c r="P435" s="180">
        <f t="shared" si="88"/>
        <v>0</v>
      </c>
      <c r="Q435" s="192"/>
      <c r="R435" s="180">
        <f t="shared" si="89"/>
        <v>0</v>
      </c>
      <c r="S435" s="192"/>
      <c r="T435" s="180">
        <f t="shared" si="90"/>
        <v>0</v>
      </c>
      <c r="U435" s="192"/>
      <c r="V435" s="180">
        <f t="shared" si="91"/>
        <v>0</v>
      </c>
      <c r="W435" s="192"/>
      <c r="X435" s="179">
        <f t="shared" si="79"/>
        <v>0</v>
      </c>
      <c r="Y435" s="168"/>
    </row>
    <row r="436" spans="1:25" x14ac:dyDescent="0.25">
      <c r="A436" s="168"/>
      <c r="B436" s="181"/>
      <c r="C436" s="168"/>
      <c r="D436" s="191"/>
      <c r="E436" s="168"/>
      <c r="F436" s="168"/>
      <c r="G436" s="187" t="str">
        <f t="shared" si="80"/>
        <v/>
      </c>
      <c r="H436" s="238">
        <f t="shared" si="81"/>
        <v>0</v>
      </c>
      <c r="I436" s="238" t="str">
        <f t="shared" si="82"/>
        <v/>
      </c>
      <c r="J436" s="238" t="str">
        <f t="shared" si="83"/>
        <v/>
      </c>
      <c r="K436" s="238" t="str">
        <f t="shared" si="84"/>
        <v/>
      </c>
      <c r="L436" s="238" t="str">
        <f t="shared" si="85"/>
        <v/>
      </c>
      <c r="M436" s="238" t="str">
        <f t="shared" si="86"/>
        <v/>
      </c>
      <c r="N436" s="180">
        <f t="shared" si="87"/>
        <v>0</v>
      </c>
      <c r="O436" s="192"/>
      <c r="P436" s="180">
        <f t="shared" si="88"/>
        <v>0</v>
      </c>
      <c r="Q436" s="192"/>
      <c r="R436" s="180">
        <f t="shared" si="89"/>
        <v>0</v>
      </c>
      <c r="S436" s="192"/>
      <c r="T436" s="180">
        <f t="shared" si="90"/>
        <v>0</v>
      </c>
      <c r="U436" s="192"/>
      <c r="V436" s="180">
        <f t="shared" si="91"/>
        <v>0</v>
      </c>
      <c r="W436" s="192"/>
      <c r="X436" s="179">
        <f t="shared" si="79"/>
        <v>0</v>
      </c>
      <c r="Y436" s="168"/>
    </row>
    <row r="437" spans="1:25" x14ac:dyDescent="0.25">
      <c r="A437" s="168"/>
      <c r="B437" s="181"/>
      <c r="C437" s="168"/>
      <c r="D437" s="191"/>
      <c r="E437" s="168"/>
      <c r="F437" s="168"/>
      <c r="G437" s="187" t="str">
        <f t="shared" si="80"/>
        <v/>
      </c>
      <c r="H437" s="238">
        <f t="shared" si="81"/>
        <v>0</v>
      </c>
      <c r="I437" s="238" t="str">
        <f t="shared" si="82"/>
        <v/>
      </c>
      <c r="J437" s="238" t="str">
        <f t="shared" si="83"/>
        <v/>
      </c>
      <c r="K437" s="238" t="str">
        <f t="shared" si="84"/>
        <v/>
      </c>
      <c r="L437" s="238" t="str">
        <f t="shared" si="85"/>
        <v/>
      </c>
      <c r="M437" s="238" t="str">
        <f t="shared" si="86"/>
        <v/>
      </c>
      <c r="N437" s="180">
        <f t="shared" si="87"/>
        <v>0</v>
      </c>
      <c r="O437" s="192"/>
      <c r="P437" s="180">
        <f t="shared" si="88"/>
        <v>0</v>
      </c>
      <c r="Q437" s="192"/>
      <c r="R437" s="180">
        <f t="shared" si="89"/>
        <v>0</v>
      </c>
      <c r="S437" s="192"/>
      <c r="T437" s="180">
        <f t="shared" si="90"/>
        <v>0</v>
      </c>
      <c r="U437" s="192"/>
      <c r="V437" s="180">
        <f t="shared" si="91"/>
        <v>0</v>
      </c>
      <c r="W437" s="192"/>
      <c r="X437" s="179">
        <f t="shared" si="79"/>
        <v>0</v>
      </c>
      <c r="Y437" s="168"/>
    </row>
    <row r="438" spans="1:25" x14ac:dyDescent="0.25">
      <c r="A438" s="168"/>
      <c r="B438" s="181"/>
      <c r="C438" s="168"/>
      <c r="D438" s="191"/>
      <c r="E438" s="168"/>
      <c r="F438" s="168"/>
      <c r="G438" s="187" t="str">
        <f t="shared" si="80"/>
        <v/>
      </c>
      <c r="H438" s="238">
        <f t="shared" si="81"/>
        <v>0</v>
      </c>
      <c r="I438" s="238" t="str">
        <f t="shared" si="82"/>
        <v/>
      </c>
      <c r="J438" s="238" t="str">
        <f t="shared" si="83"/>
        <v/>
      </c>
      <c r="K438" s="238" t="str">
        <f t="shared" si="84"/>
        <v/>
      </c>
      <c r="L438" s="238" t="str">
        <f t="shared" si="85"/>
        <v/>
      </c>
      <c r="M438" s="238" t="str">
        <f t="shared" si="86"/>
        <v/>
      </c>
      <c r="N438" s="180">
        <f t="shared" si="87"/>
        <v>0</v>
      </c>
      <c r="O438" s="192"/>
      <c r="P438" s="180">
        <f t="shared" si="88"/>
        <v>0</v>
      </c>
      <c r="Q438" s="192"/>
      <c r="R438" s="180">
        <f t="shared" si="89"/>
        <v>0</v>
      </c>
      <c r="S438" s="192"/>
      <c r="T438" s="180">
        <f t="shared" si="90"/>
        <v>0</v>
      </c>
      <c r="U438" s="192"/>
      <c r="V438" s="180">
        <f t="shared" si="91"/>
        <v>0</v>
      </c>
      <c r="W438" s="192"/>
      <c r="X438" s="179">
        <f t="shared" si="79"/>
        <v>0</v>
      </c>
      <c r="Y438" s="168"/>
    </row>
    <row r="439" spans="1:25" x14ac:dyDescent="0.25">
      <c r="A439" s="168"/>
      <c r="B439" s="181"/>
      <c r="C439" s="168"/>
      <c r="D439" s="191"/>
      <c r="E439" s="168"/>
      <c r="F439" s="168"/>
      <c r="G439" s="187" t="str">
        <f t="shared" si="80"/>
        <v/>
      </c>
      <c r="H439" s="238">
        <f t="shared" si="81"/>
        <v>0</v>
      </c>
      <c r="I439" s="238" t="str">
        <f t="shared" si="82"/>
        <v/>
      </c>
      <c r="J439" s="238" t="str">
        <f t="shared" si="83"/>
        <v/>
      </c>
      <c r="K439" s="238" t="str">
        <f t="shared" si="84"/>
        <v/>
      </c>
      <c r="L439" s="238" t="str">
        <f t="shared" si="85"/>
        <v/>
      </c>
      <c r="M439" s="238" t="str">
        <f t="shared" si="86"/>
        <v/>
      </c>
      <c r="N439" s="180">
        <f t="shared" si="87"/>
        <v>0</v>
      </c>
      <c r="O439" s="192"/>
      <c r="P439" s="180">
        <f t="shared" si="88"/>
        <v>0</v>
      </c>
      <c r="Q439" s="192"/>
      <c r="R439" s="180">
        <f t="shared" si="89"/>
        <v>0</v>
      </c>
      <c r="S439" s="192"/>
      <c r="T439" s="180">
        <f t="shared" si="90"/>
        <v>0</v>
      </c>
      <c r="U439" s="192"/>
      <c r="V439" s="180">
        <f t="shared" si="91"/>
        <v>0</v>
      </c>
      <c r="W439" s="192"/>
      <c r="X439" s="179">
        <f t="shared" si="79"/>
        <v>0</v>
      </c>
      <c r="Y439" s="168"/>
    </row>
    <row r="440" spans="1:25" x14ac:dyDescent="0.25">
      <c r="A440" s="168"/>
      <c r="B440" s="181"/>
      <c r="C440" s="168"/>
      <c r="D440" s="191"/>
      <c r="E440" s="168"/>
      <c r="F440" s="168"/>
      <c r="G440" s="187" t="str">
        <f t="shared" si="80"/>
        <v/>
      </c>
      <c r="H440" s="238">
        <f t="shared" si="81"/>
        <v>0</v>
      </c>
      <c r="I440" s="238" t="str">
        <f t="shared" si="82"/>
        <v/>
      </c>
      <c r="J440" s="238" t="str">
        <f t="shared" si="83"/>
        <v/>
      </c>
      <c r="K440" s="238" t="str">
        <f t="shared" si="84"/>
        <v/>
      </c>
      <c r="L440" s="238" t="str">
        <f t="shared" si="85"/>
        <v/>
      </c>
      <c r="M440" s="238" t="str">
        <f t="shared" si="86"/>
        <v/>
      </c>
      <c r="N440" s="180">
        <f t="shared" si="87"/>
        <v>0</v>
      </c>
      <c r="O440" s="192"/>
      <c r="P440" s="180">
        <f t="shared" si="88"/>
        <v>0</v>
      </c>
      <c r="Q440" s="192"/>
      <c r="R440" s="180">
        <f t="shared" si="89"/>
        <v>0</v>
      </c>
      <c r="S440" s="192"/>
      <c r="T440" s="180">
        <f t="shared" si="90"/>
        <v>0</v>
      </c>
      <c r="U440" s="192"/>
      <c r="V440" s="180">
        <f t="shared" si="91"/>
        <v>0</v>
      </c>
      <c r="W440" s="192"/>
      <c r="X440" s="179">
        <f t="shared" si="79"/>
        <v>0</v>
      </c>
      <c r="Y440" s="168"/>
    </row>
    <row r="441" spans="1:25" x14ac:dyDescent="0.25">
      <c r="A441" s="168"/>
      <c r="B441" s="181"/>
      <c r="C441" s="168"/>
      <c r="D441" s="191"/>
      <c r="E441" s="168"/>
      <c r="F441" s="168"/>
      <c r="G441" s="187" t="str">
        <f t="shared" si="80"/>
        <v/>
      </c>
      <c r="H441" s="238">
        <f t="shared" si="81"/>
        <v>0</v>
      </c>
      <c r="I441" s="238" t="str">
        <f t="shared" si="82"/>
        <v/>
      </c>
      <c r="J441" s="238" t="str">
        <f t="shared" si="83"/>
        <v/>
      </c>
      <c r="K441" s="238" t="str">
        <f t="shared" si="84"/>
        <v/>
      </c>
      <c r="L441" s="238" t="str">
        <f t="shared" si="85"/>
        <v/>
      </c>
      <c r="M441" s="238" t="str">
        <f t="shared" si="86"/>
        <v/>
      </c>
      <c r="N441" s="180">
        <f t="shared" si="87"/>
        <v>0</v>
      </c>
      <c r="O441" s="192"/>
      <c r="P441" s="180">
        <f t="shared" si="88"/>
        <v>0</v>
      </c>
      <c r="Q441" s="192"/>
      <c r="R441" s="180">
        <f t="shared" si="89"/>
        <v>0</v>
      </c>
      <c r="S441" s="192"/>
      <c r="T441" s="180">
        <f t="shared" si="90"/>
        <v>0</v>
      </c>
      <c r="U441" s="192"/>
      <c r="V441" s="180">
        <f t="shared" si="91"/>
        <v>0</v>
      </c>
      <c r="W441" s="192"/>
      <c r="X441" s="179">
        <f t="shared" si="79"/>
        <v>0</v>
      </c>
      <c r="Y441" s="168"/>
    </row>
    <row r="442" spans="1:25" x14ac:dyDescent="0.25">
      <c r="A442" s="168"/>
      <c r="B442" s="181"/>
      <c r="C442" s="168"/>
      <c r="D442" s="191"/>
      <c r="E442" s="168"/>
      <c r="F442" s="168"/>
      <c r="G442" s="187" t="str">
        <f t="shared" si="80"/>
        <v/>
      </c>
      <c r="H442" s="238">
        <f t="shared" si="81"/>
        <v>0</v>
      </c>
      <c r="I442" s="238" t="str">
        <f t="shared" si="82"/>
        <v/>
      </c>
      <c r="J442" s="238" t="str">
        <f t="shared" si="83"/>
        <v/>
      </c>
      <c r="K442" s="238" t="str">
        <f t="shared" si="84"/>
        <v/>
      </c>
      <c r="L442" s="238" t="str">
        <f t="shared" si="85"/>
        <v/>
      </c>
      <c r="M442" s="238" t="str">
        <f t="shared" si="86"/>
        <v/>
      </c>
      <c r="N442" s="180">
        <f t="shared" si="87"/>
        <v>0</v>
      </c>
      <c r="O442" s="192"/>
      <c r="P442" s="180">
        <f t="shared" si="88"/>
        <v>0</v>
      </c>
      <c r="Q442" s="192"/>
      <c r="R442" s="180">
        <f t="shared" si="89"/>
        <v>0</v>
      </c>
      <c r="S442" s="192"/>
      <c r="T442" s="180">
        <f t="shared" si="90"/>
        <v>0</v>
      </c>
      <c r="U442" s="192"/>
      <c r="V442" s="180">
        <f t="shared" si="91"/>
        <v>0</v>
      </c>
      <c r="W442" s="192"/>
      <c r="X442" s="179">
        <f t="shared" si="79"/>
        <v>0</v>
      </c>
      <c r="Y442" s="168"/>
    </row>
    <row r="443" spans="1:25" x14ac:dyDescent="0.25">
      <c r="A443" s="168"/>
      <c r="B443" s="181"/>
      <c r="C443" s="168"/>
      <c r="D443" s="191"/>
      <c r="E443" s="168"/>
      <c r="F443" s="168"/>
      <c r="G443" s="187" t="str">
        <f t="shared" si="80"/>
        <v/>
      </c>
      <c r="H443" s="238">
        <f t="shared" si="81"/>
        <v>0</v>
      </c>
      <c r="I443" s="238" t="str">
        <f t="shared" si="82"/>
        <v/>
      </c>
      <c r="J443" s="238" t="str">
        <f t="shared" si="83"/>
        <v/>
      </c>
      <c r="K443" s="238" t="str">
        <f t="shared" si="84"/>
        <v/>
      </c>
      <c r="L443" s="238" t="str">
        <f t="shared" si="85"/>
        <v/>
      </c>
      <c r="M443" s="238" t="str">
        <f t="shared" si="86"/>
        <v/>
      </c>
      <c r="N443" s="180">
        <f t="shared" si="87"/>
        <v>0</v>
      </c>
      <c r="O443" s="192"/>
      <c r="P443" s="180">
        <f t="shared" si="88"/>
        <v>0</v>
      </c>
      <c r="Q443" s="192"/>
      <c r="R443" s="180">
        <f t="shared" si="89"/>
        <v>0</v>
      </c>
      <c r="S443" s="192"/>
      <c r="T443" s="180">
        <f t="shared" si="90"/>
        <v>0</v>
      </c>
      <c r="U443" s="192"/>
      <c r="V443" s="180">
        <f t="shared" si="91"/>
        <v>0</v>
      </c>
      <c r="W443" s="192"/>
      <c r="X443" s="179">
        <f t="shared" si="79"/>
        <v>0</v>
      </c>
      <c r="Y443" s="168"/>
    </row>
    <row r="444" spans="1:25" x14ac:dyDescent="0.25">
      <c r="A444" s="168"/>
      <c r="B444" s="181"/>
      <c r="C444" s="168"/>
      <c r="D444" s="191"/>
      <c r="E444" s="168"/>
      <c r="F444" s="168"/>
      <c r="G444" s="187" t="str">
        <f t="shared" si="80"/>
        <v/>
      </c>
      <c r="H444" s="238">
        <f t="shared" si="81"/>
        <v>0</v>
      </c>
      <c r="I444" s="238" t="str">
        <f t="shared" si="82"/>
        <v/>
      </c>
      <c r="J444" s="238" t="str">
        <f t="shared" si="83"/>
        <v/>
      </c>
      <c r="K444" s="238" t="str">
        <f t="shared" si="84"/>
        <v/>
      </c>
      <c r="L444" s="238" t="str">
        <f t="shared" si="85"/>
        <v/>
      </c>
      <c r="M444" s="238" t="str">
        <f t="shared" si="86"/>
        <v/>
      </c>
      <c r="N444" s="180">
        <f t="shared" si="87"/>
        <v>0</v>
      </c>
      <c r="O444" s="192"/>
      <c r="P444" s="180">
        <f t="shared" si="88"/>
        <v>0</v>
      </c>
      <c r="Q444" s="192"/>
      <c r="R444" s="180">
        <f t="shared" si="89"/>
        <v>0</v>
      </c>
      <c r="S444" s="192"/>
      <c r="T444" s="180">
        <f t="shared" si="90"/>
        <v>0</v>
      </c>
      <c r="U444" s="192"/>
      <c r="V444" s="180">
        <f t="shared" si="91"/>
        <v>0</v>
      </c>
      <c r="W444" s="192"/>
      <c r="X444" s="179">
        <f t="shared" si="79"/>
        <v>0</v>
      </c>
      <c r="Y444" s="168"/>
    </row>
    <row r="445" spans="1:25" x14ac:dyDescent="0.25">
      <c r="A445" s="168"/>
      <c r="B445" s="181"/>
      <c r="C445" s="168"/>
      <c r="D445" s="191"/>
      <c r="E445" s="168"/>
      <c r="F445" s="168"/>
      <c r="G445" s="187" t="str">
        <f t="shared" si="80"/>
        <v/>
      </c>
      <c r="H445" s="238">
        <f t="shared" si="81"/>
        <v>0</v>
      </c>
      <c r="I445" s="238" t="str">
        <f t="shared" si="82"/>
        <v/>
      </c>
      <c r="J445" s="238" t="str">
        <f t="shared" si="83"/>
        <v/>
      </c>
      <c r="K445" s="238" t="str">
        <f t="shared" si="84"/>
        <v/>
      </c>
      <c r="L445" s="238" t="str">
        <f t="shared" si="85"/>
        <v/>
      </c>
      <c r="M445" s="238" t="str">
        <f t="shared" si="86"/>
        <v/>
      </c>
      <c r="N445" s="180">
        <f t="shared" si="87"/>
        <v>0</v>
      </c>
      <c r="O445" s="192"/>
      <c r="P445" s="180">
        <f t="shared" si="88"/>
        <v>0</v>
      </c>
      <c r="Q445" s="192"/>
      <c r="R445" s="180">
        <f t="shared" si="89"/>
        <v>0</v>
      </c>
      <c r="S445" s="192"/>
      <c r="T445" s="180">
        <f t="shared" si="90"/>
        <v>0</v>
      </c>
      <c r="U445" s="192"/>
      <c r="V445" s="180">
        <f t="shared" si="91"/>
        <v>0</v>
      </c>
      <c r="W445" s="192"/>
      <c r="X445" s="179">
        <f t="shared" si="79"/>
        <v>0</v>
      </c>
      <c r="Y445" s="168"/>
    </row>
    <row r="446" spans="1:25" x14ac:dyDescent="0.25">
      <c r="A446" s="168"/>
      <c r="B446" s="181"/>
      <c r="C446" s="168"/>
      <c r="D446" s="191"/>
      <c r="E446" s="168"/>
      <c r="F446" s="168"/>
      <c r="G446" s="187" t="str">
        <f t="shared" si="80"/>
        <v/>
      </c>
      <c r="H446" s="238">
        <f t="shared" si="81"/>
        <v>0</v>
      </c>
      <c r="I446" s="238" t="str">
        <f t="shared" si="82"/>
        <v/>
      </c>
      <c r="J446" s="238" t="str">
        <f t="shared" si="83"/>
        <v/>
      </c>
      <c r="K446" s="238" t="str">
        <f t="shared" si="84"/>
        <v/>
      </c>
      <c r="L446" s="238" t="str">
        <f t="shared" si="85"/>
        <v/>
      </c>
      <c r="M446" s="238" t="str">
        <f t="shared" si="86"/>
        <v/>
      </c>
      <c r="N446" s="180">
        <f t="shared" si="87"/>
        <v>0</v>
      </c>
      <c r="O446" s="192"/>
      <c r="P446" s="180">
        <f t="shared" si="88"/>
        <v>0</v>
      </c>
      <c r="Q446" s="192"/>
      <c r="R446" s="180">
        <f t="shared" si="89"/>
        <v>0</v>
      </c>
      <c r="S446" s="192"/>
      <c r="T446" s="180">
        <f t="shared" si="90"/>
        <v>0</v>
      </c>
      <c r="U446" s="192"/>
      <c r="V446" s="180">
        <f t="shared" si="91"/>
        <v>0</v>
      </c>
      <c r="W446" s="192"/>
      <c r="X446" s="179">
        <f t="shared" si="79"/>
        <v>0</v>
      </c>
      <c r="Y446" s="168"/>
    </row>
    <row r="447" spans="1:25" x14ac:dyDescent="0.25">
      <c r="A447" s="168"/>
      <c r="B447" s="181"/>
      <c r="C447" s="168"/>
      <c r="D447" s="191"/>
      <c r="E447" s="168"/>
      <c r="F447" s="168"/>
      <c r="G447" s="187" t="str">
        <f t="shared" si="80"/>
        <v/>
      </c>
      <c r="H447" s="238">
        <f t="shared" si="81"/>
        <v>0</v>
      </c>
      <c r="I447" s="238" t="str">
        <f t="shared" si="82"/>
        <v/>
      </c>
      <c r="J447" s="238" t="str">
        <f t="shared" si="83"/>
        <v/>
      </c>
      <c r="K447" s="238" t="str">
        <f t="shared" si="84"/>
        <v/>
      </c>
      <c r="L447" s="238" t="str">
        <f t="shared" si="85"/>
        <v/>
      </c>
      <c r="M447" s="238" t="str">
        <f t="shared" si="86"/>
        <v/>
      </c>
      <c r="N447" s="180">
        <f t="shared" si="87"/>
        <v>0</v>
      </c>
      <c r="O447" s="192"/>
      <c r="P447" s="180">
        <f t="shared" si="88"/>
        <v>0</v>
      </c>
      <c r="Q447" s="192"/>
      <c r="R447" s="180">
        <f t="shared" si="89"/>
        <v>0</v>
      </c>
      <c r="S447" s="192"/>
      <c r="T447" s="180">
        <f t="shared" si="90"/>
        <v>0</v>
      </c>
      <c r="U447" s="192"/>
      <c r="V447" s="180">
        <f t="shared" si="91"/>
        <v>0</v>
      </c>
      <c r="W447" s="192"/>
      <c r="X447" s="179">
        <f t="shared" si="79"/>
        <v>0</v>
      </c>
      <c r="Y447" s="168"/>
    </row>
    <row r="448" spans="1:25" x14ac:dyDescent="0.25">
      <c r="A448" s="168"/>
      <c r="B448" s="181"/>
      <c r="C448" s="168"/>
      <c r="D448" s="191"/>
      <c r="E448" s="168"/>
      <c r="F448" s="168"/>
      <c r="G448" s="187" t="str">
        <f t="shared" si="80"/>
        <v/>
      </c>
      <c r="H448" s="238">
        <f t="shared" si="81"/>
        <v>0</v>
      </c>
      <c r="I448" s="238" t="str">
        <f t="shared" si="82"/>
        <v/>
      </c>
      <c r="J448" s="238" t="str">
        <f t="shared" si="83"/>
        <v/>
      </c>
      <c r="K448" s="238" t="str">
        <f t="shared" si="84"/>
        <v/>
      </c>
      <c r="L448" s="238" t="str">
        <f t="shared" si="85"/>
        <v/>
      </c>
      <c r="M448" s="238" t="str">
        <f t="shared" si="86"/>
        <v/>
      </c>
      <c r="N448" s="180">
        <f t="shared" si="87"/>
        <v>0</v>
      </c>
      <c r="O448" s="192"/>
      <c r="P448" s="180">
        <f t="shared" si="88"/>
        <v>0</v>
      </c>
      <c r="Q448" s="192"/>
      <c r="R448" s="180">
        <f t="shared" si="89"/>
        <v>0</v>
      </c>
      <c r="S448" s="192"/>
      <c r="T448" s="180">
        <f t="shared" si="90"/>
        <v>0</v>
      </c>
      <c r="U448" s="192"/>
      <c r="V448" s="180">
        <f t="shared" si="91"/>
        <v>0</v>
      </c>
      <c r="W448" s="192"/>
      <c r="X448" s="179">
        <f t="shared" si="79"/>
        <v>0</v>
      </c>
      <c r="Y448" s="168"/>
    </row>
    <row r="449" spans="1:25" x14ac:dyDescent="0.25">
      <c r="A449" s="168"/>
      <c r="B449" s="181"/>
      <c r="C449" s="168"/>
      <c r="D449" s="191"/>
      <c r="E449" s="168"/>
      <c r="F449" s="168"/>
      <c r="G449" s="187" t="str">
        <f t="shared" si="80"/>
        <v/>
      </c>
      <c r="H449" s="238">
        <f t="shared" si="81"/>
        <v>0</v>
      </c>
      <c r="I449" s="238" t="str">
        <f t="shared" si="82"/>
        <v/>
      </c>
      <c r="J449" s="238" t="str">
        <f t="shared" si="83"/>
        <v/>
      </c>
      <c r="K449" s="238" t="str">
        <f t="shared" si="84"/>
        <v/>
      </c>
      <c r="L449" s="238" t="str">
        <f t="shared" si="85"/>
        <v/>
      </c>
      <c r="M449" s="238" t="str">
        <f t="shared" si="86"/>
        <v/>
      </c>
      <c r="N449" s="180">
        <f t="shared" si="87"/>
        <v>0</v>
      </c>
      <c r="O449" s="192"/>
      <c r="P449" s="180">
        <f t="shared" si="88"/>
        <v>0</v>
      </c>
      <c r="Q449" s="192"/>
      <c r="R449" s="180">
        <f t="shared" si="89"/>
        <v>0</v>
      </c>
      <c r="S449" s="192"/>
      <c r="T449" s="180">
        <f t="shared" si="90"/>
        <v>0</v>
      </c>
      <c r="U449" s="192"/>
      <c r="V449" s="180">
        <f t="shared" si="91"/>
        <v>0</v>
      </c>
      <c r="W449" s="192"/>
      <c r="X449" s="179">
        <f t="shared" si="79"/>
        <v>0</v>
      </c>
      <c r="Y449" s="168"/>
    </row>
    <row r="450" spans="1:25" x14ac:dyDescent="0.25">
      <c r="A450" s="168"/>
      <c r="B450" s="181"/>
      <c r="C450" s="168"/>
      <c r="D450" s="191"/>
      <c r="E450" s="168"/>
      <c r="F450" s="168"/>
      <c r="G450" s="187" t="str">
        <f t="shared" si="80"/>
        <v/>
      </c>
      <c r="H450" s="238">
        <f t="shared" si="81"/>
        <v>0</v>
      </c>
      <c r="I450" s="238" t="str">
        <f t="shared" si="82"/>
        <v/>
      </c>
      <c r="J450" s="238" t="str">
        <f t="shared" si="83"/>
        <v/>
      </c>
      <c r="K450" s="238" t="str">
        <f t="shared" si="84"/>
        <v/>
      </c>
      <c r="L450" s="238" t="str">
        <f t="shared" si="85"/>
        <v/>
      </c>
      <c r="M450" s="238" t="str">
        <f t="shared" si="86"/>
        <v/>
      </c>
      <c r="N450" s="180">
        <f t="shared" si="87"/>
        <v>0</v>
      </c>
      <c r="O450" s="192"/>
      <c r="P450" s="180">
        <f t="shared" si="88"/>
        <v>0</v>
      </c>
      <c r="Q450" s="192"/>
      <c r="R450" s="180">
        <f t="shared" si="89"/>
        <v>0</v>
      </c>
      <c r="S450" s="192"/>
      <c r="T450" s="180">
        <f t="shared" si="90"/>
        <v>0</v>
      </c>
      <c r="U450" s="192"/>
      <c r="V450" s="180">
        <f t="shared" si="91"/>
        <v>0</v>
      </c>
      <c r="W450" s="192"/>
      <c r="X450" s="179">
        <f t="shared" si="79"/>
        <v>0</v>
      </c>
      <c r="Y450" s="168"/>
    </row>
    <row r="451" spans="1:25" x14ac:dyDescent="0.25">
      <c r="A451" s="168"/>
      <c r="B451" s="181"/>
      <c r="C451" s="168"/>
      <c r="D451" s="191"/>
      <c r="E451" s="168"/>
      <c r="F451" s="168"/>
      <c r="G451" s="187" t="str">
        <f t="shared" si="80"/>
        <v/>
      </c>
      <c r="H451" s="238">
        <f t="shared" si="81"/>
        <v>0</v>
      </c>
      <c r="I451" s="238" t="str">
        <f t="shared" si="82"/>
        <v/>
      </c>
      <c r="J451" s="238" t="str">
        <f t="shared" si="83"/>
        <v/>
      </c>
      <c r="K451" s="238" t="str">
        <f t="shared" si="84"/>
        <v/>
      </c>
      <c r="L451" s="238" t="str">
        <f t="shared" si="85"/>
        <v/>
      </c>
      <c r="M451" s="238" t="str">
        <f t="shared" si="86"/>
        <v/>
      </c>
      <c r="N451" s="180">
        <f t="shared" si="87"/>
        <v>0</v>
      </c>
      <c r="O451" s="192"/>
      <c r="P451" s="180">
        <f t="shared" si="88"/>
        <v>0</v>
      </c>
      <c r="Q451" s="192"/>
      <c r="R451" s="180">
        <f t="shared" si="89"/>
        <v>0</v>
      </c>
      <c r="S451" s="192"/>
      <c r="T451" s="180">
        <f t="shared" si="90"/>
        <v>0</v>
      </c>
      <c r="U451" s="192"/>
      <c r="V451" s="180">
        <f t="shared" si="91"/>
        <v>0</v>
      </c>
      <c r="W451" s="192"/>
      <c r="X451" s="179">
        <f t="shared" si="79"/>
        <v>0</v>
      </c>
      <c r="Y451" s="168"/>
    </row>
    <row r="452" spans="1:25" x14ac:dyDescent="0.25">
      <c r="A452" s="168"/>
      <c r="B452" s="181"/>
      <c r="C452" s="168"/>
      <c r="D452" s="191"/>
      <c r="E452" s="168"/>
      <c r="F452" s="168"/>
      <c r="G452" s="187" t="str">
        <f t="shared" si="80"/>
        <v/>
      </c>
      <c r="H452" s="238">
        <f t="shared" si="81"/>
        <v>0</v>
      </c>
      <c r="I452" s="238" t="str">
        <f t="shared" si="82"/>
        <v/>
      </c>
      <c r="J452" s="238" t="str">
        <f t="shared" si="83"/>
        <v/>
      </c>
      <c r="K452" s="238" t="str">
        <f t="shared" si="84"/>
        <v/>
      </c>
      <c r="L452" s="238" t="str">
        <f t="shared" si="85"/>
        <v/>
      </c>
      <c r="M452" s="238" t="str">
        <f t="shared" si="86"/>
        <v/>
      </c>
      <c r="N452" s="180">
        <f t="shared" si="87"/>
        <v>0</v>
      </c>
      <c r="O452" s="192"/>
      <c r="P452" s="180">
        <f t="shared" si="88"/>
        <v>0</v>
      </c>
      <c r="Q452" s="192"/>
      <c r="R452" s="180">
        <f t="shared" si="89"/>
        <v>0</v>
      </c>
      <c r="S452" s="192"/>
      <c r="T452" s="180">
        <f t="shared" si="90"/>
        <v>0</v>
      </c>
      <c r="U452" s="192"/>
      <c r="V452" s="180">
        <f t="shared" si="91"/>
        <v>0</v>
      </c>
      <c r="W452" s="192"/>
      <c r="X452" s="179">
        <f t="shared" si="79"/>
        <v>0</v>
      </c>
      <c r="Y452" s="168"/>
    </row>
    <row r="453" spans="1:25" x14ac:dyDescent="0.25">
      <c r="A453" s="168"/>
      <c r="B453" s="181"/>
      <c r="C453" s="168"/>
      <c r="D453" s="191"/>
      <c r="E453" s="168"/>
      <c r="F453" s="168"/>
      <c r="G453" s="187" t="str">
        <f t="shared" si="80"/>
        <v/>
      </c>
      <c r="H453" s="238">
        <f t="shared" si="81"/>
        <v>0</v>
      </c>
      <c r="I453" s="238" t="str">
        <f t="shared" si="82"/>
        <v/>
      </c>
      <c r="J453" s="238" t="str">
        <f t="shared" si="83"/>
        <v/>
      </c>
      <c r="K453" s="238" t="str">
        <f t="shared" si="84"/>
        <v/>
      </c>
      <c r="L453" s="238" t="str">
        <f t="shared" si="85"/>
        <v/>
      </c>
      <c r="M453" s="238" t="str">
        <f t="shared" si="86"/>
        <v/>
      </c>
      <c r="N453" s="180">
        <f t="shared" si="87"/>
        <v>0</v>
      </c>
      <c r="O453" s="192"/>
      <c r="P453" s="180">
        <f t="shared" si="88"/>
        <v>0</v>
      </c>
      <c r="Q453" s="192"/>
      <c r="R453" s="180">
        <f t="shared" si="89"/>
        <v>0</v>
      </c>
      <c r="S453" s="192"/>
      <c r="T453" s="180">
        <f t="shared" si="90"/>
        <v>0</v>
      </c>
      <c r="U453" s="192"/>
      <c r="V453" s="180">
        <f t="shared" si="91"/>
        <v>0</v>
      </c>
      <c r="W453" s="192"/>
      <c r="X453" s="179">
        <f t="shared" si="79"/>
        <v>0</v>
      </c>
      <c r="Y453" s="168"/>
    </row>
    <row r="454" spans="1:25" x14ac:dyDescent="0.25">
      <c r="A454" s="168"/>
      <c r="B454" s="181"/>
      <c r="C454" s="168"/>
      <c r="D454" s="191"/>
      <c r="E454" s="168"/>
      <c r="F454" s="168"/>
      <c r="G454" s="187" t="str">
        <f t="shared" si="80"/>
        <v/>
      </c>
      <c r="H454" s="238">
        <f t="shared" si="81"/>
        <v>0</v>
      </c>
      <c r="I454" s="238" t="str">
        <f t="shared" si="82"/>
        <v/>
      </c>
      <c r="J454" s="238" t="str">
        <f t="shared" si="83"/>
        <v/>
      </c>
      <c r="K454" s="238" t="str">
        <f t="shared" si="84"/>
        <v/>
      </c>
      <c r="L454" s="238" t="str">
        <f t="shared" si="85"/>
        <v/>
      </c>
      <c r="M454" s="238" t="str">
        <f t="shared" si="86"/>
        <v/>
      </c>
      <c r="N454" s="180">
        <f t="shared" si="87"/>
        <v>0</v>
      </c>
      <c r="O454" s="192"/>
      <c r="P454" s="180">
        <f t="shared" si="88"/>
        <v>0</v>
      </c>
      <c r="Q454" s="192"/>
      <c r="R454" s="180">
        <f t="shared" si="89"/>
        <v>0</v>
      </c>
      <c r="S454" s="192"/>
      <c r="T454" s="180">
        <f t="shared" si="90"/>
        <v>0</v>
      </c>
      <c r="U454" s="192"/>
      <c r="V454" s="180">
        <f t="shared" si="91"/>
        <v>0</v>
      </c>
      <c r="W454" s="192"/>
      <c r="X454" s="179">
        <f t="shared" si="79"/>
        <v>0</v>
      </c>
      <c r="Y454" s="168"/>
    </row>
    <row r="455" spans="1:25" x14ac:dyDescent="0.25">
      <c r="A455" s="168"/>
      <c r="B455" s="181"/>
      <c r="C455" s="168"/>
      <c r="D455" s="191"/>
      <c r="E455" s="168"/>
      <c r="F455" s="168"/>
      <c r="G455" s="187" t="str">
        <f t="shared" si="80"/>
        <v/>
      </c>
      <c r="H455" s="238">
        <f t="shared" si="81"/>
        <v>0</v>
      </c>
      <c r="I455" s="238" t="str">
        <f t="shared" si="82"/>
        <v/>
      </c>
      <c r="J455" s="238" t="str">
        <f t="shared" si="83"/>
        <v/>
      </c>
      <c r="K455" s="238" t="str">
        <f t="shared" si="84"/>
        <v/>
      </c>
      <c r="L455" s="238" t="str">
        <f t="shared" si="85"/>
        <v/>
      </c>
      <c r="M455" s="238" t="str">
        <f t="shared" si="86"/>
        <v/>
      </c>
      <c r="N455" s="180">
        <f t="shared" si="87"/>
        <v>0</v>
      </c>
      <c r="O455" s="192"/>
      <c r="P455" s="180">
        <f t="shared" si="88"/>
        <v>0</v>
      </c>
      <c r="Q455" s="192"/>
      <c r="R455" s="180">
        <f t="shared" si="89"/>
        <v>0</v>
      </c>
      <c r="S455" s="192"/>
      <c r="T455" s="180">
        <f t="shared" si="90"/>
        <v>0</v>
      </c>
      <c r="U455" s="192"/>
      <c r="V455" s="180">
        <f t="shared" si="91"/>
        <v>0</v>
      </c>
      <c r="W455" s="192"/>
      <c r="X455" s="179">
        <f t="shared" si="79"/>
        <v>0</v>
      </c>
      <c r="Y455" s="168"/>
    </row>
    <row r="456" spans="1:25" x14ac:dyDescent="0.25">
      <c r="A456" s="168"/>
      <c r="B456" s="181"/>
      <c r="C456" s="168"/>
      <c r="D456" s="191"/>
      <c r="E456" s="168"/>
      <c r="F456" s="168"/>
      <c r="G456" s="187" t="str">
        <f t="shared" si="80"/>
        <v/>
      </c>
      <c r="H456" s="238">
        <f t="shared" si="81"/>
        <v>0</v>
      </c>
      <c r="I456" s="238" t="str">
        <f t="shared" si="82"/>
        <v/>
      </c>
      <c r="J456" s="238" t="str">
        <f t="shared" si="83"/>
        <v/>
      </c>
      <c r="K456" s="238" t="str">
        <f t="shared" si="84"/>
        <v/>
      </c>
      <c r="L456" s="238" t="str">
        <f t="shared" si="85"/>
        <v/>
      </c>
      <c r="M456" s="238" t="str">
        <f t="shared" si="86"/>
        <v/>
      </c>
      <c r="N456" s="180">
        <f t="shared" si="87"/>
        <v>0</v>
      </c>
      <c r="O456" s="192"/>
      <c r="P456" s="180">
        <f t="shared" si="88"/>
        <v>0</v>
      </c>
      <c r="Q456" s="192"/>
      <c r="R456" s="180">
        <f t="shared" si="89"/>
        <v>0</v>
      </c>
      <c r="S456" s="192"/>
      <c r="T456" s="180">
        <f t="shared" si="90"/>
        <v>0</v>
      </c>
      <c r="U456" s="192"/>
      <c r="V456" s="180">
        <f t="shared" si="91"/>
        <v>0</v>
      </c>
      <c r="W456" s="192"/>
      <c r="X456" s="179">
        <f t="shared" si="79"/>
        <v>0</v>
      </c>
      <c r="Y456" s="168"/>
    </row>
    <row r="457" spans="1:25" x14ac:dyDescent="0.25">
      <c r="A457" s="168"/>
      <c r="B457" s="181"/>
      <c r="C457" s="168"/>
      <c r="D457" s="191"/>
      <c r="E457" s="168"/>
      <c r="F457" s="168"/>
      <c r="G457" s="187" t="str">
        <f t="shared" si="80"/>
        <v/>
      </c>
      <c r="H457" s="238">
        <f t="shared" si="81"/>
        <v>0</v>
      </c>
      <c r="I457" s="238" t="str">
        <f t="shared" si="82"/>
        <v/>
      </c>
      <c r="J457" s="238" t="str">
        <f t="shared" si="83"/>
        <v/>
      </c>
      <c r="K457" s="238" t="str">
        <f t="shared" si="84"/>
        <v/>
      </c>
      <c r="L457" s="238" t="str">
        <f t="shared" si="85"/>
        <v/>
      </c>
      <c r="M457" s="238" t="str">
        <f t="shared" si="86"/>
        <v/>
      </c>
      <c r="N457" s="180">
        <f t="shared" si="87"/>
        <v>0</v>
      </c>
      <c r="O457" s="192"/>
      <c r="P457" s="180">
        <f t="shared" si="88"/>
        <v>0</v>
      </c>
      <c r="Q457" s="192"/>
      <c r="R457" s="180">
        <f t="shared" si="89"/>
        <v>0</v>
      </c>
      <c r="S457" s="192"/>
      <c r="T457" s="180">
        <f t="shared" si="90"/>
        <v>0</v>
      </c>
      <c r="U457" s="192"/>
      <c r="V457" s="180">
        <f t="shared" si="91"/>
        <v>0</v>
      </c>
      <c r="W457" s="192"/>
      <c r="X457" s="179">
        <f t="shared" si="79"/>
        <v>0</v>
      </c>
      <c r="Y457" s="168"/>
    </row>
    <row r="458" spans="1:25" x14ac:dyDescent="0.25">
      <c r="A458" s="168"/>
      <c r="B458" s="181"/>
      <c r="C458" s="168"/>
      <c r="D458" s="191"/>
      <c r="E458" s="168"/>
      <c r="F458" s="168"/>
      <c r="G458" s="187" t="str">
        <f t="shared" si="80"/>
        <v/>
      </c>
      <c r="H458" s="238">
        <f t="shared" si="81"/>
        <v>0</v>
      </c>
      <c r="I458" s="238" t="str">
        <f t="shared" si="82"/>
        <v/>
      </c>
      <c r="J458" s="238" t="str">
        <f t="shared" si="83"/>
        <v/>
      </c>
      <c r="K458" s="238" t="str">
        <f t="shared" si="84"/>
        <v/>
      </c>
      <c r="L458" s="238" t="str">
        <f t="shared" si="85"/>
        <v/>
      </c>
      <c r="M458" s="238" t="str">
        <f t="shared" si="86"/>
        <v/>
      </c>
      <c r="N458" s="180">
        <f t="shared" si="87"/>
        <v>0</v>
      </c>
      <c r="O458" s="192"/>
      <c r="P458" s="180">
        <f t="shared" si="88"/>
        <v>0</v>
      </c>
      <c r="Q458" s="192"/>
      <c r="R458" s="180">
        <f t="shared" si="89"/>
        <v>0</v>
      </c>
      <c r="S458" s="192"/>
      <c r="T458" s="180">
        <f t="shared" si="90"/>
        <v>0</v>
      </c>
      <c r="U458" s="192"/>
      <c r="V458" s="180">
        <f t="shared" si="91"/>
        <v>0</v>
      </c>
      <c r="W458" s="192"/>
      <c r="X458" s="179">
        <f t="shared" si="79"/>
        <v>0</v>
      </c>
      <c r="Y458" s="168"/>
    </row>
    <row r="459" spans="1:25" x14ac:dyDescent="0.25">
      <c r="A459" s="168"/>
      <c r="B459" s="181"/>
      <c r="C459" s="168"/>
      <c r="D459" s="191"/>
      <c r="E459" s="168"/>
      <c r="F459" s="168"/>
      <c r="G459" s="187" t="str">
        <f t="shared" si="80"/>
        <v/>
      </c>
      <c r="H459" s="238">
        <f t="shared" si="81"/>
        <v>0</v>
      </c>
      <c r="I459" s="238" t="str">
        <f t="shared" si="82"/>
        <v/>
      </c>
      <c r="J459" s="238" t="str">
        <f t="shared" si="83"/>
        <v/>
      </c>
      <c r="K459" s="238" t="str">
        <f t="shared" si="84"/>
        <v/>
      </c>
      <c r="L459" s="238" t="str">
        <f t="shared" si="85"/>
        <v/>
      </c>
      <c r="M459" s="238" t="str">
        <f t="shared" si="86"/>
        <v/>
      </c>
      <c r="N459" s="180">
        <f t="shared" si="87"/>
        <v>0</v>
      </c>
      <c r="O459" s="192"/>
      <c r="P459" s="180">
        <f t="shared" si="88"/>
        <v>0</v>
      </c>
      <c r="Q459" s="192"/>
      <c r="R459" s="180">
        <f t="shared" si="89"/>
        <v>0</v>
      </c>
      <c r="S459" s="192"/>
      <c r="T459" s="180">
        <f t="shared" si="90"/>
        <v>0</v>
      </c>
      <c r="U459" s="192"/>
      <c r="V459" s="180">
        <f t="shared" si="91"/>
        <v>0</v>
      </c>
      <c r="W459" s="192"/>
      <c r="X459" s="179">
        <f t="shared" si="79"/>
        <v>0</v>
      </c>
      <c r="Y459" s="168"/>
    </row>
    <row r="460" spans="1:25" x14ac:dyDescent="0.25">
      <c r="A460" s="168"/>
      <c r="B460" s="181"/>
      <c r="C460" s="168"/>
      <c r="D460" s="191"/>
      <c r="E460" s="168"/>
      <c r="F460" s="168"/>
      <c r="G460" s="187" t="str">
        <f t="shared" si="80"/>
        <v/>
      </c>
      <c r="H460" s="238">
        <f t="shared" si="81"/>
        <v>0</v>
      </c>
      <c r="I460" s="238" t="str">
        <f t="shared" si="82"/>
        <v/>
      </c>
      <c r="J460" s="238" t="str">
        <f t="shared" si="83"/>
        <v/>
      </c>
      <c r="K460" s="238" t="str">
        <f t="shared" si="84"/>
        <v/>
      </c>
      <c r="L460" s="238" t="str">
        <f t="shared" si="85"/>
        <v/>
      </c>
      <c r="M460" s="238" t="str">
        <f t="shared" si="86"/>
        <v/>
      </c>
      <c r="N460" s="180">
        <f t="shared" si="87"/>
        <v>0</v>
      </c>
      <c r="O460" s="192"/>
      <c r="P460" s="180">
        <f t="shared" si="88"/>
        <v>0</v>
      </c>
      <c r="Q460" s="192"/>
      <c r="R460" s="180">
        <f t="shared" si="89"/>
        <v>0</v>
      </c>
      <c r="S460" s="192"/>
      <c r="T460" s="180">
        <f t="shared" si="90"/>
        <v>0</v>
      </c>
      <c r="U460" s="192"/>
      <c r="V460" s="180">
        <f t="shared" si="91"/>
        <v>0</v>
      </c>
      <c r="W460" s="192"/>
      <c r="X460" s="179">
        <f t="shared" si="79"/>
        <v>0</v>
      </c>
      <c r="Y460" s="168"/>
    </row>
    <row r="461" spans="1:25" x14ac:dyDescent="0.25">
      <c r="A461" s="168"/>
      <c r="B461" s="181"/>
      <c r="C461" s="168"/>
      <c r="D461" s="191"/>
      <c r="E461" s="168"/>
      <c r="F461" s="168"/>
      <c r="G461" s="187" t="str">
        <f t="shared" si="80"/>
        <v/>
      </c>
      <c r="H461" s="238">
        <f t="shared" si="81"/>
        <v>0</v>
      </c>
      <c r="I461" s="238" t="str">
        <f t="shared" si="82"/>
        <v/>
      </c>
      <c r="J461" s="238" t="str">
        <f t="shared" si="83"/>
        <v/>
      </c>
      <c r="K461" s="238" t="str">
        <f t="shared" si="84"/>
        <v/>
      </c>
      <c r="L461" s="238" t="str">
        <f t="shared" si="85"/>
        <v/>
      </c>
      <c r="M461" s="238" t="str">
        <f t="shared" si="86"/>
        <v/>
      </c>
      <c r="N461" s="180">
        <f t="shared" si="87"/>
        <v>0</v>
      </c>
      <c r="O461" s="192"/>
      <c r="P461" s="180">
        <f t="shared" si="88"/>
        <v>0</v>
      </c>
      <c r="Q461" s="192"/>
      <c r="R461" s="180">
        <f t="shared" si="89"/>
        <v>0</v>
      </c>
      <c r="S461" s="192"/>
      <c r="T461" s="180">
        <f t="shared" si="90"/>
        <v>0</v>
      </c>
      <c r="U461" s="192"/>
      <c r="V461" s="180">
        <f t="shared" si="91"/>
        <v>0</v>
      </c>
      <c r="W461" s="192"/>
      <c r="X461" s="179">
        <f t="shared" si="79"/>
        <v>0</v>
      </c>
      <c r="Y461" s="168"/>
    </row>
    <row r="462" spans="1:25" x14ac:dyDescent="0.25">
      <c r="A462" s="168"/>
      <c r="B462" s="181"/>
      <c r="C462" s="168"/>
      <c r="D462" s="191"/>
      <c r="E462" s="168"/>
      <c r="F462" s="168"/>
      <c r="G462" s="187" t="str">
        <f t="shared" si="80"/>
        <v/>
      </c>
      <c r="H462" s="238">
        <f t="shared" si="81"/>
        <v>0</v>
      </c>
      <c r="I462" s="238" t="str">
        <f t="shared" si="82"/>
        <v/>
      </c>
      <c r="J462" s="238" t="str">
        <f t="shared" si="83"/>
        <v/>
      </c>
      <c r="K462" s="238" t="str">
        <f t="shared" si="84"/>
        <v/>
      </c>
      <c r="L462" s="238" t="str">
        <f t="shared" si="85"/>
        <v/>
      </c>
      <c r="M462" s="238" t="str">
        <f t="shared" si="86"/>
        <v/>
      </c>
      <c r="N462" s="180">
        <f t="shared" si="87"/>
        <v>0</v>
      </c>
      <c r="O462" s="192"/>
      <c r="P462" s="180">
        <f t="shared" si="88"/>
        <v>0</v>
      </c>
      <c r="Q462" s="192"/>
      <c r="R462" s="180">
        <f t="shared" si="89"/>
        <v>0</v>
      </c>
      <c r="S462" s="192"/>
      <c r="T462" s="180">
        <f t="shared" si="90"/>
        <v>0</v>
      </c>
      <c r="U462" s="192"/>
      <c r="V462" s="180">
        <f t="shared" si="91"/>
        <v>0</v>
      </c>
      <c r="W462" s="192"/>
      <c r="X462" s="179">
        <f t="shared" si="79"/>
        <v>0</v>
      </c>
      <c r="Y462" s="168"/>
    </row>
    <row r="463" spans="1:25" x14ac:dyDescent="0.25">
      <c r="A463" s="168"/>
      <c r="B463" s="181"/>
      <c r="C463" s="168"/>
      <c r="D463" s="191"/>
      <c r="E463" s="168"/>
      <c r="F463" s="168"/>
      <c r="G463" s="187" t="str">
        <f t="shared" si="80"/>
        <v/>
      </c>
      <c r="H463" s="238">
        <f t="shared" si="81"/>
        <v>0</v>
      </c>
      <c r="I463" s="238" t="str">
        <f t="shared" si="82"/>
        <v/>
      </c>
      <c r="J463" s="238" t="str">
        <f t="shared" si="83"/>
        <v/>
      </c>
      <c r="K463" s="238" t="str">
        <f t="shared" si="84"/>
        <v/>
      </c>
      <c r="L463" s="238" t="str">
        <f t="shared" si="85"/>
        <v/>
      </c>
      <c r="M463" s="238" t="str">
        <f t="shared" si="86"/>
        <v/>
      </c>
      <c r="N463" s="180">
        <f t="shared" si="87"/>
        <v>0</v>
      </c>
      <c r="O463" s="192"/>
      <c r="P463" s="180">
        <f t="shared" si="88"/>
        <v>0</v>
      </c>
      <c r="Q463" s="192"/>
      <c r="R463" s="180">
        <f t="shared" si="89"/>
        <v>0</v>
      </c>
      <c r="S463" s="192"/>
      <c r="T463" s="180">
        <f t="shared" si="90"/>
        <v>0</v>
      </c>
      <c r="U463" s="192"/>
      <c r="V463" s="180">
        <f t="shared" si="91"/>
        <v>0</v>
      </c>
      <c r="W463" s="192"/>
      <c r="X463" s="179">
        <f t="shared" si="79"/>
        <v>0</v>
      </c>
      <c r="Y463" s="168"/>
    </row>
    <row r="464" spans="1:25" x14ac:dyDescent="0.25">
      <c r="A464" s="168"/>
      <c r="B464" s="181"/>
      <c r="C464" s="168"/>
      <c r="D464" s="191"/>
      <c r="E464" s="168"/>
      <c r="F464" s="168"/>
      <c r="G464" s="187" t="str">
        <f t="shared" si="80"/>
        <v/>
      </c>
      <c r="H464" s="238">
        <f t="shared" si="81"/>
        <v>0</v>
      </c>
      <c r="I464" s="238" t="str">
        <f t="shared" si="82"/>
        <v/>
      </c>
      <c r="J464" s="238" t="str">
        <f t="shared" si="83"/>
        <v/>
      </c>
      <c r="K464" s="238" t="str">
        <f t="shared" si="84"/>
        <v/>
      </c>
      <c r="L464" s="238" t="str">
        <f t="shared" si="85"/>
        <v/>
      </c>
      <c r="M464" s="238" t="str">
        <f t="shared" si="86"/>
        <v/>
      </c>
      <c r="N464" s="180">
        <f t="shared" si="87"/>
        <v>0</v>
      </c>
      <c r="O464" s="192"/>
      <c r="P464" s="180">
        <f t="shared" si="88"/>
        <v>0</v>
      </c>
      <c r="Q464" s="192"/>
      <c r="R464" s="180">
        <f t="shared" si="89"/>
        <v>0</v>
      </c>
      <c r="S464" s="192"/>
      <c r="T464" s="180">
        <f t="shared" si="90"/>
        <v>0</v>
      </c>
      <c r="U464" s="192"/>
      <c r="V464" s="180">
        <f t="shared" si="91"/>
        <v>0</v>
      </c>
      <c r="W464" s="192"/>
      <c r="X464" s="179">
        <f t="shared" si="79"/>
        <v>0</v>
      </c>
      <c r="Y464" s="168"/>
    </row>
    <row r="465" spans="1:25" x14ac:dyDescent="0.25">
      <c r="A465" s="168"/>
      <c r="B465" s="181"/>
      <c r="C465" s="168"/>
      <c r="D465" s="191"/>
      <c r="E465" s="168"/>
      <c r="F465" s="168"/>
      <c r="G465" s="187" t="str">
        <f t="shared" si="80"/>
        <v/>
      </c>
      <c r="H465" s="238">
        <f t="shared" si="81"/>
        <v>0</v>
      </c>
      <c r="I465" s="238" t="str">
        <f t="shared" si="82"/>
        <v/>
      </c>
      <c r="J465" s="238" t="str">
        <f t="shared" si="83"/>
        <v/>
      </c>
      <c r="K465" s="238" t="str">
        <f t="shared" si="84"/>
        <v/>
      </c>
      <c r="L465" s="238" t="str">
        <f t="shared" si="85"/>
        <v/>
      </c>
      <c r="M465" s="238" t="str">
        <f t="shared" si="86"/>
        <v/>
      </c>
      <c r="N465" s="180">
        <f t="shared" si="87"/>
        <v>0</v>
      </c>
      <c r="O465" s="192"/>
      <c r="P465" s="180">
        <f t="shared" si="88"/>
        <v>0</v>
      </c>
      <c r="Q465" s="192"/>
      <c r="R465" s="180">
        <f t="shared" si="89"/>
        <v>0</v>
      </c>
      <c r="S465" s="192"/>
      <c r="T465" s="180">
        <f t="shared" si="90"/>
        <v>0</v>
      </c>
      <c r="U465" s="192"/>
      <c r="V465" s="180">
        <f t="shared" si="91"/>
        <v>0</v>
      </c>
      <c r="W465" s="192"/>
      <c r="X465" s="179">
        <f t="shared" si="79"/>
        <v>0</v>
      </c>
      <c r="Y465" s="168"/>
    </row>
    <row r="466" spans="1:25" x14ac:dyDescent="0.25">
      <c r="A466" s="168"/>
      <c r="B466" s="181"/>
      <c r="C466" s="168"/>
      <c r="D466" s="191"/>
      <c r="E466" s="168"/>
      <c r="F466" s="168"/>
      <c r="G466" s="187" t="str">
        <f t="shared" si="80"/>
        <v/>
      </c>
      <c r="H466" s="238">
        <f t="shared" si="81"/>
        <v>0</v>
      </c>
      <c r="I466" s="238" t="str">
        <f t="shared" si="82"/>
        <v/>
      </c>
      <c r="J466" s="238" t="str">
        <f t="shared" si="83"/>
        <v/>
      </c>
      <c r="K466" s="238" t="str">
        <f t="shared" si="84"/>
        <v/>
      </c>
      <c r="L466" s="238" t="str">
        <f t="shared" si="85"/>
        <v/>
      </c>
      <c r="M466" s="238" t="str">
        <f t="shared" si="86"/>
        <v/>
      </c>
      <c r="N466" s="180">
        <f t="shared" si="87"/>
        <v>0</v>
      </c>
      <c r="O466" s="192"/>
      <c r="P466" s="180">
        <f t="shared" si="88"/>
        <v>0</v>
      </c>
      <c r="Q466" s="192"/>
      <c r="R466" s="180">
        <f t="shared" si="89"/>
        <v>0</v>
      </c>
      <c r="S466" s="192"/>
      <c r="T466" s="180">
        <f t="shared" si="90"/>
        <v>0</v>
      </c>
      <c r="U466" s="192"/>
      <c r="V466" s="180">
        <f t="shared" si="91"/>
        <v>0</v>
      </c>
      <c r="W466" s="192"/>
      <c r="X466" s="179">
        <f t="shared" si="79"/>
        <v>0</v>
      </c>
      <c r="Y466" s="168"/>
    </row>
    <row r="467" spans="1:25" x14ac:dyDescent="0.25">
      <c r="A467" s="168"/>
      <c r="B467" s="181"/>
      <c r="C467" s="168"/>
      <c r="D467" s="191"/>
      <c r="E467" s="168"/>
      <c r="F467" s="168"/>
      <c r="G467" s="187" t="str">
        <f t="shared" si="80"/>
        <v/>
      </c>
      <c r="H467" s="238">
        <f t="shared" si="81"/>
        <v>0</v>
      </c>
      <c r="I467" s="238" t="str">
        <f t="shared" si="82"/>
        <v/>
      </c>
      <c r="J467" s="238" t="str">
        <f t="shared" si="83"/>
        <v/>
      </c>
      <c r="K467" s="238" t="str">
        <f t="shared" si="84"/>
        <v/>
      </c>
      <c r="L467" s="238" t="str">
        <f t="shared" si="85"/>
        <v/>
      </c>
      <c r="M467" s="238" t="str">
        <f t="shared" si="86"/>
        <v/>
      </c>
      <c r="N467" s="180">
        <f t="shared" si="87"/>
        <v>0</v>
      </c>
      <c r="O467" s="192"/>
      <c r="P467" s="180">
        <f t="shared" si="88"/>
        <v>0</v>
      </c>
      <c r="Q467" s="192"/>
      <c r="R467" s="180">
        <f t="shared" si="89"/>
        <v>0</v>
      </c>
      <c r="S467" s="192"/>
      <c r="T467" s="180">
        <f t="shared" si="90"/>
        <v>0</v>
      </c>
      <c r="U467" s="192"/>
      <c r="V467" s="180">
        <f t="shared" si="91"/>
        <v>0</v>
      </c>
      <c r="W467" s="192"/>
      <c r="X467" s="179">
        <f t="shared" si="79"/>
        <v>0</v>
      </c>
      <c r="Y467" s="168"/>
    </row>
    <row r="468" spans="1:25" x14ac:dyDescent="0.25">
      <c r="A468" s="168"/>
      <c r="B468" s="181"/>
      <c r="C468" s="168"/>
      <c r="D468" s="191"/>
      <c r="E468" s="168"/>
      <c r="F468" s="168"/>
      <c r="G468" s="187" t="str">
        <f t="shared" si="80"/>
        <v/>
      </c>
      <c r="H468" s="238">
        <f t="shared" si="81"/>
        <v>0</v>
      </c>
      <c r="I468" s="238" t="str">
        <f t="shared" si="82"/>
        <v/>
      </c>
      <c r="J468" s="238" t="str">
        <f t="shared" si="83"/>
        <v/>
      </c>
      <c r="K468" s="238" t="str">
        <f t="shared" si="84"/>
        <v/>
      </c>
      <c r="L468" s="238" t="str">
        <f t="shared" si="85"/>
        <v/>
      </c>
      <c r="M468" s="238" t="str">
        <f t="shared" si="86"/>
        <v/>
      </c>
      <c r="N468" s="180">
        <f t="shared" si="87"/>
        <v>0</v>
      </c>
      <c r="O468" s="192"/>
      <c r="P468" s="180">
        <f t="shared" si="88"/>
        <v>0</v>
      </c>
      <c r="Q468" s="192"/>
      <c r="R468" s="180">
        <f t="shared" si="89"/>
        <v>0</v>
      </c>
      <c r="S468" s="192"/>
      <c r="T468" s="180">
        <f t="shared" si="90"/>
        <v>0</v>
      </c>
      <c r="U468" s="192"/>
      <c r="V468" s="180">
        <f t="shared" si="91"/>
        <v>0</v>
      </c>
      <c r="W468" s="192"/>
      <c r="X468" s="179">
        <f t="shared" ref="X468:X531" si="92">B468-SUM(N468:V468)</f>
        <v>0</v>
      </c>
      <c r="Y468" s="168"/>
    </row>
    <row r="469" spans="1:25" x14ac:dyDescent="0.25">
      <c r="A469" s="168"/>
      <c r="B469" s="181"/>
      <c r="C469" s="168"/>
      <c r="D469" s="191"/>
      <c r="E469" s="168"/>
      <c r="F469" s="168"/>
      <c r="G469" s="187" t="str">
        <f t="shared" ref="G469:G532" si="93">IF(E469="","",DATE(YEAR(D469),MONTH(D469)+E469,DAY(D469)-1))</f>
        <v/>
      </c>
      <c r="H469" s="238">
        <f t="shared" ref="H469:H532" si="94">SUM(I469:M469)</f>
        <v>0</v>
      </c>
      <c r="I469" s="238" t="str">
        <f t="shared" ref="I469:I532" si="95">IF(E469="","",IFERROR(AND($I$5,$J$5)*DATEDIF(MAX($I$5,$D469),MIN($J$5,$G469)+1,"m"),0))</f>
        <v/>
      </c>
      <c r="J469" s="238" t="str">
        <f t="shared" ref="J469:J532" si="96">IF(E469="","",IFERROR(AND($I$6,$J$6)*DATEDIF(MAX($I$6,$D469),MIN($J$6,$G469)+1,"m"),0))</f>
        <v/>
      </c>
      <c r="K469" s="238" t="str">
        <f t="shared" ref="K469:K532" si="97">IF(E469="","",IFERROR(AND($I$7,$J$7)*DATEDIF(MAX($I$7,$D469),MIN($J$7,$G469)+1,"m"),0))</f>
        <v/>
      </c>
      <c r="L469" s="238" t="str">
        <f t="shared" ref="L469:L532" si="98">IF(E469="","",IFERROR(AND($I$8,$J$8)*DATEDIF(MAX($I$8,$D469),MIN($J$8,$G469)+1,"m"),0))</f>
        <v/>
      </c>
      <c r="M469" s="238" t="str">
        <f t="shared" ref="M469:M532" si="99">IF(E469="","",IFERROR(AND($I$9,$J$9)*DATEDIF(MAX($I$9,$D469),MIN($J$9,$G469)+1,"m"),0))</f>
        <v/>
      </c>
      <c r="N469" s="180">
        <f t="shared" ref="N469:N532" si="100">IFERROR(ROUND(B469/E469*I469*F469,2),0)</f>
        <v>0</v>
      </c>
      <c r="O469" s="192"/>
      <c r="P469" s="180">
        <f t="shared" ref="P469:P532" si="101">IFERROR(ROUND(B469/E469*J469*F469,2),0)</f>
        <v>0</v>
      </c>
      <c r="Q469" s="192"/>
      <c r="R469" s="180">
        <f t="shared" ref="R469:R532" si="102">IFERROR(ROUND(B469/E469*K469*F469,2),0)</f>
        <v>0</v>
      </c>
      <c r="S469" s="192"/>
      <c r="T469" s="180">
        <f t="shared" ref="T469:T532" si="103">IFERROR(ROUND(B469/E469*L469*F469,2),0)</f>
        <v>0</v>
      </c>
      <c r="U469" s="192"/>
      <c r="V469" s="180">
        <f t="shared" ref="V469:V532" si="104">IFERROR(ROUND(B469/E469*M469*F469,2),0)</f>
        <v>0</v>
      </c>
      <c r="W469" s="192"/>
      <c r="X469" s="179">
        <f t="shared" si="92"/>
        <v>0</v>
      </c>
      <c r="Y469" s="168"/>
    </row>
    <row r="470" spans="1:25" x14ac:dyDescent="0.25">
      <c r="A470" s="168"/>
      <c r="B470" s="181"/>
      <c r="C470" s="168"/>
      <c r="D470" s="191"/>
      <c r="E470" s="168"/>
      <c r="F470" s="168"/>
      <c r="G470" s="187" t="str">
        <f t="shared" si="93"/>
        <v/>
      </c>
      <c r="H470" s="238">
        <f t="shared" si="94"/>
        <v>0</v>
      </c>
      <c r="I470" s="238" t="str">
        <f t="shared" si="95"/>
        <v/>
      </c>
      <c r="J470" s="238" t="str">
        <f t="shared" si="96"/>
        <v/>
      </c>
      <c r="K470" s="238" t="str">
        <f t="shared" si="97"/>
        <v/>
      </c>
      <c r="L470" s="238" t="str">
        <f t="shared" si="98"/>
        <v/>
      </c>
      <c r="M470" s="238" t="str">
        <f t="shared" si="99"/>
        <v/>
      </c>
      <c r="N470" s="180">
        <f t="shared" si="100"/>
        <v>0</v>
      </c>
      <c r="O470" s="192"/>
      <c r="P470" s="180">
        <f t="shared" si="101"/>
        <v>0</v>
      </c>
      <c r="Q470" s="192"/>
      <c r="R470" s="180">
        <f t="shared" si="102"/>
        <v>0</v>
      </c>
      <c r="S470" s="192"/>
      <c r="T470" s="180">
        <f t="shared" si="103"/>
        <v>0</v>
      </c>
      <c r="U470" s="192"/>
      <c r="V470" s="180">
        <f t="shared" si="104"/>
        <v>0</v>
      </c>
      <c r="W470" s="192"/>
      <c r="X470" s="179">
        <f t="shared" si="92"/>
        <v>0</v>
      </c>
      <c r="Y470" s="168"/>
    </row>
    <row r="471" spans="1:25" x14ac:dyDescent="0.25">
      <c r="A471" s="168"/>
      <c r="B471" s="181"/>
      <c r="C471" s="168"/>
      <c r="D471" s="191"/>
      <c r="E471" s="168"/>
      <c r="F471" s="168"/>
      <c r="G471" s="187" t="str">
        <f t="shared" si="93"/>
        <v/>
      </c>
      <c r="H471" s="238">
        <f t="shared" si="94"/>
        <v>0</v>
      </c>
      <c r="I471" s="238" t="str">
        <f t="shared" si="95"/>
        <v/>
      </c>
      <c r="J471" s="238" t="str">
        <f t="shared" si="96"/>
        <v/>
      </c>
      <c r="K471" s="238" t="str">
        <f t="shared" si="97"/>
        <v/>
      </c>
      <c r="L471" s="238" t="str">
        <f t="shared" si="98"/>
        <v/>
      </c>
      <c r="M471" s="238" t="str">
        <f t="shared" si="99"/>
        <v/>
      </c>
      <c r="N471" s="180">
        <f t="shared" si="100"/>
        <v>0</v>
      </c>
      <c r="O471" s="192"/>
      <c r="P471" s="180">
        <f t="shared" si="101"/>
        <v>0</v>
      </c>
      <c r="Q471" s="192"/>
      <c r="R471" s="180">
        <f t="shared" si="102"/>
        <v>0</v>
      </c>
      <c r="S471" s="192"/>
      <c r="T471" s="180">
        <f t="shared" si="103"/>
        <v>0</v>
      </c>
      <c r="U471" s="192"/>
      <c r="V471" s="180">
        <f t="shared" si="104"/>
        <v>0</v>
      </c>
      <c r="W471" s="192"/>
      <c r="X471" s="179">
        <f t="shared" si="92"/>
        <v>0</v>
      </c>
      <c r="Y471" s="168"/>
    </row>
    <row r="472" spans="1:25" x14ac:dyDescent="0.25">
      <c r="A472" s="168"/>
      <c r="B472" s="181"/>
      <c r="C472" s="168"/>
      <c r="D472" s="191"/>
      <c r="E472" s="168"/>
      <c r="F472" s="168"/>
      <c r="G472" s="187" t="str">
        <f t="shared" si="93"/>
        <v/>
      </c>
      <c r="H472" s="238">
        <f t="shared" si="94"/>
        <v>0</v>
      </c>
      <c r="I472" s="238" t="str">
        <f t="shared" si="95"/>
        <v/>
      </c>
      <c r="J472" s="238" t="str">
        <f t="shared" si="96"/>
        <v/>
      </c>
      <c r="K472" s="238" t="str">
        <f t="shared" si="97"/>
        <v/>
      </c>
      <c r="L472" s="238" t="str">
        <f t="shared" si="98"/>
        <v/>
      </c>
      <c r="M472" s="238" t="str">
        <f t="shared" si="99"/>
        <v/>
      </c>
      <c r="N472" s="180">
        <f t="shared" si="100"/>
        <v>0</v>
      </c>
      <c r="O472" s="192"/>
      <c r="P472" s="180">
        <f t="shared" si="101"/>
        <v>0</v>
      </c>
      <c r="Q472" s="192"/>
      <c r="R472" s="180">
        <f t="shared" si="102"/>
        <v>0</v>
      </c>
      <c r="S472" s="192"/>
      <c r="T472" s="180">
        <f t="shared" si="103"/>
        <v>0</v>
      </c>
      <c r="U472" s="192"/>
      <c r="V472" s="180">
        <f t="shared" si="104"/>
        <v>0</v>
      </c>
      <c r="W472" s="192"/>
      <c r="X472" s="179">
        <f t="shared" si="92"/>
        <v>0</v>
      </c>
      <c r="Y472" s="168"/>
    </row>
    <row r="473" spans="1:25" x14ac:dyDescent="0.25">
      <c r="A473" s="168"/>
      <c r="B473" s="181"/>
      <c r="C473" s="168"/>
      <c r="D473" s="191"/>
      <c r="E473" s="168"/>
      <c r="F473" s="168"/>
      <c r="G473" s="187" t="str">
        <f t="shared" si="93"/>
        <v/>
      </c>
      <c r="H473" s="238">
        <f t="shared" si="94"/>
        <v>0</v>
      </c>
      <c r="I473" s="238" t="str">
        <f t="shared" si="95"/>
        <v/>
      </c>
      <c r="J473" s="238" t="str">
        <f t="shared" si="96"/>
        <v/>
      </c>
      <c r="K473" s="238" t="str">
        <f t="shared" si="97"/>
        <v/>
      </c>
      <c r="L473" s="238" t="str">
        <f t="shared" si="98"/>
        <v/>
      </c>
      <c r="M473" s="238" t="str">
        <f t="shared" si="99"/>
        <v/>
      </c>
      <c r="N473" s="180">
        <f t="shared" si="100"/>
        <v>0</v>
      </c>
      <c r="O473" s="192"/>
      <c r="P473" s="180">
        <f t="shared" si="101"/>
        <v>0</v>
      </c>
      <c r="Q473" s="192"/>
      <c r="R473" s="180">
        <f t="shared" si="102"/>
        <v>0</v>
      </c>
      <c r="S473" s="192"/>
      <c r="T473" s="180">
        <f t="shared" si="103"/>
        <v>0</v>
      </c>
      <c r="U473" s="192"/>
      <c r="V473" s="180">
        <f t="shared" si="104"/>
        <v>0</v>
      </c>
      <c r="W473" s="192"/>
      <c r="X473" s="179">
        <f t="shared" si="92"/>
        <v>0</v>
      </c>
      <c r="Y473" s="168"/>
    </row>
    <row r="474" spans="1:25" x14ac:dyDescent="0.25">
      <c r="A474" s="168"/>
      <c r="B474" s="181"/>
      <c r="C474" s="168"/>
      <c r="D474" s="191"/>
      <c r="E474" s="168"/>
      <c r="F474" s="168"/>
      <c r="G474" s="187" t="str">
        <f t="shared" si="93"/>
        <v/>
      </c>
      <c r="H474" s="238">
        <f t="shared" si="94"/>
        <v>0</v>
      </c>
      <c r="I474" s="238" t="str">
        <f t="shared" si="95"/>
        <v/>
      </c>
      <c r="J474" s="238" t="str">
        <f t="shared" si="96"/>
        <v/>
      </c>
      <c r="K474" s="238" t="str">
        <f t="shared" si="97"/>
        <v/>
      </c>
      <c r="L474" s="238" t="str">
        <f t="shared" si="98"/>
        <v/>
      </c>
      <c r="M474" s="238" t="str">
        <f t="shared" si="99"/>
        <v/>
      </c>
      <c r="N474" s="180">
        <f t="shared" si="100"/>
        <v>0</v>
      </c>
      <c r="O474" s="192"/>
      <c r="P474" s="180">
        <f t="shared" si="101"/>
        <v>0</v>
      </c>
      <c r="Q474" s="192"/>
      <c r="R474" s="180">
        <f t="shared" si="102"/>
        <v>0</v>
      </c>
      <c r="S474" s="192"/>
      <c r="T474" s="180">
        <f t="shared" si="103"/>
        <v>0</v>
      </c>
      <c r="U474" s="192"/>
      <c r="V474" s="180">
        <f t="shared" si="104"/>
        <v>0</v>
      </c>
      <c r="W474" s="192"/>
      <c r="X474" s="179">
        <f t="shared" si="92"/>
        <v>0</v>
      </c>
      <c r="Y474" s="168"/>
    </row>
    <row r="475" spans="1:25" x14ac:dyDescent="0.25">
      <c r="A475" s="168"/>
      <c r="B475" s="181"/>
      <c r="C475" s="168"/>
      <c r="D475" s="191"/>
      <c r="E475" s="168"/>
      <c r="F475" s="168"/>
      <c r="G475" s="187" t="str">
        <f t="shared" si="93"/>
        <v/>
      </c>
      <c r="H475" s="238">
        <f t="shared" si="94"/>
        <v>0</v>
      </c>
      <c r="I475" s="238" t="str">
        <f t="shared" si="95"/>
        <v/>
      </c>
      <c r="J475" s="238" t="str">
        <f t="shared" si="96"/>
        <v/>
      </c>
      <c r="K475" s="238" t="str">
        <f t="shared" si="97"/>
        <v/>
      </c>
      <c r="L475" s="238" t="str">
        <f t="shared" si="98"/>
        <v/>
      </c>
      <c r="M475" s="238" t="str">
        <f t="shared" si="99"/>
        <v/>
      </c>
      <c r="N475" s="180">
        <f t="shared" si="100"/>
        <v>0</v>
      </c>
      <c r="O475" s="192"/>
      <c r="P475" s="180">
        <f t="shared" si="101"/>
        <v>0</v>
      </c>
      <c r="Q475" s="192"/>
      <c r="R475" s="180">
        <f t="shared" si="102"/>
        <v>0</v>
      </c>
      <c r="S475" s="192"/>
      <c r="T475" s="180">
        <f t="shared" si="103"/>
        <v>0</v>
      </c>
      <c r="U475" s="192"/>
      <c r="V475" s="180">
        <f t="shared" si="104"/>
        <v>0</v>
      </c>
      <c r="W475" s="192"/>
      <c r="X475" s="179">
        <f t="shared" si="92"/>
        <v>0</v>
      </c>
      <c r="Y475" s="168"/>
    </row>
    <row r="476" spans="1:25" x14ac:dyDescent="0.25">
      <c r="A476" s="168"/>
      <c r="B476" s="181"/>
      <c r="C476" s="168"/>
      <c r="D476" s="191"/>
      <c r="E476" s="168"/>
      <c r="F476" s="168"/>
      <c r="G476" s="187" t="str">
        <f t="shared" si="93"/>
        <v/>
      </c>
      <c r="H476" s="238">
        <f t="shared" si="94"/>
        <v>0</v>
      </c>
      <c r="I476" s="238" t="str">
        <f t="shared" si="95"/>
        <v/>
      </c>
      <c r="J476" s="238" t="str">
        <f t="shared" si="96"/>
        <v/>
      </c>
      <c r="K476" s="238" t="str">
        <f t="shared" si="97"/>
        <v/>
      </c>
      <c r="L476" s="238" t="str">
        <f t="shared" si="98"/>
        <v/>
      </c>
      <c r="M476" s="238" t="str">
        <f t="shared" si="99"/>
        <v/>
      </c>
      <c r="N476" s="180">
        <f t="shared" si="100"/>
        <v>0</v>
      </c>
      <c r="O476" s="192"/>
      <c r="P476" s="180">
        <f t="shared" si="101"/>
        <v>0</v>
      </c>
      <c r="Q476" s="192"/>
      <c r="R476" s="180">
        <f t="shared" si="102"/>
        <v>0</v>
      </c>
      <c r="S476" s="192"/>
      <c r="T476" s="180">
        <f t="shared" si="103"/>
        <v>0</v>
      </c>
      <c r="U476" s="192"/>
      <c r="V476" s="180">
        <f t="shared" si="104"/>
        <v>0</v>
      </c>
      <c r="W476" s="192"/>
      <c r="X476" s="179">
        <f t="shared" si="92"/>
        <v>0</v>
      </c>
      <c r="Y476" s="168"/>
    </row>
    <row r="477" spans="1:25" x14ac:dyDescent="0.25">
      <c r="A477" s="168"/>
      <c r="B477" s="181"/>
      <c r="C477" s="168"/>
      <c r="D477" s="191"/>
      <c r="E477" s="168"/>
      <c r="F477" s="168"/>
      <c r="G477" s="187" t="str">
        <f t="shared" si="93"/>
        <v/>
      </c>
      <c r="H477" s="238">
        <f t="shared" si="94"/>
        <v>0</v>
      </c>
      <c r="I477" s="238" t="str">
        <f t="shared" si="95"/>
        <v/>
      </c>
      <c r="J477" s="238" t="str">
        <f t="shared" si="96"/>
        <v/>
      </c>
      <c r="K477" s="238" t="str">
        <f t="shared" si="97"/>
        <v/>
      </c>
      <c r="L477" s="238" t="str">
        <f t="shared" si="98"/>
        <v/>
      </c>
      <c r="M477" s="238" t="str">
        <f t="shared" si="99"/>
        <v/>
      </c>
      <c r="N477" s="180">
        <f t="shared" si="100"/>
        <v>0</v>
      </c>
      <c r="O477" s="192"/>
      <c r="P477" s="180">
        <f t="shared" si="101"/>
        <v>0</v>
      </c>
      <c r="Q477" s="192"/>
      <c r="R477" s="180">
        <f t="shared" si="102"/>
        <v>0</v>
      </c>
      <c r="S477" s="192"/>
      <c r="T477" s="180">
        <f t="shared" si="103"/>
        <v>0</v>
      </c>
      <c r="U477" s="192"/>
      <c r="V477" s="180">
        <f t="shared" si="104"/>
        <v>0</v>
      </c>
      <c r="W477" s="192"/>
      <c r="X477" s="179">
        <f t="shared" si="92"/>
        <v>0</v>
      </c>
      <c r="Y477" s="168"/>
    </row>
    <row r="478" spans="1:25" x14ac:dyDescent="0.25">
      <c r="A478" s="168"/>
      <c r="B478" s="181"/>
      <c r="C478" s="168"/>
      <c r="D478" s="191"/>
      <c r="E478" s="168"/>
      <c r="F478" s="168"/>
      <c r="G478" s="187" t="str">
        <f t="shared" si="93"/>
        <v/>
      </c>
      <c r="H478" s="238">
        <f t="shared" si="94"/>
        <v>0</v>
      </c>
      <c r="I478" s="238" t="str">
        <f t="shared" si="95"/>
        <v/>
      </c>
      <c r="J478" s="238" t="str">
        <f t="shared" si="96"/>
        <v/>
      </c>
      <c r="K478" s="238" t="str">
        <f t="shared" si="97"/>
        <v/>
      </c>
      <c r="L478" s="238" t="str">
        <f t="shared" si="98"/>
        <v/>
      </c>
      <c r="M478" s="238" t="str">
        <f t="shared" si="99"/>
        <v/>
      </c>
      <c r="N478" s="180">
        <f t="shared" si="100"/>
        <v>0</v>
      </c>
      <c r="O478" s="192"/>
      <c r="P478" s="180">
        <f t="shared" si="101"/>
        <v>0</v>
      </c>
      <c r="Q478" s="192"/>
      <c r="R478" s="180">
        <f t="shared" si="102"/>
        <v>0</v>
      </c>
      <c r="S478" s="192"/>
      <c r="T478" s="180">
        <f t="shared" si="103"/>
        <v>0</v>
      </c>
      <c r="U478" s="192"/>
      <c r="V478" s="180">
        <f t="shared" si="104"/>
        <v>0</v>
      </c>
      <c r="W478" s="192"/>
      <c r="X478" s="179">
        <f t="shared" si="92"/>
        <v>0</v>
      </c>
      <c r="Y478" s="168"/>
    </row>
    <row r="479" spans="1:25" x14ac:dyDescent="0.25">
      <c r="A479" s="168"/>
      <c r="B479" s="181"/>
      <c r="C479" s="168"/>
      <c r="D479" s="191"/>
      <c r="E479" s="168"/>
      <c r="F479" s="168"/>
      <c r="G479" s="187" t="str">
        <f t="shared" si="93"/>
        <v/>
      </c>
      <c r="H479" s="238">
        <f t="shared" si="94"/>
        <v>0</v>
      </c>
      <c r="I479" s="238" t="str">
        <f t="shared" si="95"/>
        <v/>
      </c>
      <c r="J479" s="238" t="str">
        <f t="shared" si="96"/>
        <v/>
      </c>
      <c r="K479" s="238" t="str">
        <f t="shared" si="97"/>
        <v/>
      </c>
      <c r="L479" s="238" t="str">
        <f t="shared" si="98"/>
        <v/>
      </c>
      <c r="M479" s="238" t="str">
        <f t="shared" si="99"/>
        <v/>
      </c>
      <c r="N479" s="180">
        <f t="shared" si="100"/>
        <v>0</v>
      </c>
      <c r="O479" s="192"/>
      <c r="P479" s="180">
        <f t="shared" si="101"/>
        <v>0</v>
      </c>
      <c r="Q479" s="192"/>
      <c r="R479" s="180">
        <f t="shared" si="102"/>
        <v>0</v>
      </c>
      <c r="S479" s="192"/>
      <c r="T479" s="180">
        <f t="shared" si="103"/>
        <v>0</v>
      </c>
      <c r="U479" s="192"/>
      <c r="V479" s="180">
        <f t="shared" si="104"/>
        <v>0</v>
      </c>
      <c r="W479" s="192"/>
      <c r="X479" s="179">
        <f t="shared" si="92"/>
        <v>0</v>
      </c>
      <c r="Y479" s="168"/>
    </row>
    <row r="480" spans="1:25" x14ac:dyDescent="0.25">
      <c r="A480" s="168"/>
      <c r="B480" s="181"/>
      <c r="C480" s="168"/>
      <c r="D480" s="191"/>
      <c r="E480" s="168"/>
      <c r="F480" s="168"/>
      <c r="G480" s="187" t="str">
        <f t="shared" si="93"/>
        <v/>
      </c>
      <c r="H480" s="238">
        <f t="shared" si="94"/>
        <v>0</v>
      </c>
      <c r="I480" s="238" t="str">
        <f t="shared" si="95"/>
        <v/>
      </c>
      <c r="J480" s="238" t="str">
        <f t="shared" si="96"/>
        <v/>
      </c>
      <c r="K480" s="238" t="str">
        <f t="shared" si="97"/>
        <v/>
      </c>
      <c r="L480" s="238" t="str">
        <f t="shared" si="98"/>
        <v/>
      </c>
      <c r="M480" s="238" t="str">
        <f t="shared" si="99"/>
        <v/>
      </c>
      <c r="N480" s="180">
        <f t="shared" si="100"/>
        <v>0</v>
      </c>
      <c r="O480" s="192"/>
      <c r="P480" s="180">
        <f t="shared" si="101"/>
        <v>0</v>
      </c>
      <c r="Q480" s="192"/>
      <c r="R480" s="180">
        <f t="shared" si="102"/>
        <v>0</v>
      </c>
      <c r="S480" s="192"/>
      <c r="T480" s="180">
        <f t="shared" si="103"/>
        <v>0</v>
      </c>
      <c r="U480" s="192"/>
      <c r="V480" s="180">
        <f t="shared" si="104"/>
        <v>0</v>
      </c>
      <c r="W480" s="192"/>
      <c r="X480" s="179">
        <f t="shared" si="92"/>
        <v>0</v>
      </c>
      <c r="Y480" s="168"/>
    </row>
    <row r="481" spans="1:25" x14ac:dyDescent="0.25">
      <c r="A481" s="168"/>
      <c r="B481" s="181"/>
      <c r="C481" s="168"/>
      <c r="D481" s="191"/>
      <c r="E481" s="168"/>
      <c r="F481" s="168"/>
      <c r="G481" s="187" t="str">
        <f t="shared" si="93"/>
        <v/>
      </c>
      <c r="H481" s="238">
        <f t="shared" si="94"/>
        <v>0</v>
      </c>
      <c r="I481" s="238" t="str">
        <f t="shared" si="95"/>
        <v/>
      </c>
      <c r="J481" s="238" t="str">
        <f t="shared" si="96"/>
        <v/>
      </c>
      <c r="K481" s="238" t="str">
        <f t="shared" si="97"/>
        <v/>
      </c>
      <c r="L481" s="238" t="str">
        <f t="shared" si="98"/>
        <v/>
      </c>
      <c r="M481" s="238" t="str">
        <f t="shared" si="99"/>
        <v/>
      </c>
      <c r="N481" s="180">
        <f t="shared" si="100"/>
        <v>0</v>
      </c>
      <c r="O481" s="192"/>
      <c r="P481" s="180">
        <f t="shared" si="101"/>
        <v>0</v>
      </c>
      <c r="Q481" s="192"/>
      <c r="R481" s="180">
        <f t="shared" si="102"/>
        <v>0</v>
      </c>
      <c r="S481" s="192"/>
      <c r="T481" s="180">
        <f t="shared" si="103"/>
        <v>0</v>
      </c>
      <c r="U481" s="192"/>
      <c r="V481" s="180">
        <f t="shared" si="104"/>
        <v>0</v>
      </c>
      <c r="W481" s="192"/>
      <c r="X481" s="179">
        <f t="shared" si="92"/>
        <v>0</v>
      </c>
      <c r="Y481" s="168"/>
    </row>
    <row r="482" spans="1:25" x14ac:dyDescent="0.25">
      <c r="A482" s="168"/>
      <c r="B482" s="181"/>
      <c r="C482" s="168"/>
      <c r="D482" s="191"/>
      <c r="E482" s="168"/>
      <c r="F482" s="168"/>
      <c r="G482" s="187" t="str">
        <f t="shared" si="93"/>
        <v/>
      </c>
      <c r="H482" s="238">
        <f t="shared" si="94"/>
        <v>0</v>
      </c>
      <c r="I482" s="238" t="str">
        <f t="shared" si="95"/>
        <v/>
      </c>
      <c r="J482" s="238" t="str">
        <f t="shared" si="96"/>
        <v/>
      </c>
      <c r="K482" s="238" t="str">
        <f t="shared" si="97"/>
        <v/>
      </c>
      <c r="L482" s="238" t="str">
        <f t="shared" si="98"/>
        <v/>
      </c>
      <c r="M482" s="238" t="str">
        <f t="shared" si="99"/>
        <v/>
      </c>
      <c r="N482" s="180">
        <f t="shared" si="100"/>
        <v>0</v>
      </c>
      <c r="O482" s="192"/>
      <c r="P482" s="180">
        <f t="shared" si="101"/>
        <v>0</v>
      </c>
      <c r="Q482" s="192"/>
      <c r="R482" s="180">
        <f t="shared" si="102"/>
        <v>0</v>
      </c>
      <c r="S482" s="192"/>
      <c r="T482" s="180">
        <f t="shared" si="103"/>
        <v>0</v>
      </c>
      <c r="U482" s="192"/>
      <c r="V482" s="180">
        <f t="shared" si="104"/>
        <v>0</v>
      </c>
      <c r="W482" s="192"/>
      <c r="X482" s="179">
        <f t="shared" si="92"/>
        <v>0</v>
      </c>
      <c r="Y482" s="168"/>
    </row>
    <row r="483" spans="1:25" x14ac:dyDescent="0.25">
      <c r="A483" s="168"/>
      <c r="B483" s="181"/>
      <c r="C483" s="168"/>
      <c r="D483" s="191"/>
      <c r="E483" s="168"/>
      <c r="F483" s="168"/>
      <c r="G483" s="187" t="str">
        <f t="shared" si="93"/>
        <v/>
      </c>
      <c r="H483" s="238">
        <f t="shared" si="94"/>
        <v>0</v>
      </c>
      <c r="I483" s="238" t="str">
        <f t="shared" si="95"/>
        <v/>
      </c>
      <c r="J483" s="238" t="str">
        <f t="shared" si="96"/>
        <v/>
      </c>
      <c r="K483" s="238" t="str">
        <f t="shared" si="97"/>
        <v/>
      </c>
      <c r="L483" s="238" t="str">
        <f t="shared" si="98"/>
        <v/>
      </c>
      <c r="M483" s="238" t="str">
        <f t="shared" si="99"/>
        <v/>
      </c>
      <c r="N483" s="180">
        <f t="shared" si="100"/>
        <v>0</v>
      </c>
      <c r="O483" s="192"/>
      <c r="P483" s="180">
        <f t="shared" si="101"/>
        <v>0</v>
      </c>
      <c r="Q483" s="192"/>
      <c r="R483" s="180">
        <f t="shared" si="102"/>
        <v>0</v>
      </c>
      <c r="S483" s="192"/>
      <c r="T483" s="180">
        <f t="shared" si="103"/>
        <v>0</v>
      </c>
      <c r="U483" s="192"/>
      <c r="V483" s="180">
        <f t="shared" si="104"/>
        <v>0</v>
      </c>
      <c r="W483" s="192"/>
      <c r="X483" s="179">
        <f t="shared" si="92"/>
        <v>0</v>
      </c>
      <c r="Y483" s="168"/>
    </row>
    <row r="484" spans="1:25" x14ac:dyDescent="0.25">
      <c r="A484" s="168"/>
      <c r="B484" s="181"/>
      <c r="C484" s="168"/>
      <c r="D484" s="191"/>
      <c r="E484" s="168"/>
      <c r="F484" s="168"/>
      <c r="G484" s="187" t="str">
        <f t="shared" si="93"/>
        <v/>
      </c>
      <c r="H484" s="238">
        <f t="shared" si="94"/>
        <v>0</v>
      </c>
      <c r="I484" s="238" t="str">
        <f t="shared" si="95"/>
        <v/>
      </c>
      <c r="J484" s="238" t="str">
        <f t="shared" si="96"/>
        <v/>
      </c>
      <c r="K484" s="238" t="str">
        <f t="shared" si="97"/>
        <v/>
      </c>
      <c r="L484" s="238" t="str">
        <f t="shared" si="98"/>
        <v/>
      </c>
      <c r="M484" s="238" t="str">
        <f t="shared" si="99"/>
        <v/>
      </c>
      <c r="N484" s="180">
        <f t="shared" si="100"/>
        <v>0</v>
      </c>
      <c r="O484" s="192"/>
      <c r="P484" s="180">
        <f t="shared" si="101"/>
        <v>0</v>
      </c>
      <c r="Q484" s="192"/>
      <c r="R484" s="180">
        <f t="shared" si="102"/>
        <v>0</v>
      </c>
      <c r="S484" s="192"/>
      <c r="T484" s="180">
        <f t="shared" si="103"/>
        <v>0</v>
      </c>
      <c r="U484" s="192"/>
      <c r="V484" s="180">
        <f t="shared" si="104"/>
        <v>0</v>
      </c>
      <c r="W484" s="192"/>
      <c r="X484" s="179">
        <f t="shared" si="92"/>
        <v>0</v>
      </c>
      <c r="Y484" s="168"/>
    </row>
    <row r="485" spans="1:25" x14ac:dyDescent="0.25">
      <c r="A485" s="168"/>
      <c r="B485" s="181"/>
      <c r="C485" s="168"/>
      <c r="D485" s="191"/>
      <c r="E485" s="168"/>
      <c r="F485" s="168"/>
      <c r="G485" s="187" t="str">
        <f t="shared" si="93"/>
        <v/>
      </c>
      <c r="H485" s="238">
        <f t="shared" si="94"/>
        <v>0</v>
      </c>
      <c r="I485" s="238" t="str">
        <f t="shared" si="95"/>
        <v/>
      </c>
      <c r="J485" s="238" t="str">
        <f t="shared" si="96"/>
        <v/>
      </c>
      <c r="K485" s="238" t="str">
        <f t="shared" si="97"/>
        <v/>
      </c>
      <c r="L485" s="238" t="str">
        <f t="shared" si="98"/>
        <v/>
      </c>
      <c r="M485" s="238" t="str">
        <f t="shared" si="99"/>
        <v/>
      </c>
      <c r="N485" s="180">
        <f t="shared" si="100"/>
        <v>0</v>
      </c>
      <c r="O485" s="192"/>
      <c r="P485" s="180">
        <f t="shared" si="101"/>
        <v>0</v>
      </c>
      <c r="Q485" s="192"/>
      <c r="R485" s="180">
        <f t="shared" si="102"/>
        <v>0</v>
      </c>
      <c r="S485" s="192"/>
      <c r="T485" s="180">
        <f t="shared" si="103"/>
        <v>0</v>
      </c>
      <c r="U485" s="192"/>
      <c r="V485" s="180">
        <f t="shared" si="104"/>
        <v>0</v>
      </c>
      <c r="W485" s="192"/>
      <c r="X485" s="179">
        <f t="shared" si="92"/>
        <v>0</v>
      </c>
      <c r="Y485" s="168"/>
    </row>
    <row r="486" spans="1:25" x14ac:dyDescent="0.25">
      <c r="A486" s="168"/>
      <c r="B486" s="181"/>
      <c r="C486" s="168"/>
      <c r="D486" s="191"/>
      <c r="E486" s="168"/>
      <c r="F486" s="168"/>
      <c r="G486" s="187" t="str">
        <f t="shared" si="93"/>
        <v/>
      </c>
      <c r="H486" s="238">
        <f t="shared" si="94"/>
        <v>0</v>
      </c>
      <c r="I486" s="238" t="str">
        <f t="shared" si="95"/>
        <v/>
      </c>
      <c r="J486" s="238" t="str">
        <f t="shared" si="96"/>
        <v/>
      </c>
      <c r="K486" s="238" t="str">
        <f t="shared" si="97"/>
        <v/>
      </c>
      <c r="L486" s="238" t="str">
        <f t="shared" si="98"/>
        <v/>
      </c>
      <c r="M486" s="238" t="str">
        <f t="shared" si="99"/>
        <v/>
      </c>
      <c r="N486" s="180">
        <f t="shared" si="100"/>
        <v>0</v>
      </c>
      <c r="O486" s="192"/>
      <c r="P486" s="180">
        <f t="shared" si="101"/>
        <v>0</v>
      </c>
      <c r="Q486" s="192"/>
      <c r="R486" s="180">
        <f t="shared" si="102"/>
        <v>0</v>
      </c>
      <c r="S486" s="192"/>
      <c r="T486" s="180">
        <f t="shared" si="103"/>
        <v>0</v>
      </c>
      <c r="U486" s="192"/>
      <c r="V486" s="180">
        <f t="shared" si="104"/>
        <v>0</v>
      </c>
      <c r="W486" s="192"/>
      <c r="X486" s="179">
        <f t="shared" si="92"/>
        <v>0</v>
      </c>
      <c r="Y486" s="168"/>
    </row>
    <row r="487" spans="1:25" x14ac:dyDescent="0.25">
      <c r="A487" s="168"/>
      <c r="B487" s="181"/>
      <c r="C487" s="168"/>
      <c r="D487" s="191"/>
      <c r="E487" s="168"/>
      <c r="F487" s="168"/>
      <c r="G487" s="187" t="str">
        <f t="shared" si="93"/>
        <v/>
      </c>
      <c r="H487" s="238">
        <f t="shared" si="94"/>
        <v>0</v>
      </c>
      <c r="I487" s="238" t="str">
        <f t="shared" si="95"/>
        <v/>
      </c>
      <c r="J487" s="238" t="str">
        <f t="shared" si="96"/>
        <v/>
      </c>
      <c r="K487" s="238" t="str">
        <f t="shared" si="97"/>
        <v/>
      </c>
      <c r="L487" s="238" t="str">
        <f t="shared" si="98"/>
        <v/>
      </c>
      <c r="M487" s="238" t="str">
        <f t="shared" si="99"/>
        <v/>
      </c>
      <c r="N487" s="180">
        <f t="shared" si="100"/>
        <v>0</v>
      </c>
      <c r="O487" s="192"/>
      <c r="P487" s="180">
        <f t="shared" si="101"/>
        <v>0</v>
      </c>
      <c r="Q487" s="192"/>
      <c r="R487" s="180">
        <f t="shared" si="102"/>
        <v>0</v>
      </c>
      <c r="S487" s="192"/>
      <c r="T487" s="180">
        <f t="shared" si="103"/>
        <v>0</v>
      </c>
      <c r="U487" s="192"/>
      <c r="V487" s="180">
        <f t="shared" si="104"/>
        <v>0</v>
      </c>
      <c r="W487" s="192"/>
      <c r="X487" s="179">
        <f t="shared" si="92"/>
        <v>0</v>
      </c>
      <c r="Y487" s="168"/>
    </row>
    <row r="488" spans="1:25" x14ac:dyDescent="0.25">
      <c r="A488" s="168"/>
      <c r="B488" s="181"/>
      <c r="C488" s="168"/>
      <c r="D488" s="191"/>
      <c r="E488" s="168"/>
      <c r="F488" s="168"/>
      <c r="G488" s="187" t="str">
        <f t="shared" si="93"/>
        <v/>
      </c>
      <c r="H488" s="238">
        <f t="shared" si="94"/>
        <v>0</v>
      </c>
      <c r="I488" s="238" t="str">
        <f t="shared" si="95"/>
        <v/>
      </c>
      <c r="J488" s="238" t="str">
        <f t="shared" si="96"/>
        <v/>
      </c>
      <c r="K488" s="238" t="str">
        <f t="shared" si="97"/>
        <v/>
      </c>
      <c r="L488" s="238" t="str">
        <f t="shared" si="98"/>
        <v/>
      </c>
      <c r="M488" s="238" t="str">
        <f t="shared" si="99"/>
        <v/>
      </c>
      <c r="N488" s="180">
        <f t="shared" si="100"/>
        <v>0</v>
      </c>
      <c r="O488" s="192"/>
      <c r="P488" s="180">
        <f t="shared" si="101"/>
        <v>0</v>
      </c>
      <c r="Q488" s="192"/>
      <c r="R488" s="180">
        <f t="shared" si="102"/>
        <v>0</v>
      </c>
      <c r="S488" s="192"/>
      <c r="T488" s="180">
        <f t="shared" si="103"/>
        <v>0</v>
      </c>
      <c r="U488" s="192"/>
      <c r="V488" s="180">
        <f t="shared" si="104"/>
        <v>0</v>
      </c>
      <c r="W488" s="192"/>
      <c r="X488" s="179">
        <f t="shared" si="92"/>
        <v>0</v>
      </c>
      <c r="Y488" s="168"/>
    </row>
    <row r="489" spans="1:25" x14ac:dyDescent="0.25">
      <c r="A489" s="168"/>
      <c r="B489" s="181"/>
      <c r="C489" s="168"/>
      <c r="D489" s="191"/>
      <c r="E489" s="168"/>
      <c r="F489" s="168"/>
      <c r="G489" s="187" t="str">
        <f t="shared" si="93"/>
        <v/>
      </c>
      <c r="H489" s="238">
        <f t="shared" si="94"/>
        <v>0</v>
      </c>
      <c r="I489" s="238" t="str">
        <f t="shared" si="95"/>
        <v/>
      </c>
      <c r="J489" s="238" t="str">
        <f t="shared" si="96"/>
        <v/>
      </c>
      <c r="K489" s="238" t="str">
        <f t="shared" si="97"/>
        <v/>
      </c>
      <c r="L489" s="238" t="str">
        <f t="shared" si="98"/>
        <v/>
      </c>
      <c r="M489" s="238" t="str">
        <f t="shared" si="99"/>
        <v/>
      </c>
      <c r="N489" s="180">
        <f t="shared" si="100"/>
        <v>0</v>
      </c>
      <c r="O489" s="192"/>
      <c r="P489" s="180">
        <f t="shared" si="101"/>
        <v>0</v>
      </c>
      <c r="Q489" s="192"/>
      <c r="R489" s="180">
        <f t="shared" si="102"/>
        <v>0</v>
      </c>
      <c r="S489" s="192"/>
      <c r="T489" s="180">
        <f t="shared" si="103"/>
        <v>0</v>
      </c>
      <c r="U489" s="192"/>
      <c r="V489" s="180">
        <f t="shared" si="104"/>
        <v>0</v>
      </c>
      <c r="W489" s="192"/>
      <c r="X489" s="179">
        <f t="shared" si="92"/>
        <v>0</v>
      </c>
      <c r="Y489" s="168"/>
    </row>
    <row r="490" spans="1:25" x14ac:dyDescent="0.25">
      <c r="A490" s="168"/>
      <c r="B490" s="181"/>
      <c r="C490" s="168"/>
      <c r="D490" s="191"/>
      <c r="E490" s="168"/>
      <c r="F490" s="168"/>
      <c r="G490" s="187" t="str">
        <f t="shared" si="93"/>
        <v/>
      </c>
      <c r="H490" s="238">
        <f t="shared" si="94"/>
        <v>0</v>
      </c>
      <c r="I490" s="238" t="str">
        <f t="shared" si="95"/>
        <v/>
      </c>
      <c r="J490" s="238" t="str">
        <f t="shared" si="96"/>
        <v/>
      </c>
      <c r="K490" s="238" t="str">
        <f t="shared" si="97"/>
        <v/>
      </c>
      <c r="L490" s="238" t="str">
        <f t="shared" si="98"/>
        <v/>
      </c>
      <c r="M490" s="238" t="str">
        <f t="shared" si="99"/>
        <v/>
      </c>
      <c r="N490" s="180">
        <f t="shared" si="100"/>
        <v>0</v>
      </c>
      <c r="O490" s="192"/>
      <c r="P490" s="180">
        <f t="shared" si="101"/>
        <v>0</v>
      </c>
      <c r="Q490" s="192"/>
      <c r="R490" s="180">
        <f t="shared" si="102"/>
        <v>0</v>
      </c>
      <c r="S490" s="192"/>
      <c r="T490" s="180">
        <f t="shared" si="103"/>
        <v>0</v>
      </c>
      <c r="U490" s="192"/>
      <c r="V490" s="180">
        <f t="shared" si="104"/>
        <v>0</v>
      </c>
      <c r="W490" s="192"/>
      <c r="X490" s="179">
        <f t="shared" si="92"/>
        <v>0</v>
      </c>
      <c r="Y490" s="168"/>
    </row>
    <row r="491" spans="1:25" x14ac:dyDescent="0.25">
      <c r="A491" s="168"/>
      <c r="B491" s="181"/>
      <c r="C491" s="168"/>
      <c r="D491" s="191"/>
      <c r="E491" s="168"/>
      <c r="F491" s="168"/>
      <c r="G491" s="187" t="str">
        <f t="shared" si="93"/>
        <v/>
      </c>
      <c r="H491" s="238">
        <f t="shared" si="94"/>
        <v>0</v>
      </c>
      <c r="I491" s="238" t="str">
        <f t="shared" si="95"/>
        <v/>
      </c>
      <c r="J491" s="238" t="str">
        <f t="shared" si="96"/>
        <v/>
      </c>
      <c r="K491" s="238" t="str">
        <f t="shared" si="97"/>
        <v/>
      </c>
      <c r="L491" s="238" t="str">
        <f t="shared" si="98"/>
        <v/>
      </c>
      <c r="M491" s="238" t="str">
        <f t="shared" si="99"/>
        <v/>
      </c>
      <c r="N491" s="180">
        <f t="shared" si="100"/>
        <v>0</v>
      </c>
      <c r="O491" s="192"/>
      <c r="P491" s="180">
        <f t="shared" si="101"/>
        <v>0</v>
      </c>
      <c r="Q491" s="192"/>
      <c r="R491" s="180">
        <f t="shared" si="102"/>
        <v>0</v>
      </c>
      <c r="S491" s="192"/>
      <c r="T491" s="180">
        <f t="shared" si="103"/>
        <v>0</v>
      </c>
      <c r="U491" s="192"/>
      <c r="V491" s="180">
        <f t="shared" si="104"/>
        <v>0</v>
      </c>
      <c r="W491" s="192"/>
      <c r="X491" s="179">
        <f t="shared" si="92"/>
        <v>0</v>
      </c>
      <c r="Y491" s="168"/>
    </row>
    <row r="492" spans="1:25" x14ac:dyDescent="0.25">
      <c r="A492" s="168"/>
      <c r="B492" s="181"/>
      <c r="C492" s="168"/>
      <c r="D492" s="191"/>
      <c r="E492" s="168"/>
      <c r="F492" s="168"/>
      <c r="G492" s="187" t="str">
        <f t="shared" si="93"/>
        <v/>
      </c>
      <c r="H492" s="238">
        <f t="shared" si="94"/>
        <v>0</v>
      </c>
      <c r="I492" s="238" t="str">
        <f t="shared" si="95"/>
        <v/>
      </c>
      <c r="J492" s="238" t="str">
        <f t="shared" si="96"/>
        <v/>
      </c>
      <c r="K492" s="238" t="str">
        <f t="shared" si="97"/>
        <v/>
      </c>
      <c r="L492" s="238" t="str">
        <f t="shared" si="98"/>
        <v/>
      </c>
      <c r="M492" s="238" t="str">
        <f t="shared" si="99"/>
        <v/>
      </c>
      <c r="N492" s="180">
        <f t="shared" si="100"/>
        <v>0</v>
      </c>
      <c r="O492" s="192"/>
      <c r="P492" s="180">
        <f t="shared" si="101"/>
        <v>0</v>
      </c>
      <c r="Q492" s="192"/>
      <c r="R492" s="180">
        <f t="shared" si="102"/>
        <v>0</v>
      </c>
      <c r="S492" s="192"/>
      <c r="T492" s="180">
        <f t="shared" si="103"/>
        <v>0</v>
      </c>
      <c r="U492" s="192"/>
      <c r="V492" s="180">
        <f t="shared" si="104"/>
        <v>0</v>
      </c>
      <c r="W492" s="192"/>
      <c r="X492" s="179">
        <f t="shared" si="92"/>
        <v>0</v>
      </c>
      <c r="Y492" s="168"/>
    </row>
    <row r="493" spans="1:25" x14ac:dyDescent="0.25">
      <c r="A493" s="168"/>
      <c r="B493" s="181"/>
      <c r="C493" s="168"/>
      <c r="D493" s="191"/>
      <c r="E493" s="168"/>
      <c r="F493" s="168"/>
      <c r="G493" s="187" t="str">
        <f t="shared" si="93"/>
        <v/>
      </c>
      <c r="H493" s="238">
        <f t="shared" si="94"/>
        <v>0</v>
      </c>
      <c r="I493" s="238" t="str">
        <f t="shared" si="95"/>
        <v/>
      </c>
      <c r="J493" s="238" t="str">
        <f t="shared" si="96"/>
        <v/>
      </c>
      <c r="K493" s="238" t="str">
        <f t="shared" si="97"/>
        <v/>
      </c>
      <c r="L493" s="238" t="str">
        <f t="shared" si="98"/>
        <v/>
      </c>
      <c r="M493" s="238" t="str">
        <f t="shared" si="99"/>
        <v/>
      </c>
      <c r="N493" s="180">
        <f t="shared" si="100"/>
        <v>0</v>
      </c>
      <c r="O493" s="192"/>
      <c r="P493" s="180">
        <f t="shared" si="101"/>
        <v>0</v>
      </c>
      <c r="Q493" s="192"/>
      <c r="R493" s="180">
        <f t="shared" si="102"/>
        <v>0</v>
      </c>
      <c r="S493" s="192"/>
      <c r="T493" s="180">
        <f t="shared" si="103"/>
        <v>0</v>
      </c>
      <c r="U493" s="192"/>
      <c r="V493" s="180">
        <f t="shared" si="104"/>
        <v>0</v>
      </c>
      <c r="W493" s="192"/>
      <c r="X493" s="179">
        <f t="shared" si="92"/>
        <v>0</v>
      </c>
      <c r="Y493" s="168"/>
    </row>
    <row r="494" spans="1:25" x14ac:dyDescent="0.25">
      <c r="A494" s="168"/>
      <c r="B494" s="181"/>
      <c r="C494" s="168"/>
      <c r="D494" s="191"/>
      <c r="E494" s="168"/>
      <c r="F494" s="168"/>
      <c r="G494" s="187" t="str">
        <f t="shared" si="93"/>
        <v/>
      </c>
      <c r="H494" s="238">
        <f t="shared" si="94"/>
        <v>0</v>
      </c>
      <c r="I494" s="238" t="str">
        <f t="shared" si="95"/>
        <v/>
      </c>
      <c r="J494" s="238" t="str">
        <f t="shared" si="96"/>
        <v/>
      </c>
      <c r="K494" s="238" t="str">
        <f t="shared" si="97"/>
        <v/>
      </c>
      <c r="L494" s="238" t="str">
        <f t="shared" si="98"/>
        <v/>
      </c>
      <c r="M494" s="238" t="str">
        <f t="shared" si="99"/>
        <v/>
      </c>
      <c r="N494" s="180">
        <f t="shared" si="100"/>
        <v>0</v>
      </c>
      <c r="O494" s="192"/>
      <c r="P494" s="180">
        <f t="shared" si="101"/>
        <v>0</v>
      </c>
      <c r="Q494" s="192"/>
      <c r="R494" s="180">
        <f t="shared" si="102"/>
        <v>0</v>
      </c>
      <c r="S494" s="192"/>
      <c r="T494" s="180">
        <f t="shared" si="103"/>
        <v>0</v>
      </c>
      <c r="U494" s="192"/>
      <c r="V494" s="180">
        <f t="shared" si="104"/>
        <v>0</v>
      </c>
      <c r="W494" s="192"/>
      <c r="X494" s="179">
        <f t="shared" si="92"/>
        <v>0</v>
      </c>
      <c r="Y494" s="168"/>
    </row>
    <row r="495" spans="1:25" x14ac:dyDescent="0.25">
      <c r="A495" s="168"/>
      <c r="B495" s="181"/>
      <c r="C495" s="168"/>
      <c r="D495" s="191"/>
      <c r="E495" s="168"/>
      <c r="F495" s="168"/>
      <c r="G495" s="187" t="str">
        <f t="shared" si="93"/>
        <v/>
      </c>
      <c r="H495" s="238">
        <f t="shared" si="94"/>
        <v>0</v>
      </c>
      <c r="I495" s="238" t="str">
        <f t="shared" si="95"/>
        <v/>
      </c>
      <c r="J495" s="238" t="str">
        <f t="shared" si="96"/>
        <v/>
      </c>
      <c r="K495" s="238" t="str">
        <f t="shared" si="97"/>
        <v/>
      </c>
      <c r="L495" s="238" t="str">
        <f t="shared" si="98"/>
        <v/>
      </c>
      <c r="M495" s="238" t="str">
        <f t="shared" si="99"/>
        <v/>
      </c>
      <c r="N495" s="180">
        <f t="shared" si="100"/>
        <v>0</v>
      </c>
      <c r="O495" s="192"/>
      <c r="P495" s="180">
        <f t="shared" si="101"/>
        <v>0</v>
      </c>
      <c r="Q495" s="192"/>
      <c r="R495" s="180">
        <f t="shared" si="102"/>
        <v>0</v>
      </c>
      <c r="S495" s="192"/>
      <c r="T495" s="180">
        <f t="shared" si="103"/>
        <v>0</v>
      </c>
      <c r="U495" s="192"/>
      <c r="V495" s="180">
        <f t="shared" si="104"/>
        <v>0</v>
      </c>
      <c r="W495" s="192"/>
      <c r="X495" s="179">
        <f t="shared" si="92"/>
        <v>0</v>
      </c>
      <c r="Y495" s="168"/>
    </row>
    <row r="496" spans="1:25" x14ac:dyDescent="0.25">
      <c r="A496" s="168"/>
      <c r="B496" s="181"/>
      <c r="C496" s="168"/>
      <c r="D496" s="191"/>
      <c r="E496" s="168"/>
      <c r="F496" s="168"/>
      <c r="G496" s="187" t="str">
        <f t="shared" si="93"/>
        <v/>
      </c>
      <c r="H496" s="238">
        <f t="shared" si="94"/>
        <v>0</v>
      </c>
      <c r="I496" s="238" t="str">
        <f t="shared" si="95"/>
        <v/>
      </c>
      <c r="J496" s="238" t="str">
        <f t="shared" si="96"/>
        <v/>
      </c>
      <c r="K496" s="238" t="str">
        <f t="shared" si="97"/>
        <v/>
      </c>
      <c r="L496" s="238" t="str">
        <f t="shared" si="98"/>
        <v/>
      </c>
      <c r="M496" s="238" t="str">
        <f t="shared" si="99"/>
        <v/>
      </c>
      <c r="N496" s="180">
        <f t="shared" si="100"/>
        <v>0</v>
      </c>
      <c r="O496" s="192"/>
      <c r="P496" s="180">
        <f t="shared" si="101"/>
        <v>0</v>
      </c>
      <c r="Q496" s="192"/>
      <c r="R496" s="180">
        <f t="shared" si="102"/>
        <v>0</v>
      </c>
      <c r="S496" s="192"/>
      <c r="T496" s="180">
        <f t="shared" si="103"/>
        <v>0</v>
      </c>
      <c r="U496" s="192"/>
      <c r="V496" s="180">
        <f t="shared" si="104"/>
        <v>0</v>
      </c>
      <c r="W496" s="192"/>
      <c r="X496" s="179">
        <f t="shared" si="92"/>
        <v>0</v>
      </c>
      <c r="Y496" s="168"/>
    </row>
    <row r="497" spans="1:25" x14ac:dyDescent="0.25">
      <c r="A497" s="168"/>
      <c r="B497" s="181"/>
      <c r="C497" s="168"/>
      <c r="D497" s="191"/>
      <c r="E497" s="168"/>
      <c r="F497" s="168"/>
      <c r="G497" s="187" t="str">
        <f t="shared" si="93"/>
        <v/>
      </c>
      <c r="H497" s="238">
        <f t="shared" si="94"/>
        <v>0</v>
      </c>
      <c r="I497" s="238" t="str">
        <f t="shared" si="95"/>
        <v/>
      </c>
      <c r="J497" s="238" t="str">
        <f t="shared" si="96"/>
        <v/>
      </c>
      <c r="K497" s="238" t="str">
        <f t="shared" si="97"/>
        <v/>
      </c>
      <c r="L497" s="238" t="str">
        <f t="shared" si="98"/>
        <v/>
      </c>
      <c r="M497" s="238" t="str">
        <f t="shared" si="99"/>
        <v/>
      </c>
      <c r="N497" s="180">
        <f t="shared" si="100"/>
        <v>0</v>
      </c>
      <c r="O497" s="192"/>
      <c r="P497" s="180">
        <f t="shared" si="101"/>
        <v>0</v>
      </c>
      <c r="Q497" s="192"/>
      <c r="R497" s="180">
        <f t="shared" si="102"/>
        <v>0</v>
      </c>
      <c r="S497" s="192"/>
      <c r="T497" s="180">
        <f t="shared" si="103"/>
        <v>0</v>
      </c>
      <c r="U497" s="192"/>
      <c r="V497" s="180">
        <f t="shared" si="104"/>
        <v>0</v>
      </c>
      <c r="W497" s="192"/>
      <c r="X497" s="179">
        <f t="shared" si="92"/>
        <v>0</v>
      </c>
      <c r="Y497" s="168"/>
    </row>
    <row r="498" spans="1:25" x14ac:dyDescent="0.25">
      <c r="A498" s="168"/>
      <c r="B498" s="181"/>
      <c r="C498" s="168"/>
      <c r="D498" s="191"/>
      <c r="E498" s="168"/>
      <c r="F498" s="168"/>
      <c r="G498" s="187" t="str">
        <f t="shared" si="93"/>
        <v/>
      </c>
      <c r="H498" s="238">
        <f t="shared" si="94"/>
        <v>0</v>
      </c>
      <c r="I498" s="238" t="str">
        <f t="shared" si="95"/>
        <v/>
      </c>
      <c r="J498" s="238" t="str">
        <f t="shared" si="96"/>
        <v/>
      </c>
      <c r="K498" s="238" t="str">
        <f t="shared" si="97"/>
        <v/>
      </c>
      <c r="L498" s="238" t="str">
        <f t="shared" si="98"/>
        <v/>
      </c>
      <c r="M498" s="238" t="str">
        <f t="shared" si="99"/>
        <v/>
      </c>
      <c r="N498" s="180">
        <f t="shared" si="100"/>
        <v>0</v>
      </c>
      <c r="O498" s="192"/>
      <c r="P498" s="180">
        <f t="shared" si="101"/>
        <v>0</v>
      </c>
      <c r="Q498" s="192"/>
      <c r="R498" s="180">
        <f t="shared" si="102"/>
        <v>0</v>
      </c>
      <c r="S498" s="192"/>
      <c r="T498" s="180">
        <f t="shared" si="103"/>
        <v>0</v>
      </c>
      <c r="U498" s="192"/>
      <c r="V498" s="180">
        <f t="shared" si="104"/>
        <v>0</v>
      </c>
      <c r="W498" s="192"/>
      <c r="X498" s="179">
        <f t="shared" si="92"/>
        <v>0</v>
      </c>
      <c r="Y498" s="168"/>
    </row>
    <row r="499" spans="1:25" x14ac:dyDescent="0.25">
      <c r="A499" s="168"/>
      <c r="B499" s="181"/>
      <c r="C499" s="168"/>
      <c r="D499" s="191"/>
      <c r="E499" s="168"/>
      <c r="F499" s="168"/>
      <c r="G499" s="187" t="str">
        <f t="shared" si="93"/>
        <v/>
      </c>
      <c r="H499" s="238">
        <f t="shared" si="94"/>
        <v>0</v>
      </c>
      <c r="I499" s="238" t="str">
        <f t="shared" si="95"/>
        <v/>
      </c>
      <c r="J499" s="238" t="str">
        <f t="shared" si="96"/>
        <v/>
      </c>
      <c r="K499" s="238" t="str">
        <f t="shared" si="97"/>
        <v/>
      </c>
      <c r="L499" s="238" t="str">
        <f t="shared" si="98"/>
        <v/>
      </c>
      <c r="M499" s="238" t="str">
        <f t="shared" si="99"/>
        <v/>
      </c>
      <c r="N499" s="180">
        <f t="shared" si="100"/>
        <v>0</v>
      </c>
      <c r="O499" s="192"/>
      <c r="P499" s="180">
        <f t="shared" si="101"/>
        <v>0</v>
      </c>
      <c r="Q499" s="192"/>
      <c r="R499" s="180">
        <f t="shared" si="102"/>
        <v>0</v>
      </c>
      <c r="S499" s="192"/>
      <c r="T499" s="180">
        <f t="shared" si="103"/>
        <v>0</v>
      </c>
      <c r="U499" s="192"/>
      <c r="V499" s="180">
        <f t="shared" si="104"/>
        <v>0</v>
      </c>
      <c r="W499" s="192"/>
      <c r="X499" s="179">
        <f t="shared" si="92"/>
        <v>0</v>
      </c>
      <c r="Y499" s="168"/>
    </row>
    <row r="500" spans="1:25" x14ac:dyDescent="0.25">
      <c r="A500" s="168"/>
      <c r="B500" s="181"/>
      <c r="C500" s="168"/>
      <c r="D500" s="191"/>
      <c r="E500" s="168"/>
      <c r="F500" s="168"/>
      <c r="G500" s="187" t="str">
        <f t="shared" si="93"/>
        <v/>
      </c>
      <c r="H500" s="238">
        <f t="shared" si="94"/>
        <v>0</v>
      </c>
      <c r="I500" s="238" t="str">
        <f t="shared" si="95"/>
        <v/>
      </c>
      <c r="J500" s="238" t="str">
        <f t="shared" si="96"/>
        <v/>
      </c>
      <c r="K500" s="238" t="str">
        <f t="shared" si="97"/>
        <v/>
      </c>
      <c r="L500" s="238" t="str">
        <f t="shared" si="98"/>
        <v/>
      </c>
      <c r="M500" s="238" t="str">
        <f t="shared" si="99"/>
        <v/>
      </c>
      <c r="N500" s="180">
        <f t="shared" si="100"/>
        <v>0</v>
      </c>
      <c r="O500" s="192"/>
      <c r="P500" s="180">
        <f t="shared" si="101"/>
        <v>0</v>
      </c>
      <c r="Q500" s="192"/>
      <c r="R500" s="180">
        <f t="shared" si="102"/>
        <v>0</v>
      </c>
      <c r="S500" s="192"/>
      <c r="T500" s="180">
        <f t="shared" si="103"/>
        <v>0</v>
      </c>
      <c r="U500" s="192"/>
      <c r="V500" s="180">
        <f t="shared" si="104"/>
        <v>0</v>
      </c>
      <c r="W500" s="192"/>
      <c r="X500" s="179">
        <f t="shared" si="92"/>
        <v>0</v>
      </c>
      <c r="Y500" s="168"/>
    </row>
    <row r="501" spans="1:25" x14ac:dyDescent="0.25">
      <c r="A501" s="168"/>
      <c r="B501" s="181"/>
      <c r="C501" s="168"/>
      <c r="D501" s="191"/>
      <c r="E501" s="168"/>
      <c r="F501" s="168"/>
      <c r="G501" s="187" t="str">
        <f t="shared" si="93"/>
        <v/>
      </c>
      <c r="H501" s="238">
        <f t="shared" si="94"/>
        <v>0</v>
      </c>
      <c r="I501" s="238" t="str">
        <f t="shared" si="95"/>
        <v/>
      </c>
      <c r="J501" s="238" t="str">
        <f t="shared" si="96"/>
        <v/>
      </c>
      <c r="K501" s="238" t="str">
        <f t="shared" si="97"/>
        <v/>
      </c>
      <c r="L501" s="238" t="str">
        <f t="shared" si="98"/>
        <v/>
      </c>
      <c r="M501" s="238" t="str">
        <f t="shared" si="99"/>
        <v/>
      </c>
      <c r="N501" s="180">
        <f t="shared" si="100"/>
        <v>0</v>
      </c>
      <c r="O501" s="192"/>
      <c r="P501" s="180">
        <f t="shared" si="101"/>
        <v>0</v>
      </c>
      <c r="Q501" s="192"/>
      <c r="R501" s="180">
        <f t="shared" si="102"/>
        <v>0</v>
      </c>
      <c r="S501" s="192"/>
      <c r="T501" s="180">
        <f t="shared" si="103"/>
        <v>0</v>
      </c>
      <c r="U501" s="192"/>
      <c r="V501" s="180">
        <f t="shared" si="104"/>
        <v>0</v>
      </c>
      <c r="W501" s="192"/>
      <c r="X501" s="179">
        <f t="shared" si="92"/>
        <v>0</v>
      </c>
      <c r="Y501" s="168"/>
    </row>
    <row r="502" spans="1:25" x14ac:dyDescent="0.25">
      <c r="A502" s="168"/>
      <c r="B502" s="181"/>
      <c r="C502" s="168"/>
      <c r="D502" s="191"/>
      <c r="E502" s="168"/>
      <c r="F502" s="168"/>
      <c r="G502" s="187" t="str">
        <f t="shared" si="93"/>
        <v/>
      </c>
      <c r="H502" s="238">
        <f t="shared" si="94"/>
        <v>0</v>
      </c>
      <c r="I502" s="238" t="str">
        <f t="shared" si="95"/>
        <v/>
      </c>
      <c r="J502" s="238" t="str">
        <f t="shared" si="96"/>
        <v/>
      </c>
      <c r="K502" s="238" t="str">
        <f t="shared" si="97"/>
        <v/>
      </c>
      <c r="L502" s="238" t="str">
        <f t="shared" si="98"/>
        <v/>
      </c>
      <c r="M502" s="238" t="str">
        <f t="shared" si="99"/>
        <v/>
      </c>
      <c r="N502" s="180">
        <f t="shared" si="100"/>
        <v>0</v>
      </c>
      <c r="O502" s="192"/>
      <c r="P502" s="180">
        <f t="shared" si="101"/>
        <v>0</v>
      </c>
      <c r="Q502" s="192"/>
      <c r="R502" s="180">
        <f t="shared" si="102"/>
        <v>0</v>
      </c>
      <c r="S502" s="192"/>
      <c r="T502" s="180">
        <f t="shared" si="103"/>
        <v>0</v>
      </c>
      <c r="U502" s="192"/>
      <c r="V502" s="180">
        <f t="shared" si="104"/>
        <v>0</v>
      </c>
      <c r="W502" s="192"/>
      <c r="X502" s="179">
        <f t="shared" si="92"/>
        <v>0</v>
      </c>
      <c r="Y502" s="168"/>
    </row>
    <row r="503" spans="1:25" x14ac:dyDescent="0.25">
      <c r="A503" s="168"/>
      <c r="B503" s="181"/>
      <c r="C503" s="168"/>
      <c r="D503" s="191"/>
      <c r="E503" s="168"/>
      <c r="F503" s="168"/>
      <c r="G503" s="187" t="str">
        <f t="shared" si="93"/>
        <v/>
      </c>
      <c r="H503" s="238">
        <f t="shared" si="94"/>
        <v>0</v>
      </c>
      <c r="I503" s="238" t="str">
        <f t="shared" si="95"/>
        <v/>
      </c>
      <c r="J503" s="238" t="str">
        <f t="shared" si="96"/>
        <v/>
      </c>
      <c r="K503" s="238" t="str">
        <f t="shared" si="97"/>
        <v/>
      </c>
      <c r="L503" s="238" t="str">
        <f t="shared" si="98"/>
        <v/>
      </c>
      <c r="M503" s="238" t="str">
        <f t="shared" si="99"/>
        <v/>
      </c>
      <c r="N503" s="180">
        <f t="shared" si="100"/>
        <v>0</v>
      </c>
      <c r="O503" s="192"/>
      <c r="P503" s="180">
        <f t="shared" si="101"/>
        <v>0</v>
      </c>
      <c r="Q503" s="192"/>
      <c r="R503" s="180">
        <f t="shared" si="102"/>
        <v>0</v>
      </c>
      <c r="S503" s="192"/>
      <c r="T503" s="180">
        <f t="shared" si="103"/>
        <v>0</v>
      </c>
      <c r="U503" s="192"/>
      <c r="V503" s="180">
        <f t="shared" si="104"/>
        <v>0</v>
      </c>
      <c r="W503" s="192"/>
      <c r="X503" s="179">
        <f t="shared" si="92"/>
        <v>0</v>
      </c>
      <c r="Y503" s="168"/>
    </row>
    <row r="504" spans="1:25" x14ac:dyDescent="0.25">
      <c r="A504" s="168"/>
      <c r="B504" s="181"/>
      <c r="C504" s="168"/>
      <c r="D504" s="191"/>
      <c r="E504" s="168"/>
      <c r="F504" s="168"/>
      <c r="G504" s="187" t="str">
        <f t="shared" si="93"/>
        <v/>
      </c>
      <c r="H504" s="238">
        <f t="shared" si="94"/>
        <v>0</v>
      </c>
      <c r="I504" s="238" t="str">
        <f t="shared" si="95"/>
        <v/>
      </c>
      <c r="J504" s="238" t="str">
        <f t="shared" si="96"/>
        <v/>
      </c>
      <c r="K504" s="238" t="str">
        <f t="shared" si="97"/>
        <v/>
      </c>
      <c r="L504" s="238" t="str">
        <f t="shared" si="98"/>
        <v/>
      </c>
      <c r="M504" s="238" t="str">
        <f t="shared" si="99"/>
        <v/>
      </c>
      <c r="N504" s="180">
        <f t="shared" si="100"/>
        <v>0</v>
      </c>
      <c r="O504" s="192"/>
      <c r="P504" s="180">
        <f t="shared" si="101"/>
        <v>0</v>
      </c>
      <c r="Q504" s="192"/>
      <c r="R504" s="180">
        <f t="shared" si="102"/>
        <v>0</v>
      </c>
      <c r="S504" s="192"/>
      <c r="T504" s="180">
        <f t="shared" si="103"/>
        <v>0</v>
      </c>
      <c r="U504" s="192"/>
      <c r="V504" s="180">
        <f t="shared" si="104"/>
        <v>0</v>
      </c>
      <c r="W504" s="192"/>
      <c r="X504" s="179">
        <f t="shared" si="92"/>
        <v>0</v>
      </c>
      <c r="Y504" s="168"/>
    </row>
    <row r="505" spans="1:25" x14ac:dyDescent="0.25">
      <c r="A505" s="168"/>
      <c r="B505" s="181"/>
      <c r="C505" s="168"/>
      <c r="D505" s="191"/>
      <c r="E505" s="168"/>
      <c r="F505" s="168"/>
      <c r="G505" s="187" t="str">
        <f t="shared" si="93"/>
        <v/>
      </c>
      <c r="H505" s="238">
        <f t="shared" si="94"/>
        <v>0</v>
      </c>
      <c r="I505" s="238" t="str">
        <f t="shared" si="95"/>
        <v/>
      </c>
      <c r="J505" s="238" t="str">
        <f t="shared" si="96"/>
        <v/>
      </c>
      <c r="K505" s="238" t="str">
        <f t="shared" si="97"/>
        <v/>
      </c>
      <c r="L505" s="238" t="str">
        <f t="shared" si="98"/>
        <v/>
      </c>
      <c r="M505" s="238" t="str">
        <f t="shared" si="99"/>
        <v/>
      </c>
      <c r="N505" s="180">
        <f t="shared" si="100"/>
        <v>0</v>
      </c>
      <c r="O505" s="192"/>
      <c r="P505" s="180">
        <f t="shared" si="101"/>
        <v>0</v>
      </c>
      <c r="Q505" s="192"/>
      <c r="R505" s="180">
        <f t="shared" si="102"/>
        <v>0</v>
      </c>
      <c r="S505" s="192"/>
      <c r="T505" s="180">
        <f t="shared" si="103"/>
        <v>0</v>
      </c>
      <c r="U505" s="192"/>
      <c r="V505" s="180">
        <f t="shared" si="104"/>
        <v>0</v>
      </c>
      <c r="W505" s="192"/>
      <c r="X505" s="179">
        <f t="shared" si="92"/>
        <v>0</v>
      </c>
      <c r="Y505" s="168"/>
    </row>
    <row r="506" spans="1:25" x14ac:dyDescent="0.25">
      <c r="A506" s="168"/>
      <c r="B506" s="181"/>
      <c r="C506" s="168"/>
      <c r="D506" s="191"/>
      <c r="E506" s="168"/>
      <c r="F506" s="168"/>
      <c r="G506" s="187" t="str">
        <f t="shared" si="93"/>
        <v/>
      </c>
      <c r="H506" s="238">
        <f t="shared" si="94"/>
        <v>0</v>
      </c>
      <c r="I506" s="238" t="str">
        <f t="shared" si="95"/>
        <v/>
      </c>
      <c r="J506" s="238" t="str">
        <f t="shared" si="96"/>
        <v/>
      </c>
      <c r="K506" s="238" t="str">
        <f t="shared" si="97"/>
        <v/>
      </c>
      <c r="L506" s="238" t="str">
        <f t="shared" si="98"/>
        <v/>
      </c>
      <c r="M506" s="238" t="str">
        <f t="shared" si="99"/>
        <v/>
      </c>
      <c r="N506" s="180">
        <f t="shared" si="100"/>
        <v>0</v>
      </c>
      <c r="O506" s="192"/>
      <c r="P506" s="180">
        <f t="shared" si="101"/>
        <v>0</v>
      </c>
      <c r="Q506" s="192"/>
      <c r="R506" s="180">
        <f t="shared" si="102"/>
        <v>0</v>
      </c>
      <c r="S506" s="192"/>
      <c r="T506" s="180">
        <f t="shared" si="103"/>
        <v>0</v>
      </c>
      <c r="U506" s="192"/>
      <c r="V506" s="180">
        <f t="shared" si="104"/>
        <v>0</v>
      </c>
      <c r="W506" s="192"/>
      <c r="X506" s="179">
        <f t="shared" si="92"/>
        <v>0</v>
      </c>
      <c r="Y506" s="168"/>
    </row>
    <row r="507" spans="1:25" x14ac:dyDescent="0.25">
      <c r="A507" s="168"/>
      <c r="B507" s="181"/>
      <c r="C507" s="168"/>
      <c r="D507" s="191"/>
      <c r="E507" s="168"/>
      <c r="F507" s="168"/>
      <c r="G507" s="187" t="str">
        <f t="shared" si="93"/>
        <v/>
      </c>
      <c r="H507" s="238">
        <f t="shared" si="94"/>
        <v>0</v>
      </c>
      <c r="I507" s="238" t="str">
        <f t="shared" si="95"/>
        <v/>
      </c>
      <c r="J507" s="238" t="str">
        <f t="shared" si="96"/>
        <v/>
      </c>
      <c r="K507" s="238" t="str">
        <f t="shared" si="97"/>
        <v/>
      </c>
      <c r="L507" s="238" t="str">
        <f t="shared" si="98"/>
        <v/>
      </c>
      <c r="M507" s="238" t="str">
        <f t="shared" si="99"/>
        <v/>
      </c>
      <c r="N507" s="180">
        <f t="shared" si="100"/>
        <v>0</v>
      </c>
      <c r="O507" s="192"/>
      <c r="P507" s="180">
        <f t="shared" si="101"/>
        <v>0</v>
      </c>
      <c r="Q507" s="192"/>
      <c r="R507" s="180">
        <f t="shared" si="102"/>
        <v>0</v>
      </c>
      <c r="S507" s="192"/>
      <c r="T507" s="180">
        <f t="shared" si="103"/>
        <v>0</v>
      </c>
      <c r="U507" s="192"/>
      <c r="V507" s="180">
        <f t="shared" si="104"/>
        <v>0</v>
      </c>
      <c r="W507" s="192"/>
      <c r="X507" s="179">
        <f t="shared" si="92"/>
        <v>0</v>
      </c>
      <c r="Y507" s="168"/>
    </row>
    <row r="508" spans="1:25" x14ac:dyDescent="0.25">
      <c r="A508" s="168"/>
      <c r="B508" s="181"/>
      <c r="C508" s="168"/>
      <c r="D508" s="191"/>
      <c r="E508" s="168"/>
      <c r="F508" s="168"/>
      <c r="G508" s="187" t="str">
        <f t="shared" si="93"/>
        <v/>
      </c>
      <c r="H508" s="238">
        <f t="shared" si="94"/>
        <v>0</v>
      </c>
      <c r="I508" s="238" t="str">
        <f t="shared" si="95"/>
        <v/>
      </c>
      <c r="J508" s="238" t="str">
        <f t="shared" si="96"/>
        <v/>
      </c>
      <c r="K508" s="238" t="str">
        <f t="shared" si="97"/>
        <v/>
      </c>
      <c r="L508" s="238" t="str">
        <f t="shared" si="98"/>
        <v/>
      </c>
      <c r="M508" s="238" t="str">
        <f t="shared" si="99"/>
        <v/>
      </c>
      <c r="N508" s="180">
        <f t="shared" si="100"/>
        <v>0</v>
      </c>
      <c r="O508" s="192"/>
      <c r="P508" s="180">
        <f t="shared" si="101"/>
        <v>0</v>
      </c>
      <c r="Q508" s="192"/>
      <c r="R508" s="180">
        <f t="shared" si="102"/>
        <v>0</v>
      </c>
      <c r="S508" s="192"/>
      <c r="T508" s="180">
        <f t="shared" si="103"/>
        <v>0</v>
      </c>
      <c r="U508" s="192"/>
      <c r="V508" s="180">
        <f t="shared" si="104"/>
        <v>0</v>
      </c>
      <c r="W508" s="192"/>
      <c r="X508" s="179">
        <f t="shared" si="92"/>
        <v>0</v>
      </c>
      <c r="Y508" s="168"/>
    </row>
    <row r="509" spans="1:25" x14ac:dyDescent="0.25">
      <c r="A509" s="168"/>
      <c r="B509" s="181"/>
      <c r="C509" s="168"/>
      <c r="D509" s="191"/>
      <c r="E509" s="168"/>
      <c r="F509" s="168"/>
      <c r="G509" s="187" t="str">
        <f t="shared" si="93"/>
        <v/>
      </c>
      <c r="H509" s="238">
        <f t="shared" si="94"/>
        <v>0</v>
      </c>
      <c r="I509" s="238" t="str">
        <f t="shared" si="95"/>
        <v/>
      </c>
      <c r="J509" s="238" t="str">
        <f t="shared" si="96"/>
        <v/>
      </c>
      <c r="K509" s="238" t="str">
        <f t="shared" si="97"/>
        <v/>
      </c>
      <c r="L509" s="238" t="str">
        <f t="shared" si="98"/>
        <v/>
      </c>
      <c r="M509" s="238" t="str">
        <f t="shared" si="99"/>
        <v/>
      </c>
      <c r="N509" s="180">
        <f t="shared" si="100"/>
        <v>0</v>
      </c>
      <c r="O509" s="192"/>
      <c r="P509" s="180">
        <f t="shared" si="101"/>
        <v>0</v>
      </c>
      <c r="Q509" s="192"/>
      <c r="R509" s="180">
        <f t="shared" si="102"/>
        <v>0</v>
      </c>
      <c r="S509" s="192"/>
      <c r="T509" s="180">
        <f t="shared" si="103"/>
        <v>0</v>
      </c>
      <c r="U509" s="192"/>
      <c r="V509" s="180">
        <f t="shared" si="104"/>
        <v>0</v>
      </c>
      <c r="W509" s="192"/>
      <c r="X509" s="179">
        <f t="shared" si="92"/>
        <v>0</v>
      </c>
      <c r="Y509" s="168"/>
    </row>
    <row r="510" spans="1:25" x14ac:dyDescent="0.25">
      <c r="A510" s="168"/>
      <c r="B510" s="181"/>
      <c r="C510" s="168"/>
      <c r="D510" s="191"/>
      <c r="E510" s="168"/>
      <c r="F510" s="168"/>
      <c r="G510" s="187" t="str">
        <f t="shared" si="93"/>
        <v/>
      </c>
      <c r="H510" s="238">
        <f t="shared" si="94"/>
        <v>0</v>
      </c>
      <c r="I510" s="238" t="str">
        <f t="shared" si="95"/>
        <v/>
      </c>
      <c r="J510" s="238" t="str">
        <f t="shared" si="96"/>
        <v/>
      </c>
      <c r="K510" s="238" t="str">
        <f t="shared" si="97"/>
        <v/>
      </c>
      <c r="L510" s="238" t="str">
        <f t="shared" si="98"/>
        <v/>
      </c>
      <c r="M510" s="238" t="str">
        <f t="shared" si="99"/>
        <v/>
      </c>
      <c r="N510" s="180">
        <f t="shared" si="100"/>
        <v>0</v>
      </c>
      <c r="O510" s="192"/>
      <c r="P510" s="180">
        <f t="shared" si="101"/>
        <v>0</v>
      </c>
      <c r="Q510" s="192"/>
      <c r="R510" s="180">
        <f t="shared" si="102"/>
        <v>0</v>
      </c>
      <c r="S510" s="192"/>
      <c r="T510" s="180">
        <f t="shared" si="103"/>
        <v>0</v>
      </c>
      <c r="U510" s="192"/>
      <c r="V510" s="180">
        <f t="shared" si="104"/>
        <v>0</v>
      </c>
      <c r="W510" s="192"/>
      <c r="X510" s="179">
        <f t="shared" si="92"/>
        <v>0</v>
      </c>
      <c r="Y510" s="168"/>
    </row>
    <row r="511" spans="1:25" x14ac:dyDescent="0.25">
      <c r="A511" s="168"/>
      <c r="B511" s="181"/>
      <c r="C511" s="168"/>
      <c r="D511" s="191"/>
      <c r="E511" s="168"/>
      <c r="F511" s="168"/>
      <c r="G511" s="187" t="str">
        <f t="shared" si="93"/>
        <v/>
      </c>
      <c r="H511" s="238">
        <f t="shared" si="94"/>
        <v>0</v>
      </c>
      <c r="I511" s="238" t="str">
        <f t="shared" si="95"/>
        <v/>
      </c>
      <c r="J511" s="238" t="str">
        <f t="shared" si="96"/>
        <v/>
      </c>
      <c r="K511" s="238" t="str">
        <f t="shared" si="97"/>
        <v/>
      </c>
      <c r="L511" s="238" t="str">
        <f t="shared" si="98"/>
        <v/>
      </c>
      <c r="M511" s="238" t="str">
        <f t="shared" si="99"/>
        <v/>
      </c>
      <c r="N511" s="180">
        <f t="shared" si="100"/>
        <v>0</v>
      </c>
      <c r="O511" s="192"/>
      <c r="P511" s="180">
        <f t="shared" si="101"/>
        <v>0</v>
      </c>
      <c r="Q511" s="192"/>
      <c r="R511" s="180">
        <f t="shared" si="102"/>
        <v>0</v>
      </c>
      <c r="S511" s="192"/>
      <c r="T511" s="180">
        <f t="shared" si="103"/>
        <v>0</v>
      </c>
      <c r="U511" s="192"/>
      <c r="V511" s="180">
        <f t="shared" si="104"/>
        <v>0</v>
      </c>
      <c r="W511" s="192"/>
      <c r="X511" s="179">
        <f t="shared" si="92"/>
        <v>0</v>
      </c>
      <c r="Y511" s="168"/>
    </row>
    <row r="512" spans="1:25" x14ac:dyDescent="0.25">
      <c r="A512" s="168"/>
      <c r="B512" s="181"/>
      <c r="C512" s="168"/>
      <c r="D512" s="191"/>
      <c r="E512" s="168"/>
      <c r="F512" s="168"/>
      <c r="G512" s="187" t="str">
        <f t="shared" si="93"/>
        <v/>
      </c>
      <c r="H512" s="238">
        <f t="shared" si="94"/>
        <v>0</v>
      </c>
      <c r="I512" s="238" t="str">
        <f t="shared" si="95"/>
        <v/>
      </c>
      <c r="J512" s="238" t="str">
        <f t="shared" si="96"/>
        <v/>
      </c>
      <c r="K512" s="238" t="str">
        <f t="shared" si="97"/>
        <v/>
      </c>
      <c r="L512" s="238" t="str">
        <f t="shared" si="98"/>
        <v/>
      </c>
      <c r="M512" s="238" t="str">
        <f t="shared" si="99"/>
        <v/>
      </c>
      <c r="N512" s="180">
        <f t="shared" si="100"/>
        <v>0</v>
      </c>
      <c r="O512" s="192"/>
      <c r="P512" s="180">
        <f t="shared" si="101"/>
        <v>0</v>
      </c>
      <c r="Q512" s="192"/>
      <c r="R512" s="180">
        <f t="shared" si="102"/>
        <v>0</v>
      </c>
      <c r="S512" s="192"/>
      <c r="T512" s="180">
        <f t="shared" si="103"/>
        <v>0</v>
      </c>
      <c r="U512" s="192"/>
      <c r="V512" s="180">
        <f t="shared" si="104"/>
        <v>0</v>
      </c>
      <c r="W512" s="192"/>
      <c r="X512" s="179">
        <f t="shared" si="92"/>
        <v>0</v>
      </c>
      <c r="Y512" s="168"/>
    </row>
    <row r="513" spans="1:25" x14ac:dyDescent="0.25">
      <c r="A513" s="168"/>
      <c r="B513" s="181"/>
      <c r="C513" s="168"/>
      <c r="D513" s="191"/>
      <c r="E513" s="168"/>
      <c r="F513" s="168"/>
      <c r="G513" s="187" t="str">
        <f t="shared" si="93"/>
        <v/>
      </c>
      <c r="H513" s="238">
        <f t="shared" si="94"/>
        <v>0</v>
      </c>
      <c r="I513" s="238" t="str">
        <f t="shared" si="95"/>
        <v/>
      </c>
      <c r="J513" s="238" t="str">
        <f t="shared" si="96"/>
        <v/>
      </c>
      <c r="K513" s="238" t="str">
        <f t="shared" si="97"/>
        <v/>
      </c>
      <c r="L513" s="238" t="str">
        <f t="shared" si="98"/>
        <v/>
      </c>
      <c r="M513" s="238" t="str">
        <f t="shared" si="99"/>
        <v/>
      </c>
      <c r="N513" s="180">
        <f t="shared" si="100"/>
        <v>0</v>
      </c>
      <c r="O513" s="192"/>
      <c r="P513" s="180">
        <f t="shared" si="101"/>
        <v>0</v>
      </c>
      <c r="Q513" s="192"/>
      <c r="R513" s="180">
        <f t="shared" si="102"/>
        <v>0</v>
      </c>
      <c r="S513" s="192"/>
      <c r="T513" s="180">
        <f t="shared" si="103"/>
        <v>0</v>
      </c>
      <c r="U513" s="192"/>
      <c r="V513" s="180">
        <f t="shared" si="104"/>
        <v>0</v>
      </c>
      <c r="W513" s="192"/>
      <c r="X513" s="179">
        <f t="shared" si="92"/>
        <v>0</v>
      </c>
      <c r="Y513" s="168"/>
    </row>
    <row r="514" spans="1:25" x14ac:dyDescent="0.25">
      <c r="A514" s="168"/>
      <c r="B514" s="181"/>
      <c r="C514" s="168"/>
      <c r="D514" s="191"/>
      <c r="E514" s="168"/>
      <c r="F514" s="168"/>
      <c r="G514" s="187" t="str">
        <f t="shared" si="93"/>
        <v/>
      </c>
      <c r="H514" s="238">
        <f t="shared" si="94"/>
        <v>0</v>
      </c>
      <c r="I514" s="238" t="str">
        <f t="shared" si="95"/>
        <v/>
      </c>
      <c r="J514" s="238" t="str">
        <f t="shared" si="96"/>
        <v/>
      </c>
      <c r="K514" s="238" t="str">
        <f t="shared" si="97"/>
        <v/>
      </c>
      <c r="L514" s="238" t="str">
        <f t="shared" si="98"/>
        <v/>
      </c>
      <c r="M514" s="238" t="str">
        <f t="shared" si="99"/>
        <v/>
      </c>
      <c r="N514" s="180">
        <f t="shared" si="100"/>
        <v>0</v>
      </c>
      <c r="O514" s="192"/>
      <c r="P514" s="180">
        <f t="shared" si="101"/>
        <v>0</v>
      </c>
      <c r="Q514" s="192"/>
      <c r="R514" s="180">
        <f t="shared" si="102"/>
        <v>0</v>
      </c>
      <c r="S514" s="192"/>
      <c r="T514" s="180">
        <f t="shared" si="103"/>
        <v>0</v>
      </c>
      <c r="U514" s="192"/>
      <c r="V514" s="180">
        <f t="shared" si="104"/>
        <v>0</v>
      </c>
      <c r="W514" s="192"/>
      <c r="X514" s="179">
        <f t="shared" si="92"/>
        <v>0</v>
      </c>
      <c r="Y514" s="168"/>
    </row>
    <row r="515" spans="1:25" x14ac:dyDescent="0.25">
      <c r="A515" s="168"/>
      <c r="B515" s="181"/>
      <c r="C515" s="168"/>
      <c r="D515" s="191"/>
      <c r="E515" s="168"/>
      <c r="F515" s="168"/>
      <c r="G515" s="187" t="str">
        <f t="shared" si="93"/>
        <v/>
      </c>
      <c r="H515" s="238">
        <f t="shared" si="94"/>
        <v>0</v>
      </c>
      <c r="I515" s="238" t="str">
        <f t="shared" si="95"/>
        <v/>
      </c>
      <c r="J515" s="238" t="str">
        <f t="shared" si="96"/>
        <v/>
      </c>
      <c r="K515" s="238" t="str">
        <f t="shared" si="97"/>
        <v/>
      </c>
      <c r="L515" s="238" t="str">
        <f t="shared" si="98"/>
        <v/>
      </c>
      <c r="M515" s="238" t="str">
        <f t="shared" si="99"/>
        <v/>
      </c>
      <c r="N515" s="180">
        <f t="shared" si="100"/>
        <v>0</v>
      </c>
      <c r="O515" s="192"/>
      <c r="P515" s="180">
        <f t="shared" si="101"/>
        <v>0</v>
      </c>
      <c r="Q515" s="192"/>
      <c r="R515" s="180">
        <f t="shared" si="102"/>
        <v>0</v>
      </c>
      <c r="S515" s="192"/>
      <c r="T515" s="180">
        <f t="shared" si="103"/>
        <v>0</v>
      </c>
      <c r="U515" s="192"/>
      <c r="V515" s="180">
        <f t="shared" si="104"/>
        <v>0</v>
      </c>
      <c r="W515" s="192"/>
      <c r="X515" s="179">
        <f t="shared" si="92"/>
        <v>0</v>
      </c>
      <c r="Y515" s="168"/>
    </row>
    <row r="516" spans="1:25" x14ac:dyDescent="0.25">
      <c r="A516" s="168"/>
      <c r="B516" s="181"/>
      <c r="C516" s="168"/>
      <c r="D516" s="191"/>
      <c r="E516" s="168"/>
      <c r="F516" s="168"/>
      <c r="G516" s="187" t="str">
        <f t="shared" si="93"/>
        <v/>
      </c>
      <c r="H516" s="238">
        <f t="shared" si="94"/>
        <v>0</v>
      </c>
      <c r="I516" s="238" t="str">
        <f t="shared" si="95"/>
        <v/>
      </c>
      <c r="J516" s="238" t="str">
        <f t="shared" si="96"/>
        <v/>
      </c>
      <c r="K516" s="238" t="str">
        <f t="shared" si="97"/>
        <v/>
      </c>
      <c r="L516" s="238" t="str">
        <f t="shared" si="98"/>
        <v/>
      </c>
      <c r="M516" s="238" t="str">
        <f t="shared" si="99"/>
        <v/>
      </c>
      <c r="N516" s="180">
        <f t="shared" si="100"/>
        <v>0</v>
      </c>
      <c r="O516" s="192"/>
      <c r="P516" s="180">
        <f t="shared" si="101"/>
        <v>0</v>
      </c>
      <c r="Q516" s="192"/>
      <c r="R516" s="180">
        <f t="shared" si="102"/>
        <v>0</v>
      </c>
      <c r="S516" s="192"/>
      <c r="T516" s="180">
        <f t="shared" si="103"/>
        <v>0</v>
      </c>
      <c r="U516" s="192"/>
      <c r="V516" s="180">
        <f t="shared" si="104"/>
        <v>0</v>
      </c>
      <c r="W516" s="192"/>
      <c r="X516" s="179">
        <f t="shared" si="92"/>
        <v>0</v>
      </c>
      <c r="Y516" s="168"/>
    </row>
    <row r="517" spans="1:25" x14ac:dyDescent="0.25">
      <c r="A517" s="168"/>
      <c r="B517" s="181"/>
      <c r="C517" s="168"/>
      <c r="D517" s="191"/>
      <c r="E517" s="168"/>
      <c r="F517" s="168"/>
      <c r="G517" s="187" t="str">
        <f t="shared" si="93"/>
        <v/>
      </c>
      <c r="H517" s="238">
        <f t="shared" si="94"/>
        <v>0</v>
      </c>
      <c r="I517" s="238" t="str">
        <f t="shared" si="95"/>
        <v/>
      </c>
      <c r="J517" s="238" t="str">
        <f t="shared" si="96"/>
        <v/>
      </c>
      <c r="K517" s="238" t="str">
        <f t="shared" si="97"/>
        <v/>
      </c>
      <c r="L517" s="238" t="str">
        <f t="shared" si="98"/>
        <v/>
      </c>
      <c r="M517" s="238" t="str">
        <f t="shared" si="99"/>
        <v/>
      </c>
      <c r="N517" s="180">
        <f t="shared" si="100"/>
        <v>0</v>
      </c>
      <c r="O517" s="192"/>
      <c r="P517" s="180">
        <f t="shared" si="101"/>
        <v>0</v>
      </c>
      <c r="Q517" s="192"/>
      <c r="R517" s="180">
        <f t="shared" si="102"/>
        <v>0</v>
      </c>
      <c r="S517" s="192"/>
      <c r="T517" s="180">
        <f t="shared" si="103"/>
        <v>0</v>
      </c>
      <c r="U517" s="192"/>
      <c r="V517" s="180">
        <f t="shared" si="104"/>
        <v>0</v>
      </c>
      <c r="W517" s="192"/>
      <c r="X517" s="179">
        <f t="shared" si="92"/>
        <v>0</v>
      </c>
      <c r="Y517" s="168"/>
    </row>
    <row r="518" spans="1:25" x14ac:dyDescent="0.25">
      <c r="A518" s="168"/>
      <c r="B518" s="181"/>
      <c r="C518" s="168"/>
      <c r="D518" s="191"/>
      <c r="E518" s="168"/>
      <c r="F518" s="168"/>
      <c r="G518" s="187" t="str">
        <f t="shared" si="93"/>
        <v/>
      </c>
      <c r="H518" s="238">
        <f t="shared" si="94"/>
        <v>0</v>
      </c>
      <c r="I518" s="238" t="str">
        <f t="shared" si="95"/>
        <v/>
      </c>
      <c r="J518" s="238" t="str">
        <f t="shared" si="96"/>
        <v/>
      </c>
      <c r="K518" s="238" t="str">
        <f t="shared" si="97"/>
        <v/>
      </c>
      <c r="L518" s="238" t="str">
        <f t="shared" si="98"/>
        <v/>
      </c>
      <c r="M518" s="238" t="str">
        <f t="shared" si="99"/>
        <v/>
      </c>
      <c r="N518" s="180">
        <f t="shared" si="100"/>
        <v>0</v>
      </c>
      <c r="O518" s="192"/>
      <c r="P518" s="180">
        <f t="shared" si="101"/>
        <v>0</v>
      </c>
      <c r="Q518" s="192"/>
      <c r="R518" s="180">
        <f t="shared" si="102"/>
        <v>0</v>
      </c>
      <c r="S518" s="192"/>
      <c r="T518" s="180">
        <f t="shared" si="103"/>
        <v>0</v>
      </c>
      <c r="U518" s="192"/>
      <c r="V518" s="180">
        <f t="shared" si="104"/>
        <v>0</v>
      </c>
      <c r="W518" s="192"/>
      <c r="X518" s="179">
        <f t="shared" si="92"/>
        <v>0</v>
      </c>
      <c r="Y518" s="168"/>
    </row>
    <row r="519" spans="1:25" x14ac:dyDescent="0.25">
      <c r="A519" s="168"/>
      <c r="B519" s="181"/>
      <c r="C519" s="168"/>
      <c r="D519" s="191"/>
      <c r="E519" s="168"/>
      <c r="F519" s="168"/>
      <c r="G519" s="187" t="str">
        <f t="shared" si="93"/>
        <v/>
      </c>
      <c r="H519" s="238">
        <f t="shared" si="94"/>
        <v>0</v>
      </c>
      <c r="I519" s="238" t="str">
        <f t="shared" si="95"/>
        <v/>
      </c>
      <c r="J519" s="238" t="str">
        <f t="shared" si="96"/>
        <v/>
      </c>
      <c r="K519" s="238" t="str">
        <f t="shared" si="97"/>
        <v/>
      </c>
      <c r="L519" s="238" t="str">
        <f t="shared" si="98"/>
        <v/>
      </c>
      <c r="M519" s="238" t="str">
        <f t="shared" si="99"/>
        <v/>
      </c>
      <c r="N519" s="180">
        <f t="shared" si="100"/>
        <v>0</v>
      </c>
      <c r="O519" s="192"/>
      <c r="P519" s="180">
        <f t="shared" si="101"/>
        <v>0</v>
      </c>
      <c r="Q519" s="192"/>
      <c r="R519" s="180">
        <f t="shared" si="102"/>
        <v>0</v>
      </c>
      <c r="S519" s="192"/>
      <c r="T519" s="180">
        <f t="shared" si="103"/>
        <v>0</v>
      </c>
      <c r="U519" s="192"/>
      <c r="V519" s="180">
        <f t="shared" si="104"/>
        <v>0</v>
      </c>
      <c r="W519" s="192"/>
      <c r="X519" s="179">
        <f t="shared" si="92"/>
        <v>0</v>
      </c>
      <c r="Y519" s="168"/>
    </row>
    <row r="520" spans="1:25" x14ac:dyDescent="0.25">
      <c r="A520" s="168"/>
      <c r="B520" s="181"/>
      <c r="C520" s="168"/>
      <c r="D520" s="191"/>
      <c r="E520" s="168"/>
      <c r="F520" s="168"/>
      <c r="G520" s="187" t="str">
        <f t="shared" si="93"/>
        <v/>
      </c>
      <c r="H520" s="238">
        <f t="shared" si="94"/>
        <v>0</v>
      </c>
      <c r="I520" s="238" t="str">
        <f t="shared" si="95"/>
        <v/>
      </c>
      <c r="J520" s="238" t="str">
        <f t="shared" si="96"/>
        <v/>
      </c>
      <c r="K520" s="238" t="str">
        <f t="shared" si="97"/>
        <v/>
      </c>
      <c r="L520" s="238" t="str">
        <f t="shared" si="98"/>
        <v/>
      </c>
      <c r="M520" s="238" t="str">
        <f t="shared" si="99"/>
        <v/>
      </c>
      <c r="N520" s="180">
        <f t="shared" si="100"/>
        <v>0</v>
      </c>
      <c r="O520" s="192"/>
      <c r="P520" s="180">
        <f t="shared" si="101"/>
        <v>0</v>
      </c>
      <c r="Q520" s="192"/>
      <c r="R520" s="180">
        <f t="shared" si="102"/>
        <v>0</v>
      </c>
      <c r="S520" s="192"/>
      <c r="T520" s="180">
        <f t="shared" si="103"/>
        <v>0</v>
      </c>
      <c r="U520" s="192"/>
      <c r="V520" s="180">
        <f t="shared" si="104"/>
        <v>0</v>
      </c>
      <c r="W520" s="192"/>
      <c r="X520" s="179">
        <f t="shared" si="92"/>
        <v>0</v>
      </c>
      <c r="Y520" s="168"/>
    </row>
    <row r="521" spans="1:25" x14ac:dyDescent="0.25">
      <c r="A521" s="168"/>
      <c r="B521" s="181"/>
      <c r="C521" s="168"/>
      <c r="D521" s="191"/>
      <c r="E521" s="168"/>
      <c r="F521" s="168"/>
      <c r="G521" s="187" t="str">
        <f t="shared" si="93"/>
        <v/>
      </c>
      <c r="H521" s="238">
        <f t="shared" si="94"/>
        <v>0</v>
      </c>
      <c r="I521" s="238" t="str">
        <f t="shared" si="95"/>
        <v/>
      </c>
      <c r="J521" s="238" t="str">
        <f t="shared" si="96"/>
        <v/>
      </c>
      <c r="K521" s="238" t="str">
        <f t="shared" si="97"/>
        <v/>
      </c>
      <c r="L521" s="238" t="str">
        <f t="shared" si="98"/>
        <v/>
      </c>
      <c r="M521" s="238" t="str">
        <f t="shared" si="99"/>
        <v/>
      </c>
      <c r="N521" s="180">
        <f t="shared" si="100"/>
        <v>0</v>
      </c>
      <c r="O521" s="192"/>
      <c r="P521" s="180">
        <f t="shared" si="101"/>
        <v>0</v>
      </c>
      <c r="Q521" s="192"/>
      <c r="R521" s="180">
        <f t="shared" si="102"/>
        <v>0</v>
      </c>
      <c r="S521" s="192"/>
      <c r="T521" s="180">
        <f t="shared" si="103"/>
        <v>0</v>
      </c>
      <c r="U521" s="192"/>
      <c r="V521" s="180">
        <f t="shared" si="104"/>
        <v>0</v>
      </c>
      <c r="W521" s="192"/>
      <c r="X521" s="179">
        <f t="shared" si="92"/>
        <v>0</v>
      </c>
      <c r="Y521" s="168"/>
    </row>
    <row r="522" spans="1:25" x14ac:dyDescent="0.25">
      <c r="A522" s="168"/>
      <c r="B522" s="181"/>
      <c r="C522" s="168"/>
      <c r="D522" s="191"/>
      <c r="E522" s="168"/>
      <c r="F522" s="168"/>
      <c r="G522" s="187" t="str">
        <f t="shared" si="93"/>
        <v/>
      </c>
      <c r="H522" s="238">
        <f t="shared" si="94"/>
        <v>0</v>
      </c>
      <c r="I522" s="238" t="str">
        <f t="shared" si="95"/>
        <v/>
      </c>
      <c r="J522" s="238" t="str">
        <f t="shared" si="96"/>
        <v/>
      </c>
      <c r="K522" s="238" t="str">
        <f t="shared" si="97"/>
        <v/>
      </c>
      <c r="L522" s="238" t="str">
        <f t="shared" si="98"/>
        <v/>
      </c>
      <c r="M522" s="238" t="str">
        <f t="shared" si="99"/>
        <v/>
      </c>
      <c r="N522" s="180">
        <f t="shared" si="100"/>
        <v>0</v>
      </c>
      <c r="O522" s="192"/>
      <c r="P522" s="180">
        <f t="shared" si="101"/>
        <v>0</v>
      </c>
      <c r="Q522" s="192"/>
      <c r="R522" s="180">
        <f t="shared" si="102"/>
        <v>0</v>
      </c>
      <c r="S522" s="192"/>
      <c r="T522" s="180">
        <f t="shared" si="103"/>
        <v>0</v>
      </c>
      <c r="U522" s="192"/>
      <c r="V522" s="180">
        <f t="shared" si="104"/>
        <v>0</v>
      </c>
      <c r="W522" s="192"/>
      <c r="X522" s="179">
        <f t="shared" si="92"/>
        <v>0</v>
      </c>
      <c r="Y522" s="168"/>
    </row>
    <row r="523" spans="1:25" x14ac:dyDescent="0.25">
      <c r="A523" s="168"/>
      <c r="B523" s="181"/>
      <c r="C523" s="168"/>
      <c r="D523" s="191"/>
      <c r="E523" s="168"/>
      <c r="F523" s="168"/>
      <c r="G523" s="187" t="str">
        <f t="shared" si="93"/>
        <v/>
      </c>
      <c r="H523" s="238">
        <f t="shared" si="94"/>
        <v>0</v>
      </c>
      <c r="I523" s="238" t="str">
        <f t="shared" si="95"/>
        <v/>
      </c>
      <c r="J523" s="238" t="str">
        <f t="shared" si="96"/>
        <v/>
      </c>
      <c r="K523" s="238" t="str">
        <f t="shared" si="97"/>
        <v/>
      </c>
      <c r="L523" s="238" t="str">
        <f t="shared" si="98"/>
        <v/>
      </c>
      <c r="M523" s="238" t="str">
        <f t="shared" si="99"/>
        <v/>
      </c>
      <c r="N523" s="180">
        <f t="shared" si="100"/>
        <v>0</v>
      </c>
      <c r="O523" s="192"/>
      <c r="P523" s="180">
        <f t="shared" si="101"/>
        <v>0</v>
      </c>
      <c r="Q523" s="192"/>
      <c r="R523" s="180">
        <f t="shared" si="102"/>
        <v>0</v>
      </c>
      <c r="S523" s="192"/>
      <c r="T523" s="180">
        <f t="shared" si="103"/>
        <v>0</v>
      </c>
      <c r="U523" s="192"/>
      <c r="V523" s="180">
        <f t="shared" si="104"/>
        <v>0</v>
      </c>
      <c r="W523" s="192"/>
      <c r="X523" s="179">
        <f t="shared" si="92"/>
        <v>0</v>
      </c>
      <c r="Y523" s="168"/>
    </row>
    <row r="524" spans="1:25" x14ac:dyDescent="0.25">
      <c r="A524" s="168"/>
      <c r="B524" s="181"/>
      <c r="C524" s="168"/>
      <c r="D524" s="191"/>
      <c r="E524" s="168"/>
      <c r="F524" s="168"/>
      <c r="G524" s="187" t="str">
        <f t="shared" si="93"/>
        <v/>
      </c>
      <c r="H524" s="238">
        <f t="shared" si="94"/>
        <v>0</v>
      </c>
      <c r="I524" s="238" t="str">
        <f t="shared" si="95"/>
        <v/>
      </c>
      <c r="J524" s="238" t="str">
        <f t="shared" si="96"/>
        <v/>
      </c>
      <c r="K524" s="238" t="str">
        <f t="shared" si="97"/>
        <v/>
      </c>
      <c r="L524" s="238" t="str">
        <f t="shared" si="98"/>
        <v/>
      </c>
      <c r="M524" s="238" t="str">
        <f t="shared" si="99"/>
        <v/>
      </c>
      <c r="N524" s="180">
        <f t="shared" si="100"/>
        <v>0</v>
      </c>
      <c r="O524" s="192"/>
      <c r="P524" s="180">
        <f t="shared" si="101"/>
        <v>0</v>
      </c>
      <c r="Q524" s="192"/>
      <c r="R524" s="180">
        <f t="shared" si="102"/>
        <v>0</v>
      </c>
      <c r="S524" s="192"/>
      <c r="T524" s="180">
        <f t="shared" si="103"/>
        <v>0</v>
      </c>
      <c r="U524" s="192"/>
      <c r="V524" s="180">
        <f t="shared" si="104"/>
        <v>0</v>
      </c>
      <c r="W524" s="192"/>
      <c r="X524" s="179">
        <f t="shared" si="92"/>
        <v>0</v>
      </c>
      <c r="Y524" s="168"/>
    </row>
    <row r="525" spans="1:25" x14ac:dyDescent="0.25">
      <c r="A525" s="168"/>
      <c r="B525" s="181"/>
      <c r="C525" s="168"/>
      <c r="D525" s="191"/>
      <c r="E525" s="168"/>
      <c r="F525" s="168"/>
      <c r="G525" s="187" t="str">
        <f t="shared" si="93"/>
        <v/>
      </c>
      <c r="H525" s="238">
        <f t="shared" si="94"/>
        <v>0</v>
      </c>
      <c r="I525" s="238" t="str">
        <f t="shared" si="95"/>
        <v/>
      </c>
      <c r="J525" s="238" t="str">
        <f t="shared" si="96"/>
        <v/>
      </c>
      <c r="K525" s="238" t="str">
        <f t="shared" si="97"/>
        <v/>
      </c>
      <c r="L525" s="238" t="str">
        <f t="shared" si="98"/>
        <v/>
      </c>
      <c r="M525" s="238" t="str">
        <f t="shared" si="99"/>
        <v/>
      </c>
      <c r="N525" s="180">
        <f t="shared" si="100"/>
        <v>0</v>
      </c>
      <c r="O525" s="192"/>
      <c r="P525" s="180">
        <f t="shared" si="101"/>
        <v>0</v>
      </c>
      <c r="Q525" s="192"/>
      <c r="R525" s="180">
        <f t="shared" si="102"/>
        <v>0</v>
      </c>
      <c r="S525" s="192"/>
      <c r="T525" s="180">
        <f t="shared" si="103"/>
        <v>0</v>
      </c>
      <c r="U525" s="192"/>
      <c r="V525" s="180">
        <f t="shared" si="104"/>
        <v>0</v>
      </c>
      <c r="W525" s="192"/>
      <c r="X525" s="179">
        <f t="shared" si="92"/>
        <v>0</v>
      </c>
      <c r="Y525" s="168"/>
    </row>
    <row r="526" spans="1:25" x14ac:dyDescent="0.25">
      <c r="A526" s="168"/>
      <c r="B526" s="181"/>
      <c r="C526" s="168"/>
      <c r="D526" s="191"/>
      <c r="E526" s="168"/>
      <c r="F526" s="168"/>
      <c r="G526" s="187" t="str">
        <f t="shared" si="93"/>
        <v/>
      </c>
      <c r="H526" s="238">
        <f t="shared" si="94"/>
        <v>0</v>
      </c>
      <c r="I526" s="238" t="str">
        <f t="shared" si="95"/>
        <v/>
      </c>
      <c r="J526" s="238" t="str">
        <f t="shared" si="96"/>
        <v/>
      </c>
      <c r="K526" s="238" t="str">
        <f t="shared" si="97"/>
        <v/>
      </c>
      <c r="L526" s="238" t="str">
        <f t="shared" si="98"/>
        <v/>
      </c>
      <c r="M526" s="238" t="str">
        <f t="shared" si="99"/>
        <v/>
      </c>
      <c r="N526" s="180">
        <f t="shared" si="100"/>
        <v>0</v>
      </c>
      <c r="O526" s="192"/>
      <c r="P526" s="180">
        <f t="shared" si="101"/>
        <v>0</v>
      </c>
      <c r="Q526" s="192"/>
      <c r="R526" s="180">
        <f t="shared" si="102"/>
        <v>0</v>
      </c>
      <c r="S526" s="192"/>
      <c r="T526" s="180">
        <f t="shared" si="103"/>
        <v>0</v>
      </c>
      <c r="U526" s="192"/>
      <c r="V526" s="180">
        <f t="shared" si="104"/>
        <v>0</v>
      </c>
      <c r="W526" s="192"/>
      <c r="X526" s="179">
        <f t="shared" si="92"/>
        <v>0</v>
      </c>
      <c r="Y526" s="168"/>
    </row>
    <row r="527" spans="1:25" x14ac:dyDescent="0.25">
      <c r="A527" s="168"/>
      <c r="B527" s="181"/>
      <c r="C527" s="168"/>
      <c r="D527" s="191"/>
      <c r="E527" s="168"/>
      <c r="F527" s="168"/>
      <c r="G527" s="187" t="str">
        <f t="shared" si="93"/>
        <v/>
      </c>
      <c r="H527" s="238">
        <f t="shared" si="94"/>
        <v>0</v>
      </c>
      <c r="I527" s="238" t="str">
        <f t="shared" si="95"/>
        <v/>
      </c>
      <c r="J527" s="238" t="str">
        <f t="shared" si="96"/>
        <v/>
      </c>
      <c r="K527" s="238" t="str">
        <f t="shared" si="97"/>
        <v/>
      </c>
      <c r="L527" s="238" t="str">
        <f t="shared" si="98"/>
        <v/>
      </c>
      <c r="M527" s="238" t="str">
        <f t="shared" si="99"/>
        <v/>
      </c>
      <c r="N527" s="180">
        <f t="shared" si="100"/>
        <v>0</v>
      </c>
      <c r="O527" s="192"/>
      <c r="P527" s="180">
        <f t="shared" si="101"/>
        <v>0</v>
      </c>
      <c r="Q527" s="192"/>
      <c r="R527" s="180">
        <f t="shared" si="102"/>
        <v>0</v>
      </c>
      <c r="S527" s="192"/>
      <c r="T527" s="180">
        <f t="shared" si="103"/>
        <v>0</v>
      </c>
      <c r="U527" s="192"/>
      <c r="V527" s="180">
        <f t="shared" si="104"/>
        <v>0</v>
      </c>
      <c r="W527" s="192"/>
      <c r="X527" s="179">
        <f t="shared" si="92"/>
        <v>0</v>
      </c>
      <c r="Y527" s="168"/>
    </row>
    <row r="528" spans="1:25" x14ac:dyDescent="0.25">
      <c r="A528" s="168"/>
      <c r="B528" s="181"/>
      <c r="C528" s="168"/>
      <c r="D528" s="191"/>
      <c r="E528" s="168"/>
      <c r="F528" s="168"/>
      <c r="G528" s="187" t="str">
        <f t="shared" si="93"/>
        <v/>
      </c>
      <c r="H528" s="238">
        <f t="shared" si="94"/>
        <v>0</v>
      </c>
      <c r="I528" s="238" t="str">
        <f t="shared" si="95"/>
        <v/>
      </c>
      <c r="J528" s="238" t="str">
        <f t="shared" si="96"/>
        <v/>
      </c>
      <c r="K528" s="238" t="str">
        <f t="shared" si="97"/>
        <v/>
      </c>
      <c r="L528" s="238" t="str">
        <f t="shared" si="98"/>
        <v/>
      </c>
      <c r="M528" s="238" t="str">
        <f t="shared" si="99"/>
        <v/>
      </c>
      <c r="N528" s="180">
        <f t="shared" si="100"/>
        <v>0</v>
      </c>
      <c r="O528" s="192"/>
      <c r="P528" s="180">
        <f t="shared" si="101"/>
        <v>0</v>
      </c>
      <c r="Q528" s="192"/>
      <c r="R528" s="180">
        <f t="shared" si="102"/>
        <v>0</v>
      </c>
      <c r="S528" s="192"/>
      <c r="T528" s="180">
        <f t="shared" si="103"/>
        <v>0</v>
      </c>
      <c r="U528" s="192"/>
      <c r="V528" s="180">
        <f t="shared" si="104"/>
        <v>0</v>
      </c>
      <c r="W528" s="192"/>
      <c r="X528" s="179">
        <f t="shared" si="92"/>
        <v>0</v>
      </c>
      <c r="Y528" s="168"/>
    </row>
    <row r="529" spans="1:25" x14ac:dyDescent="0.25">
      <c r="A529" s="168"/>
      <c r="B529" s="181"/>
      <c r="C529" s="168"/>
      <c r="D529" s="191"/>
      <c r="E529" s="168"/>
      <c r="F529" s="168"/>
      <c r="G529" s="187" t="str">
        <f t="shared" si="93"/>
        <v/>
      </c>
      <c r="H529" s="238">
        <f t="shared" si="94"/>
        <v>0</v>
      </c>
      <c r="I529" s="238" t="str">
        <f t="shared" si="95"/>
        <v/>
      </c>
      <c r="J529" s="238" t="str">
        <f t="shared" si="96"/>
        <v/>
      </c>
      <c r="K529" s="238" t="str">
        <f t="shared" si="97"/>
        <v/>
      </c>
      <c r="L529" s="238" t="str">
        <f t="shared" si="98"/>
        <v/>
      </c>
      <c r="M529" s="238" t="str">
        <f t="shared" si="99"/>
        <v/>
      </c>
      <c r="N529" s="180">
        <f t="shared" si="100"/>
        <v>0</v>
      </c>
      <c r="O529" s="192"/>
      <c r="P529" s="180">
        <f t="shared" si="101"/>
        <v>0</v>
      </c>
      <c r="Q529" s="192"/>
      <c r="R529" s="180">
        <f t="shared" si="102"/>
        <v>0</v>
      </c>
      <c r="S529" s="192"/>
      <c r="T529" s="180">
        <f t="shared" si="103"/>
        <v>0</v>
      </c>
      <c r="U529" s="192"/>
      <c r="V529" s="180">
        <f t="shared" si="104"/>
        <v>0</v>
      </c>
      <c r="W529" s="192"/>
      <c r="X529" s="179">
        <f t="shared" si="92"/>
        <v>0</v>
      </c>
      <c r="Y529" s="168"/>
    </row>
    <row r="530" spans="1:25" x14ac:dyDescent="0.25">
      <c r="A530" s="168"/>
      <c r="B530" s="181"/>
      <c r="C530" s="168"/>
      <c r="D530" s="191"/>
      <c r="E530" s="168"/>
      <c r="F530" s="168"/>
      <c r="G530" s="187" t="str">
        <f t="shared" si="93"/>
        <v/>
      </c>
      <c r="H530" s="238">
        <f t="shared" si="94"/>
        <v>0</v>
      </c>
      <c r="I530" s="238" t="str">
        <f t="shared" si="95"/>
        <v/>
      </c>
      <c r="J530" s="238" t="str">
        <f t="shared" si="96"/>
        <v/>
      </c>
      <c r="K530" s="238" t="str">
        <f t="shared" si="97"/>
        <v/>
      </c>
      <c r="L530" s="238" t="str">
        <f t="shared" si="98"/>
        <v/>
      </c>
      <c r="M530" s="238" t="str">
        <f t="shared" si="99"/>
        <v/>
      </c>
      <c r="N530" s="180">
        <f t="shared" si="100"/>
        <v>0</v>
      </c>
      <c r="O530" s="192"/>
      <c r="P530" s="180">
        <f t="shared" si="101"/>
        <v>0</v>
      </c>
      <c r="Q530" s="192"/>
      <c r="R530" s="180">
        <f t="shared" si="102"/>
        <v>0</v>
      </c>
      <c r="S530" s="192"/>
      <c r="T530" s="180">
        <f t="shared" si="103"/>
        <v>0</v>
      </c>
      <c r="U530" s="192"/>
      <c r="V530" s="180">
        <f t="shared" si="104"/>
        <v>0</v>
      </c>
      <c r="W530" s="192"/>
      <c r="X530" s="179">
        <f t="shared" si="92"/>
        <v>0</v>
      </c>
      <c r="Y530" s="168"/>
    </row>
    <row r="531" spans="1:25" x14ac:dyDescent="0.25">
      <c r="A531" s="168"/>
      <c r="B531" s="181"/>
      <c r="C531" s="168"/>
      <c r="D531" s="191"/>
      <c r="E531" s="168"/>
      <c r="F531" s="168"/>
      <c r="G531" s="187" t="str">
        <f t="shared" si="93"/>
        <v/>
      </c>
      <c r="H531" s="238">
        <f t="shared" si="94"/>
        <v>0</v>
      </c>
      <c r="I531" s="238" t="str">
        <f t="shared" si="95"/>
        <v/>
      </c>
      <c r="J531" s="238" t="str">
        <f t="shared" si="96"/>
        <v/>
      </c>
      <c r="K531" s="238" t="str">
        <f t="shared" si="97"/>
        <v/>
      </c>
      <c r="L531" s="238" t="str">
        <f t="shared" si="98"/>
        <v/>
      </c>
      <c r="M531" s="238" t="str">
        <f t="shared" si="99"/>
        <v/>
      </c>
      <c r="N531" s="180">
        <f t="shared" si="100"/>
        <v>0</v>
      </c>
      <c r="O531" s="192"/>
      <c r="P531" s="180">
        <f t="shared" si="101"/>
        <v>0</v>
      </c>
      <c r="Q531" s="192"/>
      <c r="R531" s="180">
        <f t="shared" si="102"/>
        <v>0</v>
      </c>
      <c r="S531" s="192"/>
      <c r="T531" s="180">
        <f t="shared" si="103"/>
        <v>0</v>
      </c>
      <c r="U531" s="192"/>
      <c r="V531" s="180">
        <f t="shared" si="104"/>
        <v>0</v>
      </c>
      <c r="W531" s="192"/>
      <c r="X531" s="179">
        <f t="shared" si="92"/>
        <v>0</v>
      </c>
      <c r="Y531" s="168"/>
    </row>
    <row r="532" spans="1:25" x14ac:dyDescent="0.25">
      <c r="A532" s="168"/>
      <c r="B532" s="181"/>
      <c r="C532" s="168"/>
      <c r="D532" s="191"/>
      <c r="E532" s="168"/>
      <c r="F532" s="168"/>
      <c r="G532" s="187" t="str">
        <f t="shared" si="93"/>
        <v/>
      </c>
      <c r="H532" s="238">
        <f t="shared" si="94"/>
        <v>0</v>
      </c>
      <c r="I532" s="238" t="str">
        <f t="shared" si="95"/>
        <v/>
      </c>
      <c r="J532" s="238" t="str">
        <f t="shared" si="96"/>
        <v/>
      </c>
      <c r="K532" s="238" t="str">
        <f t="shared" si="97"/>
        <v/>
      </c>
      <c r="L532" s="238" t="str">
        <f t="shared" si="98"/>
        <v/>
      </c>
      <c r="M532" s="238" t="str">
        <f t="shared" si="99"/>
        <v/>
      </c>
      <c r="N532" s="180">
        <f t="shared" si="100"/>
        <v>0</v>
      </c>
      <c r="O532" s="192"/>
      <c r="P532" s="180">
        <f t="shared" si="101"/>
        <v>0</v>
      </c>
      <c r="Q532" s="192"/>
      <c r="R532" s="180">
        <f t="shared" si="102"/>
        <v>0</v>
      </c>
      <c r="S532" s="192"/>
      <c r="T532" s="180">
        <f t="shared" si="103"/>
        <v>0</v>
      </c>
      <c r="U532" s="192"/>
      <c r="V532" s="180">
        <f t="shared" si="104"/>
        <v>0</v>
      </c>
      <c r="W532" s="192"/>
      <c r="X532" s="179">
        <f t="shared" ref="X532:X595" si="105">B532-SUM(N532:V532)</f>
        <v>0</v>
      </c>
      <c r="Y532" s="168"/>
    </row>
    <row r="533" spans="1:25" x14ac:dyDescent="0.25">
      <c r="A533" s="168"/>
      <c r="B533" s="181"/>
      <c r="C533" s="168"/>
      <c r="D533" s="191"/>
      <c r="E533" s="168"/>
      <c r="F533" s="168"/>
      <c r="G533" s="187" t="str">
        <f t="shared" ref="G533:G596" si="106">IF(E533="","",DATE(YEAR(D533),MONTH(D533)+E533,DAY(D533)-1))</f>
        <v/>
      </c>
      <c r="H533" s="238">
        <f t="shared" ref="H533:H596" si="107">SUM(I533:M533)</f>
        <v>0</v>
      </c>
      <c r="I533" s="238" t="str">
        <f t="shared" ref="I533:I596" si="108">IF(E533="","",IFERROR(AND($I$5,$J$5)*DATEDIF(MAX($I$5,$D533),MIN($J$5,$G533)+1,"m"),0))</f>
        <v/>
      </c>
      <c r="J533" s="238" t="str">
        <f t="shared" ref="J533:J596" si="109">IF(E533="","",IFERROR(AND($I$6,$J$6)*DATEDIF(MAX($I$6,$D533),MIN($J$6,$G533)+1,"m"),0))</f>
        <v/>
      </c>
      <c r="K533" s="238" t="str">
        <f t="shared" ref="K533:K596" si="110">IF(E533="","",IFERROR(AND($I$7,$J$7)*DATEDIF(MAX($I$7,$D533),MIN($J$7,$G533)+1,"m"),0))</f>
        <v/>
      </c>
      <c r="L533" s="238" t="str">
        <f t="shared" ref="L533:L596" si="111">IF(E533="","",IFERROR(AND($I$8,$J$8)*DATEDIF(MAX($I$8,$D533),MIN($J$8,$G533)+1,"m"),0))</f>
        <v/>
      </c>
      <c r="M533" s="238" t="str">
        <f t="shared" ref="M533:M596" si="112">IF(E533="","",IFERROR(AND($I$9,$J$9)*DATEDIF(MAX($I$9,$D533),MIN($J$9,$G533)+1,"m"),0))</f>
        <v/>
      </c>
      <c r="N533" s="180">
        <f t="shared" ref="N533:N596" si="113">IFERROR(ROUND(B533/E533*I533*F533,2),0)</f>
        <v>0</v>
      </c>
      <c r="O533" s="192"/>
      <c r="P533" s="180">
        <f t="shared" ref="P533:P596" si="114">IFERROR(ROUND(B533/E533*J533*F533,2),0)</f>
        <v>0</v>
      </c>
      <c r="Q533" s="192"/>
      <c r="R533" s="180">
        <f t="shared" ref="R533:R596" si="115">IFERROR(ROUND(B533/E533*K533*F533,2),0)</f>
        <v>0</v>
      </c>
      <c r="S533" s="192"/>
      <c r="T533" s="180">
        <f t="shared" ref="T533:T596" si="116">IFERROR(ROUND(B533/E533*L533*F533,2),0)</f>
        <v>0</v>
      </c>
      <c r="U533" s="192"/>
      <c r="V533" s="180">
        <f t="shared" ref="V533:V596" si="117">IFERROR(ROUND(B533/E533*M533*F533,2),0)</f>
        <v>0</v>
      </c>
      <c r="W533" s="192"/>
      <c r="X533" s="179">
        <f t="shared" si="105"/>
        <v>0</v>
      </c>
      <c r="Y533" s="168"/>
    </row>
    <row r="534" spans="1:25" x14ac:dyDescent="0.25">
      <c r="A534" s="168"/>
      <c r="B534" s="181"/>
      <c r="C534" s="168"/>
      <c r="D534" s="191"/>
      <c r="E534" s="168"/>
      <c r="F534" s="168"/>
      <c r="G534" s="187" t="str">
        <f t="shared" si="106"/>
        <v/>
      </c>
      <c r="H534" s="238">
        <f t="shared" si="107"/>
        <v>0</v>
      </c>
      <c r="I534" s="238" t="str">
        <f t="shared" si="108"/>
        <v/>
      </c>
      <c r="J534" s="238" t="str">
        <f t="shared" si="109"/>
        <v/>
      </c>
      <c r="K534" s="238" t="str">
        <f t="shared" si="110"/>
        <v/>
      </c>
      <c r="L534" s="238" t="str">
        <f t="shared" si="111"/>
        <v/>
      </c>
      <c r="M534" s="238" t="str">
        <f t="shared" si="112"/>
        <v/>
      </c>
      <c r="N534" s="180">
        <f t="shared" si="113"/>
        <v>0</v>
      </c>
      <c r="O534" s="192"/>
      <c r="P534" s="180">
        <f t="shared" si="114"/>
        <v>0</v>
      </c>
      <c r="Q534" s="192"/>
      <c r="R534" s="180">
        <f t="shared" si="115"/>
        <v>0</v>
      </c>
      <c r="S534" s="192"/>
      <c r="T534" s="180">
        <f t="shared" si="116"/>
        <v>0</v>
      </c>
      <c r="U534" s="192"/>
      <c r="V534" s="180">
        <f t="shared" si="117"/>
        <v>0</v>
      </c>
      <c r="W534" s="192"/>
      <c r="X534" s="179">
        <f t="shared" si="105"/>
        <v>0</v>
      </c>
      <c r="Y534" s="168"/>
    </row>
    <row r="535" spans="1:25" x14ac:dyDescent="0.25">
      <c r="A535" s="168"/>
      <c r="B535" s="181"/>
      <c r="C535" s="168"/>
      <c r="D535" s="191"/>
      <c r="E535" s="168"/>
      <c r="F535" s="168"/>
      <c r="G535" s="187" t="str">
        <f t="shared" si="106"/>
        <v/>
      </c>
      <c r="H535" s="238">
        <f t="shared" si="107"/>
        <v>0</v>
      </c>
      <c r="I535" s="238" t="str">
        <f t="shared" si="108"/>
        <v/>
      </c>
      <c r="J535" s="238" t="str">
        <f t="shared" si="109"/>
        <v/>
      </c>
      <c r="K535" s="238" t="str">
        <f t="shared" si="110"/>
        <v/>
      </c>
      <c r="L535" s="238" t="str">
        <f t="shared" si="111"/>
        <v/>
      </c>
      <c r="M535" s="238" t="str">
        <f t="shared" si="112"/>
        <v/>
      </c>
      <c r="N535" s="180">
        <f t="shared" si="113"/>
        <v>0</v>
      </c>
      <c r="O535" s="192"/>
      <c r="P535" s="180">
        <f t="shared" si="114"/>
        <v>0</v>
      </c>
      <c r="Q535" s="192"/>
      <c r="R535" s="180">
        <f t="shared" si="115"/>
        <v>0</v>
      </c>
      <c r="S535" s="192"/>
      <c r="T535" s="180">
        <f t="shared" si="116"/>
        <v>0</v>
      </c>
      <c r="U535" s="192"/>
      <c r="V535" s="180">
        <f t="shared" si="117"/>
        <v>0</v>
      </c>
      <c r="W535" s="192"/>
      <c r="X535" s="179">
        <f t="shared" si="105"/>
        <v>0</v>
      </c>
      <c r="Y535" s="168"/>
    </row>
    <row r="536" spans="1:25" x14ac:dyDescent="0.25">
      <c r="A536" s="168"/>
      <c r="B536" s="181"/>
      <c r="C536" s="168"/>
      <c r="D536" s="191"/>
      <c r="E536" s="168"/>
      <c r="F536" s="168"/>
      <c r="G536" s="187" t="str">
        <f t="shared" si="106"/>
        <v/>
      </c>
      <c r="H536" s="238">
        <f t="shared" si="107"/>
        <v>0</v>
      </c>
      <c r="I536" s="238" t="str">
        <f t="shared" si="108"/>
        <v/>
      </c>
      <c r="J536" s="238" t="str">
        <f t="shared" si="109"/>
        <v/>
      </c>
      <c r="K536" s="238" t="str">
        <f t="shared" si="110"/>
        <v/>
      </c>
      <c r="L536" s="238" t="str">
        <f t="shared" si="111"/>
        <v/>
      </c>
      <c r="M536" s="238" t="str">
        <f t="shared" si="112"/>
        <v/>
      </c>
      <c r="N536" s="180">
        <f t="shared" si="113"/>
        <v>0</v>
      </c>
      <c r="O536" s="192"/>
      <c r="P536" s="180">
        <f t="shared" si="114"/>
        <v>0</v>
      </c>
      <c r="Q536" s="192"/>
      <c r="R536" s="180">
        <f t="shared" si="115"/>
        <v>0</v>
      </c>
      <c r="S536" s="192"/>
      <c r="T536" s="180">
        <f t="shared" si="116"/>
        <v>0</v>
      </c>
      <c r="U536" s="192"/>
      <c r="V536" s="180">
        <f t="shared" si="117"/>
        <v>0</v>
      </c>
      <c r="W536" s="192"/>
      <c r="X536" s="179">
        <f t="shared" si="105"/>
        <v>0</v>
      </c>
      <c r="Y536" s="168"/>
    </row>
    <row r="537" spans="1:25" x14ac:dyDescent="0.25">
      <c r="A537" s="168"/>
      <c r="B537" s="181"/>
      <c r="C537" s="168"/>
      <c r="D537" s="191"/>
      <c r="E537" s="168"/>
      <c r="F537" s="168"/>
      <c r="G537" s="187" t="str">
        <f t="shared" si="106"/>
        <v/>
      </c>
      <c r="H537" s="238">
        <f t="shared" si="107"/>
        <v>0</v>
      </c>
      <c r="I537" s="238" t="str">
        <f t="shared" si="108"/>
        <v/>
      </c>
      <c r="J537" s="238" t="str">
        <f t="shared" si="109"/>
        <v/>
      </c>
      <c r="K537" s="238" t="str">
        <f t="shared" si="110"/>
        <v/>
      </c>
      <c r="L537" s="238" t="str">
        <f t="shared" si="111"/>
        <v/>
      </c>
      <c r="M537" s="238" t="str">
        <f t="shared" si="112"/>
        <v/>
      </c>
      <c r="N537" s="180">
        <f t="shared" si="113"/>
        <v>0</v>
      </c>
      <c r="O537" s="192"/>
      <c r="P537" s="180">
        <f t="shared" si="114"/>
        <v>0</v>
      </c>
      <c r="Q537" s="192"/>
      <c r="R537" s="180">
        <f t="shared" si="115"/>
        <v>0</v>
      </c>
      <c r="S537" s="192"/>
      <c r="T537" s="180">
        <f t="shared" si="116"/>
        <v>0</v>
      </c>
      <c r="U537" s="192"/>
      <c r="V537" s="180">
        <f t="shared" si="117"/>
        <v>0</v>
      </c>
      <c r="W537" s="192"/>
      <c r="X537" s="179">
        <f t="shared" si="105"/>
        <v>0</v>
      </c>
      <c r="Y537" s="168"/>
    </row>
    <row r="538" spans="1:25" x14ac:dyDescent="0.25">
      <c r="A538" s="168"/>
      <c r="B538" s="181"/>
      <c r="C538" s="168"/>
      <c r="D538" s="191"/>
      <c r="E538" s="168"/>
      <c r="F538" s="168"/>
      <c r="G538" s="187" t="str">
        <f t="shared" si="106"/>
        <v/>
      </c>
      <c r="H538" s="238">
        <f t="shared" si="107"/>
        <v>0</v>
      </c>
      <c r="I538" s="238" t="str">
        <f t="shared" si="108"/>
        <v/>
      </c>
      <c r="J538" s="238" t="str">
        <f t="shared" si="109"/>
        <v/>
      </c>
      <c r="K538" s="238" t="str">
        <f t="shared" si="110"/>
        <v/>
      </c>
      <c r="L538" s="238" t="str">
        <f t="shared" si="111"/>
        <v/>
      </c>
      <c r="M538" s="238" t="str">
        <f t="shared" si="112"/>
        <v/>
      </c>
      <c r="N538" s="180">
        <f t="shared" si="113"/>
        <v>0</v>
      </c>
      <c r="O538" s="192"/>
      <c r="P538" s="180">
        <f t="shared" si="114"/>
        <v>0</v>
      </c>
      <c r="Q538" s="192"/>
      <c r="R538" s="180">
        <f t="shared" si="115"/>
        <v>0</v>
      </c>
      <c r="S538" s="192"/>
      <c r="T538" s="180">
        <f t="shared" si="116"/>
        <v>0</v>
      </c>
      <c r="U538" s="192"/>
      <c r="V538" s="180">
        <f t="shared" si="117"/>
        <v>0</v>
      </c>
      <c r="W538" s="192"/>
      <c r="X538" s="179">
        <f t="shared" si="105"/>
        <v>0</v>
      </c>
      <c r="Y538" s="168"/>
    </row>
    <row r="539" spans="1:25" x14ac:dyDescent="0.25">
      <c r="A539" s="168"/>
      <c r="B539" s="181"/>
      <c r="C539" s="168"/>
      <c r="D539" s="191"/>
      <c r="E539" s="168"/>
      <c r="F539" s="168"/>
      <c r="G539" s="187" t="str">
        <f t="shared" si="106"/>
        <v/>
      </c>
      <c r="H539" s="238">
        <f t="shared" si="107"/>
        <v>0</v>
      </c>
      <c r="I539" s="238" t="str">
        <f t="shared" si="108"/>
        <v/>
      </c>
      <c r="J539" s="238" t="str">
        <f t="shared" si="109"/>
        <v/>
      </c>
      <c r="K539" s="238" t="str">
        <f t="shared" si="110"/>
        <v/>
      </c>
      <c r="L539" s="238" t="str">
        <f t="shared" si="111"/>
        <v/>
      </c>
      <c r="M539" s="238" t="str">
        <f t="shared" si="112"/>
        <v/>
      </c>
      <c r="N539" s="180">
        <f t="shared" si="113"/>
        <v>0</v>
      </c>
      <c r="O539" s="192"/>
      <c r="P539" s="180">
        <f t="shared" si="114"/>
        <v>0</v>
      </c>
      <c r="Q539" s="192"/>
      <c r="R539" s="180">
        <f t="shared" si="115"/>
        <v>0</v>
      </c>
      <c r="S539" s="192"/>
      <c r="T539" s="180">
        <f t="shared" si="116"/>
        <v>0</v>
      </c>
      <c r="U539" s="192"/>
      <c r="V539" s="180">
        <f t="shared" si="117"/>
        <v>0</v>
      </c>
      <c r="W539" s="192"/>
      <c r="X539" s="179">
        <f t="shared" si="105"/>
        <v>0</v>
      </c>
      <c r="Y539" s="168"/>
    </row>
    <row r="540" spans="1:25" x14ac:dyDescent="0.25">
      <c r="A540" s="168"/>
      <c r="B540" s="181"/>
      <c r="C540" s="168"/>
      <c r="D540" s="191"/>
      <c r="E540" s="168"/>
      <c r="F540" s="168"/>
      <c r="G540" s="187" t="str">
        <f t="shared" si="106"/>
        <v/>
      </c>
      <c r="H540" s="238">
        <f t="shared" si="107"/>
        <v>0</v>
      </c>
      <c r="I540" s="238" t="str">
        <f t="shared" si="108"/>
        <v/>
      </c>
      <c r="J540" s="238" t="str">
        <f t="shared" si="109"/>
        <v/>
      </c>
      <c r="K540" s="238" t="str">
        <f t="shared" si="110"/>
        <v/>
      </c>
      <c r="L540" s="238" t="str">
        <f t="shared" si="111"/>
        <v/>
      </c>
      <c r="M540" s="238" t="str">
        <f t="shared" si="112"/>
        <v/>
      </c>
      <c r="N540" s="180">
        <f t="shared" si="113"/>
        <v>0</v>
      </c>
      <c r="O540" s="192"/>
      <c r="P540" s="180">
        <f t="shared" si="114"/>
        <v>0</v>
      </c>
      <c r="Q540" s="192"/>
      <c r="R540" s="180">
        <f t="shared" si="115"/>
        <v>0</v>
      </c>
      <c r="S540" s="192"/>
      <c r="T540" s="180">
        <f t="shared" si="116"/>
        <v>0</v>
      </c>
      <c r="U540" s="192"/>
      <c r="V540" s="180">
        <f t="shared" si="117"/>
        <v>0</v>
      </c>
      <c r="W540" s="192"/>
      <c r="X540" s="179">
        <f t="shared" si="105"/>
        <v>0</v>
      </c>
      <c r="Y540" s="168"/>
    </row>
    <row r="541" spans="1:25" x14ac:dyDescent="0.25">
      <c r="A541" s="168"/>
      <c r="B541" s="181"/>
      <c r="C541" s="168"/>
      <c r="D541" s="191"/>
      <c r="E541" s="168"/>
      <c r="F541" s="168"/>
      <c r="G541" s="187" t="str">
        <f t="shared" si="106"/>
        <v/>
      </c>
      <c r="H541" s="238">
        <f t="shared" si="107"/>
        <v>0</v>
      </c>
      <c r="I541" s="238" t="str">
        <f t="shared" si="108"/>
        <v/>
      </c>
      <c r="J541" s="238" t="str">
        <f t="shared" si="109"/>
        <v/>
      </c>
      <c r="K541" s="238" t="str">
        <f t="shared" si="110"/>
        <v/>
      </c>
      <c r="L541" s="238" t="str">
        <f t="shared" si="111"/>
        <v/>
      </c>
      <c r="M541" s="238" t="str">
        <f t="shared" si="112"/>
        <v/>
      </c>
      <c r="N541" s="180">
        <f t="shared" si="113"/>
        <v>0</v>
      </c>
      <c r="O541" s="192"/>
      <c r="P541" s="180">
        <f t="shared" si="114"/>
        <v>0</v>
      </c>
      <c r="Q541" s="192"/>
      <c r="R541" s="180">
        <f t="shared" si="115"/>
        <v>0</v>
      </c>
      <c r="S541" s="192"/>
      <c r="T541" s="180">
        <f t="shared" si="116"/>
        <v>0</v>
      </c>
      <c r="U541" s="192"/>
      <c r="V541" s="180">
        <f t="shared" si="117"/>
        <v>0</v>
      </c>
      <c r="W541" s="192"/>
      <c r="X541" s="179">
        <f t="shared" si="105"/>
        <v>0</v>
      </c>
      <c r="Y541" s="168"/>
    </row>
    <row r="542" spans="1:25" x14ac:dyDescent="0.25">
      <c r="A542" s="168"/>
      <c r="B542" s="181"/>
      <c r="C542" s="168"/>
      <c r="D542" s="191"/>
      <c r="E542" s="168"/>
      <c r="F542" s="168"/>
      <c r="G542" s="187" t="str">
        <f t="shared" si="106"/>
        <v/>
      </c>
      <c r="H542" s="238">
        <f t="shared" si="107"/>
        <v>0</v>
      </c>
      <c r="I542" s="238" t="str">
        <f t="shared" si="108"/>
        <v/>
      </c>
      <c r="J542" s="238" t="str">
        <f t="shared" si="109"/>
        <v/>
      </c>
      <c r="K542" s="238" t="str">
        <f t="shared" si="110"/>
        <v/>
      </c>
      <c r="L542" s="238" t="str">
        <f t="shared" si="111"/>
        <v/>
      </c>
      <c r="M542" s="238" t="str">
        <f t="shared" si="112"/>
        <v/>
      </c>
      <c r="N542" s="180">
        <f t="shared" si="113"/>
        <v>0</v>
      </c>
      <c r="O542" s="192"/>
      <c r="P542" s="180">
        <f t="shared" si="114"/>
        <v>0</v>
      </c>
      <c r="Q542" s="192"/>
      <c r="R542" s="180">
        <f t="shared" si="115"/>
        <v>0</v>
      </c>
      <c r="S542" s="192"/>
      <c r="T542" s="180">
        <f t="shared" si="116"/>
        <v>0</v>
      </c>
      <c r="U542" s="192"/>
      <c r="V542" s="180">
        <f t="shared" si="117"/>
        <v>0</v>
      </c>
      <c r="W542" s="192"/>
      <c r="X542" s="179">
        <f t="shared" si="105"/>
        <v>0</v>
      </c>
      <c r="Y542" s="168"/>
    </row>
    <row r="543" spans="1:25" x14ac:dyDescent="0.25">
      <c r="A543" s="168"/>
      <c r="B543" s="181"/>
      <c r="C543" s="168"/>
      <c r="D543" s="191"/>
      <c r="E543" s="168"/>
      <c r="F543" s="168"/>
      <c r="G543" s="187" t="str">
        <f t="shared" si="106"/>
        <v/>
      </c>
      <c r="H543" s="238">
        <f t="shared" si="107"/>
        <v>0</v>
      </c>
      <c r="I543" s="238" t="str">
        <f t="shared" si="108"/>
        <v/>
      </c>
      <c r="J543" s="238" t="str">
        <f t="shared" si="109"/>
        <v/>
      </c>
      <c r="K543" s="238" t="str">
        <f t="shared" si="110"/>
        <v/>
      </c>
      <c r="L543" s="238" t="str">
        <f t="shared" si="111"/>
        <v/>
      </c>
      <c r="M543" s="238" t="str">
        <f t="shared" si="112"/>
        <v/>
      </c>
      <c r="N543" s="180">
        <f t="shared" si="113"/>
        <v>0</v>
      </c>
      <c r="O543" s="192"/>
      <c r="P543" s="180">
        <f t="shared" si="114"/>
        <v>0</v>
      </c>
      <c r="Q543" s="192"/>
      <c r="R543" s="180">
        <f t="shared" si="115"/>
        <v>0</v>
      </c>
      <c r="S543" s="192"/>
      <c r="T543" s="180">
        <f t="shared" si="116"/>
        <v>0</v>
      </c>
      <c r="U543" s="192"/>
      <c r="V543" s="180">
        <f t="shared" si="117"/>
        <v>0</v>
      </c>
      <c r="W543" s="192"/>
      <c r="X543" s="179">
        <f t="shared" si="105"/>
        <v>0</v>
      </c>
      <c r="Y543" s="168"/>
    </row>
    <row r="544" spans="1:25" x14ac:dyDescent="0.25">
      <c r="A544" s="168"/>
      <c r="B544" s="181"/>
      <c r="C544" s="168"/>
      <c r="D544" s="191"/>
      <c r="E544" s="168"/>
      <c r="F544" s="168"/>
      <c r="G544" s="187" t="str">
        <f t="shared" si="106"/>
        <v/>
      </c>
      <c r="H544" s="238">
        <f t="shared" si="107"/>
        <v>0</v>
      </c>
      <c r="I544" s="238" t="str">
        <f t="shared" si="108"/>
        <v/>
      </c>
      <c r="J544" s="238" t="str">
        <f t="shared" si="109"/>
        <v/>
      </c>
      <c r="K544" s="238" t="str">
        <f t="shared" si="110"/>
        <v/>
      </c>
      <c r="L544" s="238" t="str">
        <f t="shared" si="111"/>
        <v/>
      </c>
      <c r="M544" s="238" t="str">
        <f t="shared" si="112"/>
        <v/>
      </c>
      <c r="N544" s="180">
        <f t="shared" si="113"/>
        <v>0</v>
      </c>
      <c r="O544" s="192"/>
      <c r="P544" s="180">
        <f t="shared" si="114"/>
        <v>0</v>
      </c>
      <c r="Q544" s="192"/>
      <c r="R544" s="180">
        <f t="shared" si="115"/>
        <v>0</v>
      </c>
      <c r="S544" s="192"/>
      <c r="T544" s="180">
        <f t="shared" si="116"/>
        <v>0</v>
      </c>
      <c r="U544" s="192"/>
      <c r="V544" s="180">
        <f t="shared" si="117"/>
        <v>0</v>
      </c>
      <c r="W544" s="192"/>
      <c r="X544" s="179">
        <f t="shared" si="105"/>
        <v>0</v>
      </c>
      <c r="Y544" s="168"/>
    </row>
    <row r="545" spans="1:25" x14ac:dyDescent="0.25">
      <c r="A545" s="168"/>
      <c r="B545" s="181"/>
      <c r="C545" s="168"/>
      <c r="D545" s="191"/>
      <c r="E545" s="168"/>
      <c r="F545" s="168"/>
      <c r="G545" s="187" t="str">
        <f t="shared" si="106"/>
        <v/>
      </c>
      <c r="H545" s="238">
        <f t="shared" si="107"/>
        <v>0</v>
      </c>
      <c r="I545" s="238" t="str">
        <f t="shared" si="108"/>
        <v/>
      </c>
      <c r="J545" s="238" t="str">
        <f t="shared" si="109"/>
        <v/>
      </c>
      <c r="K545" s="238" t="str">
        <f t="shared" si="110"/>
        <v/>
      </c>
      <c r="L545" s="238" t="str">
        <f t="shared" si="111"/>
        <v/>
      </c>
      <c r="M545" s="238" t="str">
        <f t="shared" si="112"/>
        <v/>
      </c>
      <c r="N545" s="180">
        <f t="shared" si="113"/>
        <v>0</v>
      </c>
      <c r="O545" s="192"/>
      <c r="P545" s="180">
        <f t="shared" si="114"/>
        <v>0</v>
      </c>
      <c r="Q545" s="192"/>
      <c r="R545" s="180">
        <f t="shared" si="115"/>
        <v>0</v>
      </c>
      <c r="S545" s="192"/>
      <c r="T545" s="180">
        <f t="shared" si="116"/>
        <v>0</v>
      </c>
      <c r="U545" s="192"/>
      <c r="V545" s="180">
        <f t="shared" si="117"/>
        <v>0</v>
      </c>
      <c r="W545" s="192"/>
      <c r="X545" s="179">
        <f t="shared" si="105"/>
        <v>0</v>
      </c>
      <c r="Y545" s="168"/>
    </row>
    <row r="546" spans="1:25" x14ac:dyDescent="0.25">
      <c r="A546" s="168"/>
      <c r="B546" s="181"/>
      <c r="C546" s="168"/>
      <c r="D546" s="191"/>
      <c r="E546" s="168"/>
      <c r="F546" s="168"/>
      <c r="G546" s="187" t="str">
        <f t="shared" si="106"/>
        <v/>
      </c>
      <c r="H546" s="238">
        <f t="shared" si="107"/>
        <v>0</v>
      </c>
      <c r="I546" s="238" t="str">
        <f t="shared" si="108"/>
        <v/>
      </c>
      <c r="J546" s="238" t="str">
        <f t="shared" si="109"/>
        <v/>
      </c>
      <c r="K546" s="238" t="str">
        <f t="shared" si="110"/>
        <v/>
      </c>
      <c r="L546" s="238" t="str">
        <f t="shared" si="111"/>
        <v/>
      </c>
      <c r="M546" s="238" t="str">
        <f t="shared" si="112"/>
        <v/>
      </c>
      <c r="N546" s="180">
        <f t="shared" si="113"/>
        <v>0</v>
      </c>
      <c r="O546" s="192"/>
      <c r="P546" s="180">
        <f t="shared" si="114"/>
        <v>0</v>
      </c>
      <c r="Q546" s="192"/>
      <c r="R546" s="180">
        <f t="shared" si="115"/>
        <v>0</v>
      </c>
      <c r="S546" s="192"/>
      <c r="T546" s="180">
        <f t="shared" si="116"/>
        <v>0</v>
      </c>
      <c r="U546" s="192"/>
      <c r="V546" s="180">
        <f t="shared" si="117"/>
        <v>0</v>
      </c>
      <c r="W546" s="192"/>
      <c r="X546" s="179">
        <f t="shared" si="105"/>
        <v>0</v>
      </c>
      <c r="Y546" s="168"/>
    </row>
    <row r="547" spans="1:25" x14ac:dyDescent="0.25">
      <c r="A547" s="168"/>
      <c r="B547" s="181"/>
      <c r="C547" s="168"/>
      <c r="D547" s="191"/>
      <c r="E547" s="168"/>
      <c r="F547" s="168"/>
      <c r="G547" s="187" t="str">
        <f t="shared" si="106"/>
        <v/>
      </c>
      <c r="H547" s="238">
        <f t="shared" si="107"/>
        <v>0</v>
      </c>
      <c r="I547" s="238" t="str">
        <f t="shared" si="108"/>
        <v/>
      </c>
      <c r="J547" s="238" t="str">
        <f t="shared" si="109"/>
        <v/>
      </c>
      <c r="K547" s="238" t="str">
        <f t="shared" si="110"/>
        <v/>
      </c>
      <c r="L547" s="238" t="str">
        <f t="shared" si="111"/>
        <v/>
      </c>
      <c r="M547" s="238" t="str">
        <f t="shared" si="112"/>
        <v/>
      </c>
      <c r="N547" s="180">
        <f t="shared" si="113"/>
        <v>0</v>
      </c>
      <c r="O547" s="192"/>
      <c r="P547" s="180">
        <f t="shared" si="114"/>
        <v>0</v>
      </c>
      <c r="Q547" s="192"/>
      <c r="R547" s="180">
        <f t="shared" si="115"/>
        <v>0</v>
      </c>
      <c r="S547" s="192"/>
      <c r="T547" s="180">
        <f t="shared" si="116"/>
        <v>0</v>
      </c>
      <c r="U547" s="192"/>
      <c r="V547" s="180">
        <f t="shared" si="117"/>
        <v>0</v>
      </c>
      <c r="W547" s="192"/>
      <c r="X547" s="179">
        <f t="shared" si="105"/>
        <v>0</v>
      </c>
      <c r="Y547" s="168"/>
    </row>
    <row r="548" spans="1:25" x14ac:dyDescent="0.25">
      <c r="A548" s="168"/>
      <c r="B548" s="181"/>
      <c r="C548" s="168"/>
      <c r="D548" s="191"/>
      <c r="E548" s="168"/>
      <c r="F548" s="168"/>
      <c r="G548" s="187" t="str">
        <f t="shared" si="106"/>
        <v/>
      </c>
      <c r="H548" s="238">
        <f t="shared" si="107"/>
        <v>0</v>
      </c>
      <c r="I548" s="238" t="str">
        <f t="shared" si="108"/>
        <v/>
      </c>
      <c r="J548" s="238" t="str">
        <f t="shared" si="109"/>
        <v/>
      </c>
      <c r="K548" s="238" t="str">
        <f t="shared" si="110"/>
        <v/>
      </c>
      <c r="L548" s="238" t="str">
        <f t="shared" si="111"/>
        <v/>
      </c>
      <c r="M548" s="238" t="str">
        <f t="shared" si="112"/>
        <v/>
      </c>
      <c r="N548" s="180">
        <f t="shared" si="113"/>
        <v>0</v>
      </c>
      <c r="O548" s="192"/>
      <c r="P548" s="180">
        <f t="shared" si="114"/>
        <v>0</v>
      </c>
      <c r="Q548" s="192"/>
      <c r="R548" s="180">
        <f t="shared" si="115"/>
        <v>0</v>
      </c>
      <c r="S548" s="192"/>
      <c r="T548" s="180">
        <f t="shared" si="116"/>
        <v>0</v>
      </c>
      <c r="U548" s="192"/>
      <c r="V548" s="180">
        <f t="shared" si="117"/>
        <v>0</v>
      </c>
      <c r="W548" s="192"/>
      <c r="X548" s="179">
        <f t="shared" si="105"/>
        <v>0</v>
      </c>
      <c r="Y548" s="168"/>
    </row>
    <row r="549" spans="1:25" x14ac:dyDescent="0.25">
      <c r="A549" s="168"/>
      <c r="B549" s="181"/>
      <c r="C549" s="168"/>
      <c r="D549" s="191"/>
      <c r="E549" s="168"/>
      <c r="F549" s="168"/>
      <c r="G549" s="187" t="str">
        <f t="shared" si="106"/>
        <v/>
      </c>
      <c r="H549" s="238">
        <f t="shared" si="107"/>
        <v>0</v>
      </c>
      <c r="I549" s="238" t="str">
        <f t="shared" si="108"/>
        <v/>
      </c>
      <c r="J549" s="238" t="str">
        <f t="shared" si="109"/>
        <v/>
      </c>
      <c r="K549" s="238" t="str">
        <f t="shared" si="110"/>
        <v/>
      </c>
      <c r="L549" s="238" t="str">
        <f t="shared" si="111"/>
        <v/>
      </c>
      <c r="M549" s="238" t="str">
        <f t="shared" si="112"/>
        <v/>
      </c>
      <c r="N549" s="180">
        <f t="shared" si="113"/>
        <v>0</v>
      </c>
      <c r="O549" s="192"/>
      <c r="P549" s="180">
        <f t="shared" si="114"/>
        <v>0</v>
      </c>
      <c r="Q549" s="192"/>
      <c r="R549" s="180">
        <f t="shared" si="115"/>
        <v>0</v>
      </c>
      <c r="S549" s="192"/>
      <c r="T549" s="180">
        <f t="shared" si="116"/>
        <v>0</v>
      </c>
      <c r="U549" s="192"/>
      <c r="V549" s="180">
        <f t="shared" si="117"/>
        <v>0</v>
      </c>
      <c r="W549" s="192"/>
      <c r="X549" s="179">
        <f t="shared" si="105"/>
        <v>0</v>
      </c>
      <c r="Y549" s="168"/>
    </row>
    <row r="550" spans="1:25" x14ac:dyDescent="0.25">
      <c r="A550" s="168"/>
      <c r="B550" s="181"/>
      <c r="C550" s="168"/>
      <c r="D550" s="191"/>
      <c r="E550" s="168"/>
      <c r="F550" s="168"/>
      <c r="G550" s="187" t="str">
        <f t="shared" si="106"/>
        <v/>
      </c>
      <c r="H550" s="238">
        <f t="shared" si="107"/>
        <v>0</v>
      </c>
      <c r="I550" s="238" t="str">
        <f t="shared" si="108"/>
        <v/>
      </c>
      <c r="J550" s="238" t="str">
        <f t="shared" si="109"/>
        <v/>
      </c>
      <c r="K550" s="238" t="str">
        <f t="shared" si="110"/>
        <v/>
      </c>
      <c r="L550" s="238" t="str">
        <f t="shared" si="111"/>
        <v/>
      </c>
      <c r="M550" s="238" t="str">
        <f t="shared" si="112"/>
        <v/>
      </c>
      <c r="N550" s="180">
        <f t="shared" si="113"/>
        <v>0</v>
      </c>
      <c r="O550" s="192"/>
      <c r="P550" s="180">
        <f t="shared" si="114"/>
        <v>0</v>
      </c>
      <c r="Q550" s="192"/>
      <c r="R550" s="180">
        <f t="shared" si="115"/>
        <v>0</v>
      </c>
      <c r="S550" s="192"/>
      <c r="T550" s="180">
        <f t="shared" si="116"/>
        <v>0</v>
      </c>
      <c r="U550" s="192"/>
      <c r="V550" s="180">
        <f t="shared" si="117"/>
        <v>0</v>
      </c>
      <c r="W550" s="192"/>
      <c r="X550" s="179">
        <f t="shared" si="105"/>
        <v>0</v>
      </c>
      <c r="Y550" s="168"/>
    </row>
    <row r="551" spans="1:25" x14ac:dyDescent="0.25">
      <c r="A551" s="168"/>
      <c r="B551" s="181"/>
      <c r="C551" s="168"/>
      <c r="D551" s="191"/>
      <c r="E551" s="168"/>
      <c r="F551" s="168"/>
      <c r="G551" s="187" t="str">
        <f t="shared" si="106"/>
        <v/>
      </c>
      <c r="H551" s="238">
        <f t="shared" si="107"/>
        <v>0</v>
      </c>
      <c r="I551" s="238" t="str">
        <f t="shared" si="108"/>
        <v/>
      </c>
      <c r="J551" s="238" t="str">
        <f t="shared" si="109"/>
        <v/>
      </c>
      <c r="K551" s="238" t="str">
        <f t="shared" si="110"/>
        <v/>
      </c>
      <c r="L551" s="238" t="str">
        <f t="shared" si="111"/>
        <v/>
      </c>
      <c r="M551" s="238" t="str">
        <f t="shared" si="112"/>
        <v/>
      </c>
      <c r="N551" s="180">
        <f t="shared" si="113"/>
        <v>0</v>
      </c>
      <c r="O551" s="192"/>
      <c r="P551" s="180">
        <f t="shared" si="114"/>
        <v>0</v>
      </c>
      <c r="Q551" s="192"/>
      <c r="R551" s="180">
        <f t="shared" si="115"/>
        <v>0</v>
      </c>
      <c r="S551" s="192"/>
      <c r="T551" s="180">
        <f t="shared" si="116"/>
        <v>0</v>
      </c>
      <c r="U551" s="192"/>
      <c r="V551" s="180">
        <f t="shared" si="117"/>
        <v>0</v>
      </c>
      <c r="W551" s="192"/>
      <c r="X551" s="179">
        <f t="shared" si="105"/>
        <v>0</v>
      </c>
      <c r="Y551" s="168"/>
    </row>
    <row r="552" spans="1:25" x14ac:dyDescent="0.25">
      <c r="A552" s="168"/>
      <c r="B552" s="181"/>
      <c r="C552" s="168"/>
      <c r="D552" s="191"/>
      <c r="E552" s="168"/>
      <c r="F552" s="168"/>
      <c r="G552" s="187" t="str">
        <f t="shared" si="106"/>
        <v/>
      </c>
      <c r="H552" s="238">
        <f t="shared" si="107"/>
        <v>0</v>
      </c>
      <c r="I552" s="238" t="str">
        <f t="shared" si="108"/>
        <v/>
      </c>
      <c r="J552" s="238" t="str">
        <f t="shared" si="109"/>
        <v/>
      </c>
      <c r="K552" s="238" t="str">
        <f t="shared" si="110"/>
        <v/>
      </c>
      <c r="L552" s="238" t="str">
        <f t="shared" si="111"/>
        <v/>
      </c>
      <c r="M552" s="238" t="str">
        <f t="shared" si="112"/>
        <v/>
      </c>
      <c r="N552" s="180">
        <f t="shared" si="113"/>
        <v>0</v>
      </c>
      <c r="O552" s="192"/>
      <c r="P552" s="180">
        <f t="shared" si="114"/>
        <v>0</v>
      </c>
      <c r="Q552" s="192"/>
      <c r="R552" s="180">
        <f t="shared" si="115"/>
        <v>0</v>
      </c>
      <c r="S552" s="192"/>
      <c r="T552" s="180">
        <f t="shared" si="116"/>
        <v>0</v>
      </c>
      <c r="U552" s="192"/>
      <c r="V552" s="180">
        <f t="shared" si="117"/>
        <v>0</v>
      </c>
      <c r="W552" s="192"/>
      <c r="X552" s="179">
        <f t="shared" si="105"/>
        <v>0</v>
      </c>
      <c r="Y552" s="168"/>
    </row>
    <row r="553" spans="1:25" x14ac:dyDescent="0.25">
      <c r="A553" s="168"/>
      <c r="B553" s="181"/>
      <c r="C553" s="168"/>
      <c r="D553" s="191"/>
      <c r="E553" s="168"/>
      <c r="F553" s="168"/>
      <c r="G553" s="187" t="str">
        <f t="shared" si="106"/>
        <v/>
      </c>
      <c r="H553" s="238">
        <f t="shared" si="107"/>
        <v>0</v>
      </c>
      <c r="I553" s="238" t="str">
        <f t="shared" si="108"/>
        <v/>
      </c>
      <c r="J553" s="238" t="str">
        <f t="shared" si="109"/>
        <v/>
      </c>
      <c r="K553" s="238" t="str">
        <f t="shared" si="110"/>
        <v/>
      </c>
      <c r="L553" s="238" t="str">
        <f t="shared" si="111"/>
        <v/>
      </c>
      <c r="M553" s="238" t="str">
        <f t="shared" si="112"/>
        <v/>
      </c>
      <c r="N553" s="180">
        <f t="shared" si="113"/>
        <v>0</v>
      </c>
      <c r="O553" s="192"/>
      <c r="P553" s="180">
        <f t="shared" si="114"/>
        <v>0</v>
      </c>
      <c r="Q553" s="192"/>
      <c r="R553" s="180">
        <f t="shared" si="115"/>
        <v>0</v>
      </c>
      <c r="S553" s="192"/>
      <c r="T553" s="180">
        <f t="shared" si="116"/>
        <v>0</v>
      </c>
      <c r="U553" s="192"/>
      <c r="V553" s="180">
        <f t="shared" si="117"/>
        <v>0</v>
      </c>
      <c r="W553" s="192"/>
      <c r="X553" s="179">
        <f t="shared" si="105"/>
        <v>0</v>
      </c>
      <c r="Y553" s="168"/>
    </row>
    <row r="554" spans="1:25" x14ac:dyDescent="0.25">
      <c r="A554" s="168"/>
      <c r="B554" s="181"/>
      <c r="C554" s="168"/>
      <c r="D554" s="191"/>
      <c r="E554" s="168"/>
      <c r="F554" s="168"/>
      <c r="G554" s="187" t="str">
        <f t="shared" si="106"/>
        <v/>
      </c>
      <c r="H554" s="238">
        <f t="shared" si="107"/>
        <v>0</v>
      </c>
      <c r="I554" s="238" t="str">
        <f t="shared" si="108"/>
        <v/>
      </c>
      <c r="J554" s="238" t="str">
        <f t="shared" si="109"/>
        <v/>
      </c>
      <c r="K554" s="238" t="str">
        <f t="shared" si="110"/>
        <v/>
      </c>
      <c r="L554" s="238" t="str">
        <f t="shared" si="111"/>
        <v/>
      </c>
      <c r="M554" s="238" t="str">
        <f t="shared" si="112"/>
        <v/>
      </c>
      <c r="N554" s="180">
        <f t="shared" si="113"/>
        <v>0</v>
      </c>
      <c r="O554" s="192"/>
      <c r="P554" s="180">
        <f t="shared" si="114"/>
        <v>0</v>
      </c>
      <c r="Q554" s="192"/>
      <c r="R554" s="180">
        <f t="shared" si="115"/>
        <v>0</v>
      </c>
      <c r="S554" s="192"/>
      <c r="T554" s="180">
        <f t="shared" si="116"/>
        <v>0</v>
      </c>
      <c r="U554" s="192"/>
      <c r="V554" s="180">
        <f t="shared" si="117"/>
        <v>0</v>
      </c>
      <c r="W554" s="192"/>
      <c r="X554" s="179">
        <f t="shared" si="105"/>
        <v>0</v>
      </c>
      <c r="Y554" s="168"/>
    </row>
    <row r="555" spans="1:25" x14ac:dyDescent="0.25">
      <c r="A555" s="168"/>
      <c r="B555" s="181"/>
      <c r="C555" s="168"/>
      <c r="D555" s="191"/>
      <c r="E555" s="168"/>
      <c r="F555" s="168"/>
      <c r="G555" s="187" t="str">
        <f t="shared" si="106"/>
        <v/>
      </c>
      <c r="H555" s="238">
        <f t="shared" si="107"/>
        <v>0</v>
      </c>
      <c r="I555" s="238" t="str">
        <f t="shared" si="108"/>
        <v/>
      </c>
      <c r="J555" s="238" t="str">
        <f t="shared" si="109"/>
        <v/>
      </c>
      <c r="K555" s="238" t="str">
        <f t="shared" si="110"/>
        <v/>
      </c>
      <c r="L555" s="238" t="str">
        <f t="shared" si="111"/>
        <v/>
      </c>
      <c r="M555" s="238" t="str">
        <f t="shared" si="112"/>
        <v/>
      </c>
      <c r="N555" s="180">
        <f t="shared" si="113"/>
        <v>0</v>
      </c>
      <c r="O555" s="192"/>
      <c r="P555" s="180">
        <f t="shared" si="114"/>
        <v>0</v>
      </c>
      <c r="Q555" s="192"/>
      <c r="R555" s="180">
        <f t="shared" si="115"/>
        <v>0</v>
      </c>
      <c r="S555" s="192"/>
      <c r="T555" s="180">
        <f t="shared" si="116"/>
        <v>0</v>
      </c>
      <c r="U555" s="192"/>
      <c r="V555" s="180">
        <f t="shared" si="117"/>
        <v>0</v>
      </c>
      <c r="W555" s="192"/>
      <c r="X555" s="179">
        <f t="shared" si="105"/>
        <v>0</v>
      </c>
      <c r="Y555" s="168"/>
    </row>
    <row r="556" spans="1:25" x14ac:dyDescent="0.25">
      <c r="A556" s="168"/>
      <c r="B556" s="181"/>
      <c r="C556" s="168"/>
      <c r="D556" s="191"/>
      <c r="E556" s="168"/>
      <c r="F556" s="168"/>
      <c r="G556" s="187" t="str">
        <f t="shared" si="106"/>
        <v/>
      </c>
      <c r="H556" s="238">
        <f t="shared" si="107"/>
        <v>0</v>
      </c>
      <c r="I556" s="238" t="str">
        <f t="shared" si="108"/>
        <v/>
      </c>
      <c r="J556" s="238" t="str">
        <f t="shared" si="109"/>
        <v/>
      </c>
      <c r="K556" s="238" t="str">
        <f t="shared" si="110"/>
        <v/>
      </c>
      <c r="L556" s="238" t="str">
        <f t="shared" si="111"/>
        <v/>
      </c>
      <c r="M556" s="238" t="str">
        <f t="shared" si="112"/>
        <v/>
      </c>
      <c r="N556" s="180">
        <f t="shared" si="113"/>
        <v>0</v>
      </c>
      <c r="O556" s="192"/>
      <c r="P556" s="180">
        <f t="shared" si="114"/>
        <v>0</v>
      </c>
      <c r="Q556" s="192"/>
      <c r="R556" s="180">
        <f t="shared" si="115"/>
        <v>0</v>
      </c>
      <c r="S556" s="192"/>
      <c r="T556" s="180">
        <f t="shared" si="116"/>
        <v>0</v>
      </c>
      <c r="U556" s="192"/>
      <c r="V556" s="180">
        <f t="shared" si="117"/>
        <v>0</v>
      </c>
      <c r="W556" s="192"/>
      <c r="X556" s="179">
        <f t="shared" si="105"/>
        <v>0</v>
      </c>
      <c r="Y556" s="168"/>
    </row>
    <row r="557" spans="1:25" x14ac:dyDescent="0.25">
      <c r="A557" s="168"/>
      <c r="B557" s="181"/>
      <c r="C557" s="168"/>
      <c r="D557" s="191"/>
      <c r="E557" s="168"/>
      <c r="F557" s="168"/>
      <c r="G557" s="187" t="str">
        <f t="shared" si="106"/>
        <v/>
      </c>
      <c r="H557" s="238">
        <f t="shared" si="107"/>
        <v>0</v>
      </c>
      <c r="I557" s="238" t="str">
        <f t="shared" si="108"/>
        <v/>
      </c>
      <c r="J557" s="238" t="str">
        <f t="shared" si="109"/>
        <v/>
      </c>
      <c r="K557" s="238" t="str">
        <f t="shared" si="110"/>
        <v/>
      </c>
      <c r="L557" s="238" t="str">
        <f t="shared" si="111"/>
        <v/>
      </c>
      <c r="M557" s="238" t="str">
        <f t="shared" si="112"/>
        <v/>
      </c>
      <c r="N557" s="180">
        <f t="shared" si="113"/>
        <v>0</v>
      </c>
      <c r="O557" s="192"/>
      <c r="P557" s="180">
        <f t="shared" si="114"/>
        <v>0</v>
      </c>
      <c r="Q557" s="192"/>
      <c r="R557" s="180">
        <f t="shared" si="115"/>
        <v>0</v>
      </c>
      <c r="S557" s="192"/>
      <c r="T557" s="180">
        <f t="shared" si="116"/>
        <v>0</v>
      </c>
      <c r="U557" s="192"/>
      <c r="V557" s="180">
        <f t="shared" si="117"/>
        <v>0</v>
      </c>
      <c r="W557" s="192"/>
      <c r="X557" s="179">
        <f t="shared" si="105"/>
        <v>0</v>
      </c>
      <c r="Y557" s="168"/>
    </row>
    <row r="558" spans="1:25" x14ac:dyDescent="0.25">
      <c r="A558" s="168"/>
      <c r="B558" s="181"/>
      <c r="C558" s="168"/>
      <c r="D558" s="191"/>
      <c r="E558" s="168"/>
      <c r="F558" s="168"/>
      <c r="G558" s="187" t="str">
        <f t="shared" si="106"/>
        <v/>
      </c>
      <c r="H558" s="238">
        <f t="shared" si="107"/>
        <v>0</v>
      </c>
      <c r="I558" s="238" t="str">
        <f t="shared" si="108"/>
        <v/>
      </c>
      <c r="J558" s="238" t="str">
        <f t="shared" si="109"/>
        <v/>
      </c>
      <c r="K558" s="238" t="str">
        <f t="shared" si="110"/>
        <v/>
      </c>
      <c r="L558" s="238" t="str">
        <f t="shared" si="111"/>
        <v/>
      </c>
      <c r="M558" s="238" t="str">
        <f t="shared" si="112"/>
        <v/>
      </c>
      <c r="N558" s="180">
        <f t="shared" si="113"/>
        <v>0</v>
      </c>
      <c r="O558" s="192"/>
      <c r="P558" s="180">
        <f t="shared" si="114"/>
        <v>0</v>
      </c>
      <c r="Q558" s="192"/>
      <c r="R558" s="180">
        <f t="shared" si="115"/>
        <v>0</v>
      </c>
      <c r="S558" s="192"/>
      <c r="T558" s="180">
        <f t="shared" si="116"/>
        <v>0</v>
      </c>
      <c r="U558" s="192"/>
      <c r="V558" s="180">
        <f t="shared" si="117"/>
        <v>0</v>
      </c>
      <c r="W558" s="192"/>
      <c r="X558" s="179">
        <f t="shared" si="105"/>
        <v>0</v>
      </c>
      <c r="Y558" s="168"/>
    </row>
    <row r="559" spans="1:25" x14ac:dyDescent="0.25">
      <c r="A559" s="168"/>
      <c r="B559" s="181"/>
      <c r="C559" s="168"/>
      <c r="D559" s="191"/>
      <c r="E559" s="168"/>
      <c r="F559" s="168"/>
      <c r="G559" s="187" t="str">
        <f t="shared" si="106"/>
        <v/>
      </c>
      <c r="H559" s="238">
        <f t="shared" si="107"/>
        <v>0</v>
      </c>
      <c r="I559" s="238" t="str">
        <f t="shared" si="108"/>
        <v/>
      </c>
      <c r="J559" s="238" t="str">
        <f t="shared" si="109"/>
        <v/>
      </c>
      <c r="K559" s="238" t="str">
        <f t="shared" si="110"/>
        <v/>
      </c>
      <c r="L559" s="238" t="str">
        <f t="shared" si="111"/>
        <v/>
      </c>
      <c r="M559" s="238" t="str">
        <f t="shared" si="112"/>
        <v/>
      </c>
      <c r="N559" s="180">
        <f t="shared" si="113"/>
        <v>0</v>
      </c>
      <c r="O559" s="192"/>
      <c r="P559" s="180">
        <f t="shared" si="114"/>
        <v>0</v>
      </c>
      <c r="Q559" s="192"/>
      <c r="R559" s="180">
        <f t="shared" si="115"/>
        <v>0</v>
      </c>
      <c r="S559" s="192"/>
      <c r="T559" s="180">
        <f t="shared" si="116"/>
        <v>0</v>
      </c>
      <c r="U559" s="192"/>
      <c r="V559" s="180">
        <f t="shared" si="117"/>
        <v>0</v>
      </c>
      <c r="W559" s="192"/>
      <c r="X559" s="179">
        <f t="shared" si="105"/>
        <v>0</v>
      </c>
      <c r="Y559" s="168"/>
    </row>
    <row r="560" spans="1:25" x14ac:dyDescent="0.25">
      <c r="A560" s="168"/>
      <c r="B560" s="181"/>
      <c r="C560" s="168"/>
      <c r="D560" s="191"/>
      <c r="E560" s="168"/>
      <c r="F560" s="168"/>
      <c r="G560" s="187" t="str">
        <f t="shared" si="106"/>
        <v/>
      </c>
      <c r="H560" s="238">
        <f t="shared" si="107"/>
        <v>0</v>
      </c>
      <c r="I560" s="238" t="str">
        <f t="shared" si="108"/>
        <v/>
      </c>
      <c r="J560" s="238" t="str">
        <f t="shared" si="109"/>
        <v/>
      </c>
      <c r="K560" s="238" t="str">
        <f t="shared" si="110"/>
        <v/>
      </c>
      <c r="L560" s="238" t="str">
        <f t="shared" si="111"/>
        <v/>
      </c>
      <c r="M560" s="238" t="str">
        <f t="shared" si="112"/>
        <v/>
      </c>
      <c r="N560" s="180">
        <f t="shared" si="113"/>
        <v>0</v>
      </c>
      <c r="O560" s="192"/>
      <c r="P560" s="180">
        <f t="shared" si="114"/>
        <v>0</v>
      </c>
      <c r="Q560" s="192"/>
      <c r="R560" s="180">
        <f t="shared" si="115"/>
        <v>0</v>
      </c>
      <c r="S560" s="192"/>
      <c r="T560" s="180">
        <f t="shared" si="116"/>
        <v>0</v>
      </c>
      <c r="U560" s="192"/>
      <c r="V560" s="180">
        <f t="shared" si="117"/>
        <v>0</v>
      </c>
      <c r="W560" s="192"/>
      <c r="X560" s="179">
        <f t="shared" si="105"/>
        <v>0</v>
      </c>
      <c r="Y560" s="168"/>
    </row>
    <row r="561" spans="1:25" x14ac:dyDescent="0.25">
      <c r="A561" s="168"/>
      <c r="B561" s="181"/>
      <c r="C561" s="168"/>
      <c r="D561" s="191"/>
      <c r="E561" s="168"/>
      <c r="F561" s="168"/>
      <c r="G561" s="187" t="str">
        <f t="shared" si="106"/>
        <v/>
      </c>
      <c r="H561" s="238">
        <f t="shared" si="107"/>
        <v>0</v>
      </c>
      <c r="I561" s="238" t="str">
        <f t="shared" si="108"/>
        <v/>
      </c>
      <c r="J561" s="238" t="str">
        <f t="shared" si="109"/>
        <v/>
      </c>
      <c r="K561" s="238" t="str">
        <f t="shared" si="110"/>
        <v/>
      </c>
      <c r="L561" s="238" t="str">
        <f t="shared" si="111"/>
        <v/>
      </c>
      <c r="M561" s="238" t="str">
        <f t="shared" si="112"/>
        <v/>
      </c>
      <c r="N561" s="180">
        <f t="shared" si="113"/>
        <v>0</v>
      </c>
      <c r="O561" s="192"/>
      <c r="P561" s="180">
        <f t="shared" si="114"/>
        <v>0</v>
      </c>
      <c r="Q561" s="192"/>
      <c r="R561" s="180">
        <f t="shared" si="115"/>
        <v>0</v>
      </c>
      <c r="S561" s="192"/>
      <c r="T561" s="180">
        <f t="shared" si="116"/>
        <v>0</v>
      </c>
      <c r="U561" s="192"/>
      <c r="V561" s="180">
        <f t="shared" si="117"/>
        <v>0</v>
      </c>
      <c r="W561" s="192"/>
      <c r="X561" s="179">
        <f t="shared" si="105"/>
        <v>0</v>
      </c>
      <c r="Y561" s="168"/>
    </row>
    <row r="562" spans="1:25" x14ac:dyDescent="0.25">
      <c r="A562" s="168"/>
      <c r="B562" s="181"/>
      <c r="C562" s="168"/>
      <c r="D562" s="191"/>
      <c r="E562" s="168"/>
      <c r="F562" s="168"/>
      <c r="G562" s="187" t="str">
        <f t="shared" si="106"/>
        <v/>
      </c>
      <c r="H562" s="238">
        <f t="shared" si="107"/>
        <v>0</v>
      </c>
      <c r="I562" s="238" t="str">
        <f t="shared" si="108"/>
        <v/>
      </c>
      <c r="J562" s="238" t="str">
        <f t="shared" si="109"/>
        <v/>
      </c>
      <c r="K562" s="238" t="str">
        <f t="shared" si="110"/>
        <v/>
      </c>
      <c r="L562" s="238" t="str">
        <f t="shared" si="111"/>
        <v/>
      </c>
      <c r="M562" s="238" t="str">
        <f t="shared" si="112"/>
        <v/>
      </c>
      <c r="N562" s="180">
        <f t="shared" si="113"/>
        <v>0</v>
      </c>
      <c r="O562" s="192"/>
      <c r="P562" s="180">
        <f t="shared" si="114"/>
        <v>0</v>
      </c>
      <c r="Q562" s="192"/>
      <c r="R562" s="180">
        <f t="shared" si="115"/>
        <v>0</v>
      </c>
      <c r="S562" s="192"/>
      <c r="T562" s="180">
        <f t="shared" si="116"/>
        <v>0</v>
      </c>
      <c r="U562" s="192"/>
      <c r="V562" s="180">
        <f t="shared" si="117"/>
        <v>0</v>
      </c>
      <c r="W562" s="192"/>
      <c r="X562" s="179">
        <f t="shared" si="105"/>
        <v>0</v>
      </c>
      <c r="Y562" s="168"/>
    </row>
    <row r="563" spans="1:25" x14ac:dyDescent="0.25">
      <c r="A563" s="168"/>
      <c r="B563" s="181"/>
      <c r="C563" s="168"/>
      <c r="D563" s="191"/>
      <c r="E563" s="168"/>
      <c r="F563" s="168"/>
      <c r="G563" s="187" t="str">
        <f t="shared" si="106"/>
        <v/>
      </c>
      <c r="H563" s="238">
        <f t="shared" si="107"/>
        <v>0</v>
      </c>
      <c r="I563" s="238" t="str">
        <f t="shared" si="108"/>
        <v/>
      </c>
      <c r="J563" s="238" t="str">
        <f t="shared" si="109"/>
        <v/>
      </c>
      <c r="K563" s="238" t="str">
        <f t="shared" si="110"/>
        <v/>
      </c>
      <c r="L563" s="238" t="str">
        <f t="shared" si="111"/>
        <v/>
      </c>
      <c r="M563" s="238" t="str">
        <f t="shared" si="112"/>
        <v/>
      </c>
      <c r="N563" s="180">
        <f t="shared" si="113"/>
        <v>0</v>
      </c>
      <c r="O563" s="192"/>
      <c r="P563" s="180">
        <f t="shared" si="114"/>
        <v>0</v>
      </c>
      <c r="Q563" s="192"/>
      <c r="R563" s="180">
        <f t="shared" si="115"/>
        <v>0</v>
      </c>
      <c r="S563" s="192"/>
      <c r="T563" s="180">
        <f t="shared" si="116"/>
        <v>0</v>
      </c>
      <c r="U563" s="192"/>
      <c r="V563" s="180">
        <f t="shared" si="117"/>
        <v>0</v>
      </c>
      <c r="W563" s="192"/>
      <c r="X563" s="179">
        <f t="shared" si="105"/>
        <v>0</v>
      </c>
      <c r="Y563" s="168"/>
    </row>
    <row r="564" spans="1:25" x14ac:dyDescent="0.25">
      <c r="A564" s="168"/>
      <c r="B564" s="181"/>
      <c r="C564" s="168"/>
      <c r="D564" s="191"/>
      <c r="E564" s="168"/>
      <c r="F564" s="168"/>
      <c r="G564" s="187" t="str">
        <f t="shared" si="106"/>
        <v/>
      </c>
      <c r="H564" s="238">
        <f t="shared" si="107"/>
        <v>0</v>
      </c>
      <c r="I564" s="238" t="str">
        <f t="shared" si="108"/>
        <v/>
      </c>
      <c r="J564" s="238" t="str">
        <f t="shared" si="109"/>
        <v/>
      </c>
      <c r="K564" s="238" t="str">
        <f t="shared" si="110"/>
        <v/>
      </c>
      <c r="L564" s="238" t="str">
        <f t="shared" si="111"/>
        <v/>
      </c>
      <c r="M564" s="238" t="str">
        <f t="shared" si="112"/>
        <v/>
      </c>
      <c r="N564" s="180">
        <f t="shared" si="113"/>
        <v>0</v>
      </c>
      <c r="O564" s="192"/>
      <c r="P564" s="180">
        <f t="shared" si="114"/>
        <v>0</v>
      </c>
      <c r="Q564" s="192"/>
      <c r="R564" s="180">
        <f t="shared" si="115"/>
        <v>0</v>
      </c>
      <c r="S564" s="192"/>
      <c r="T564" s="180">
        <f t="shared" si="116"/>
        <v>0</v>
      </c>
      <c r="U564" s="192"/>
      <c r="V564" s="180">
        <f t="shared" si="117"/>
        <v>0</v>
      </c>
      <c r="W564" s="192"/>
      <c r="X564" s="179">
        <f t="shared" si="105"/>
        <v>0</v>
      </c>
      <c r="Y564" s="168"/>
    </row>
    <row r="565" spans="1:25" x14ac:dyDescent="0.25">
      <c r="A565" s="168"/>
      <c r="B565" s="181"/>
      <c r="C565" s="168"/>
      <c r="D565" s="191"/>
      <c r="E565" s="168"/>
      <c r="F565" s="168"/>
      <c r="G565" s="187" t="str">
        <f t="shared" si="106"/>
        <v/>
      </c>
      <c r="H565" s="238">
        <f t="shared" si="107"/>
        <v>0</v>
      </c>
      <c r="I565" s="238" t="str">
        <f t="shared" si="108"/>
        <v/>
      </c>
      <c r="J565" s="238" t="str">
        <f t="shared" si="109"/>
        <v/>
      </c>
      <c r="K565" s="238" t="str">
        <f t="shared" si="110"/>
        <v/>
      </c>
      <c r="L565" s="238" t="str">
        <f t="shared" si="111"/>
        <v/>
      </c>
      <c r="M565" s="238" t="str">
        <f t="shared" si="112"/>
        <v/>
      </c>
      <c r="N565" s="180">
        <f t="shared" si="113"/>
        <v>0</v>
      </c>
      <c r="O565" s="192"/>
      <c r="P565" s="180">
        <f t="shared" si="114"/>
        <v>0</v>
      </c>
      <c r="Q565" s="192"/>
      <c r="R565" s="180">
        <f t="shared" si="115"/>
        <v>0</v>
      </c>
      <c r="S565" s="192"/>
      <c r="T565" s="180">
        <f t="shared" si="116"/>
        <v>0</v>
      </c>
      <c r="U565" s="192"/>
      <c r="V565" s="180">
        <f t="shared" si="117"/>
        <v>0</v>
      </c>
      <c r="W565" s="192"/>
      <c r="X565" s="179">
        <f t="shared" si="105"/>
        <v>0</v>
      </c>
      <c r="Y565" s="168"/>
    </row>
    <row r="566" spans="1:25" x14ac:dyDescent="0.25">
      <c r="A566" s="168"/>
      <c r="B566" s="181"/>
      <c r="C566" s="168"/>
      <c r="D566" s="191"/>
      <c r="E566" s="168"/>
      <c r="F566" s="168"/>
      <c r="G566" s="187" t="str">
        <f t="shared" si="106"/>
        <v/>
      </c>
      <c r="H566" s="238">
        <f t="shared" si="107"/>
        <v>0</v>
      </c>
      <c r="I566" s="238" t="str">
        <f t="shared" si="108"/>
        <v/>
      </c>
      <c r="J566" s="238" t="str">
        <f t="shared" si="109"/>
        <v/>
      </c>
      <c r="K566" s="238" t="str">
        <f t="shared" si="110"/>
        <v/>
      </c>
      <c r="L566" s="238" t="str">
        <f t="shared" si="111"/>
        <v/>
      </c>
      <c r="M566" s="238" t="str">
        <f t="shared" si="112"/>
        <v/>
      </c>
      <c r="N566" s="180">
        <f t="shared" si="113"/>
        <v>0</v>
      </c>
      <c r="O566" s="192"/>
      <c r="P566" s="180">
        <f t="shared" si="114"/>
        <v>0</v>
      </c>
      <c r="Q566" s="192"/>
      <c r="R566" s="180">
        <f t="shared" si="115"/>
        <v>0</v>
      </c>
      <c r="S566" s="192"/>
      <c r="T566" s="180">
        <f t="shared" si="116"/>
        <v>0</v>
      </c>
      <c r="U566" s="192"/>
      <c r="V566" s="180">
        <f t="shared" si="117"/>
        <v>0</v>
      </c>
      <c r="W566" s="192"/>
      <c r="X566" s="179">
        <f t="shared" si="105"/>
        <v>0</v>
      </c>
      <c r="Y566" s="168"/>
    </row>
    <row r="567" spans="1:25" x14ac:dyDescent="0.25">
      <c r="A567" s="168"/>
      <c r="B567" s="181"/>
      <c r="C567" s="168"/>
      <c r="D567" s="191"/>
      <c r="E567" s="168"/>
      <c r="F567" s="168"/>
      <c r="G567" s="187" t="str">
        <f t="shared" si="106"/>
        <v/>
      </c>
      <c r="H567" s="238">
        <f t="shared" si="107"/>
        <v>0</v>
      </c>
      <c r="I567" s="238" t="str">
        <f t="shared" si="108"/>
        <v/>
      </c>
      <c r="J567" s="238" t="str">
        <f t="shared" si="109"/>
        <v/>
      </c>
      <c r="K567" s="238" t="str">
        <f t="shared" si="110"/>
        <v/>
      </c>
      <c r="L567" s="238" t="str">
        <f t="shared" si="111"/>
        <v/>
      </c>
      <c r="M567" s="238" t="str">
        <f t="shared" si="112"/>
        <v/>
      </c>
      <c r="N567" s="180">
        <f t="shared" si="113"/>
        <v>0</v>
      </c>
      <c r="O567" s="192"/>
      <c r="P567" s="180">
        <f t="shared" si="114"/>
        <v>0</v>
      </c>
      <c r="Q567" s="192"/>
      <c r="R567" s="180">
        <f t="shared" si="115"/>
        <v>0</v>
      </c>
      <c r="S567" s="192"/>
      <c r="T567" s="180">
        <f t="shared" si="116"/>
        <v>0</v>
      </c>
      <c r="U567" s="192"/>
      <c r="V567" s="180">
        <f t="shared" si="117"/>
        <v>0</v>
      </c>
      <c r="W567" s="192"/>
      <c r="X567" s="179">
        <f t="shared" si="105"/>
        <v>0</v>
      </c>
      <c r="Y567" s="168"/>
    </row>
    <row r="568" spans="1:25" x14ac:dyDescent="0.25">
      <c r="A568" s="168"/>
      <c r="B568" s="181"/>
      <c r="C568" s="168"/>
      <c r="D568" s="191"/>
      <c r="E568" s="168"/>
      <c r="F568" s="168"/>
      <c r="G568" s="187" t="str">
        <f t="shared" si="106"/>
        <v/>
      </c>
      <c r="H568" s="238">
        <f t="shared" si="107"/>
        <v>0</v>
      </c>
      <c r="I568" s="238" t="str">
        <f t="shared" si="108"/>
        <v/>
      </c>
      <c r="J568" s="238" t="str">
        <f t="shared" si="109"/>
        <v/>
      </c>
      <c r="K568" s="238" t="str">
        <f t="shared" si="110"/>
        <v/>
      </c>
      <c r="L568" s="238" t="str">
        <f t="shared" si="111"/>
        <v/>
      </c>
      <c r="M568" s="238" t="str">
        <f t="shared" si="112"/>
        <v/>
      </c>
      <c r="N568" s="180">
        <f t="shared" si="113"/>
        <v>0</v>
      </c>
      <c r="O568" s="192"/>
      <c r="P568" s="180">
        <f t="shared" si="114"/>
        <v>0</v>
      </c>
      <c r="Q568" s="192"/>
      <c r="R568" s="180">
        <f t="shared" si="115"/>
        <v>0</v>
      </c>
      <c r="S568" s="192"/>
      <c r="T568" s="180">
        <f t="shared" si="116"/>
        <v>0</v>
      </c>
      <c r="U568" s="192"/>
      <c r="V568" s="180">
        <f t="shared" si="117"/>
        <v>0</v>
      </c>
      <c r="W568" s="192"/>
      <c r="X568" s="179">
        <f t="shared" si="105"/>
        <v>0</v>
      </c>
      <c r="Y568" s="168"/>
    </row>
    <row r="569" spans="1:25" x14ac:dyDescent="0.25">
      <c r="A569" s="168"/>
      <c r="B569" s="181"/>
      <c r="C569" s="168"/>
      <c r="D569" s="191"/>
      <c r="E569" s="168"/>
      <c r="F569" s="168"/>
      <c r="G569" s="187" t="str">
        <f t="shared" si="106"/>
        <v/>
      </c>
      <c r="H569" s="238">
        <f t="shared" si="107"/>
        <v>0</v>
      </c>
      <c r="I569" s="238" t="str">
        <f t="shared" si="108"/>
        <v/>
      </c>
      <c r="J569" s="238" t="str">
        <f t="shared" si="109"/>
        <v/>
      </c>
      <c r="K569" s="238" t="str">
        <f t="shared" si="110"/>
        <v/>
      </c>
      <c r="L569" s="238" t="str">
        <f t="shared" si="111"/>
        <v/>
      </c>
      <c r="M569" s="238" t="str">
        <f t="shared" si="112"/>
        <v/>
      </c>
      <c r="N569" s="180">
        <f t="shared" si="113"/>
        <v>0</v>
      </c>
      <c r="O569" s="192"/>
      <c r="P569" s="180">
        <f t="shared" si="114"/>
        <v>0</v>
      </c>
      <c r="Q569" s="192"/>
      <c r="R569" s="180">
        <f t="shared" si="115"/>
        <v>0</v>
      </c>
      <c r="S569" s="192"/>
      <c r="T569" s="180">
        <f t="shared" si="116"/>
        <v>0</v>
      </c>
      <c r="U569" s="192"/>
      <c r="V569" s="180">
        <f t="shared" si="117"/>
        <v>0</v>
      </c>
      <c r="W569" s="192"/>
      <c r="X569" s="179">
        <f t="shared" si="105"/>
        <v>0</v>
      </c>
      <c r="Y569" s="168"/>
    </row>
    <row r="570" spans="1:25" x14ac:dyDescent="0.25">
      <c r="A570" s="168"/>
      <c r="B570" s="181"/>
      <c r="C570" s="168"/>
      <c r="D570" s="191"/>
      <c r="E570" s="168"/>
      <c r="F570" s="168"/>
      <c r="G570" s="187" t="str">
        <f t="shared" si="106"/>
        <v/>
      </c>
      <c r="H570" s="238">
        <f t="shared" si="107"/>
        <v>0</v>
      </c>
      <c r="I570" s="238" t="str">
        <f t="shared" si="108"/>
        <v/>
      </c>
      <c r="J570" s="238" t="str">
        <f t="shared" si="109"/>
        <v/>
      </c>
      <c r="K570" s="238" t="str">
        <f t="shared" si="110"/>
        <v/>
      </c>
      <c r="L570" s="238" t="str">
        <f t="shared" si="111"/>
        <v/>
      </c>
      <c r="M570" s="238" t="str">
        <f t="shared" si="112"/>
        <v/>
      </c>
      <c r="N570" s="180">
        <f t="shared" si="113"/>
        <v>0</v>
      </c>
      <c r="O570" s="192"/>
      <c r="P570" s="180">
        <f t="shared" si="114"/>
        <v>0</v>
      </c>
      <c r="Q570" s="192"/>
      <c r="R570" s="180">
        <f t="shared" si="115"/>
        <v>0</v>
      </c>
      <c r="S570" s="192"/>
      <c r="T570" s="180">
        <f t="shared" si="116"/>
        <v>0</v>
      </c>
      <c r="U570" s="192"/>
      <c r="V570" s="180">
        <f t="shared" si="117"/>
        <v>0</v>
      </c>
      <c r="W570" s="192"/>
      <c r="X570" s="179">
        <f t="shared" si="105"/>
        <v>0</v>
      </c>
      <c r="Y570" s="168"/>
    </row>
    <row r="571" spans="1:25" x14ac:dyDescent="0.25">
      <c r="A571" s="168"/>
      <c r="B571" s="181"/>
      <c r="C571" s="168"/>
      <c r="D571" s="191"/>
      <c r="E571" s="168"/>
      <c r="F571" s="168"/>
      <c r="G571" s="187" t="str">
        <f t="shared" si="106"/>
        <v/>
      </c>
      <c r="H571" s="238">
        <f t="shared" si="107"/>
        <v>0</v>
      </c>
      <c r="I571" s="238" t="str">
        <f t="shared" si="108"/>
        <v/>
      </c>
      <c r="J571" s="238" t="str">
        <f t="shared" si="109"/>
        <v/>
      </c>
      <c r="K571" s="238" t="str">
        <f t="shared" si="110"/>
        <v/>
      </c>
      <c r="L571" s="238" t="str">
        <f t="shared" si="111"/>
        <v/>
      </c>
      <c r="M571" s="238" t="str">
        <f t="shared" si="112"/>
        <v/>
      </c>
      <c r="N571" s="180">
        <f t="shared" si="113"/>
        <v>0</v>
      </c>
      <c r="O571" s="192"/>
      <c r="P571" s="180">
        <f t="shared" si="114"/>
        <v>0</v>
      </c>
      <c r="Q571" s="192"/>
      <c r="R571" s="180">
        <f t="shared" si="115"/>
        <v>0</v>
      </c>
      <c r="S571" s="192"/>
      <c r="T571" s="180">
        <f t="shared" si="116"/>
        <v>0</v>
      </c>
      <c r="U571" s="192"/>
      <c r="V571" s="180">
        <f t="shared" si="117"/>
        <v>0</v>
      </c>
      <c r="W571" s="192"/>
      <c r="X571" s="179">
        <f t="shared" si="105"/>
        <v>0</v>
      </c>
      <c r="Y571" s="168"/>
    </row>
    <row r="572" spans="1:25" x14ac:dyDescent="0.25">
      <c r="A572" s="168"/>
      <c r="B572" s="181"/>
      <c r="C572" s="168"/>
      <c r="D572" s="191"/>
      <c r="E572" s="168"/>
      <c r="F572" s="168"/>
      <c r="G572" s="187" t="str">
        <f t="shared" si="106"/>
        <v/>
      </c>
      <c r="H572" s="238">
        <f t="shared" si="107"/>
        <v>0</v>
      </c>
      <c r="I572" s="238" t="str">
        <f t="shared" si="108"/>
        <v/>
      </c>
      <c r="J572" s="238" t="str">
        <f t="shared" si="109"/>
        <v/>
      </c>
      <c r="K572" s="238" t="str">
        <f t="shared" si="110"/>
        <v/>
      </c>
      <c r="L572" s="238" t="str">
        <f t="shared" si="111"/>
        <v/>
      </c>
      <c r="M572" s="238" t="str">
        <f t="shared" si="112"/>
        <v/>
      </c>
      <c r="N572" s="180">
        <f t="shared" si="113"/>
        <v>0</v>
      </c>
      <c r="O572" s="192"/>
      <c r="P572" s="180">
        <f t="shared" si="114"/>
        <v>0</v>
      </c>
      <c r="Q572" s="192"/>
      <c r="R572" s="180">
        <f t="shared" si="115"/>
        <v>0</v>
      </c>
      <c r="S572" s="192"/>
      <c r="T572" s="180">
        <f t="shared" si="116"/>
        <v>0</v>
      </c>
      <c r="U572" s="192"/>
      <c r="V572" s="180">
        <f t="shared" si="117"/>
        <v>0</v>
      </c>
      <c r="W572" s="192"/>
      <c r="X572" s="179">
        <f t="shared" si="105"/>
        <v>0</v>
      </c>
      <c r="Y572" s="168"/>
    </row>
    <row r="573" spans="1:25" x14ac:dyDescent="0.25">
      <c r="A573" s="168"/>
      <c r="B573" s="181"/>
      <c r="C573" s="168"/>
      <c r="D573" s="191"/>
      <c r="E573" s="168"/>
      <c r="F573" s="168"/>
      <c r="G573" s="187" t="str">
        <f t="shared" si="106"/>
        <v/>
      </c>
      <c r="H573" s="238">
        <f t="shared" si="107"/>
        <v>0</v>
      </c>
      <c r="I573" s="238" t="str">
        <f t="shared" si="108"/>
        <v/>
      </c>
      <c r="J573" s="238" t="str">
        <f t="shared" si="109"/>
        <v/>
      </c>
      <c r="K573" s="238" t="str">
        <f t="shared" si="110"/>
        <v/>
      </c>
      <c r="L573" s="238" t="str">
        <f t="shared" si="111"/>
        <v/>
      </c>
      <c r="M573" s="238" t="str">
        <f t="shared" si="112"/>
        <v/>
      </c>
      <c r="N573" s="180">
        <f t="shared" si="113"/>
        <v>0</v>
      </c>
      <c r="O573" s="192"/>
      <c r="P573" s="180">
        <f t="shared" si="114"/>
        <v>0</v>
      </c>
      <c r="Q573" s="192"/>
      <c r="R573" s="180">
        <f t="shared" si="115"/>
        <v>0</v>
      </c>
      <c r="S573" s="192"/>
      <c r="T573" s="180">
        <f t="shared" si="116"/>
        <v>0</v>
      </c>
      <c r="U573" s="192"/>
      <c r="V573" s="180">
        <f t="shared" si="117"/>
        <v>0</v>
      </c>
      <c r="W573" s="192"/>
      <c r="X573" s="179">
        <f t="shared" si="105"/>
        <v>0</v>
      </c>
      <c r="Y573" s="168"/>
    </row>
    <row r="574" spans="1:25" x14ac:dyDescent="0.25">
      <c r="A574" s="168"/>
      <c r="B574" s="181"/>
      <c r="C574" s="168"/>
      <c r="D574" s="191"/>
      <c r="E574" s="168"/>
      <c r="F574" s="168"/>
      <c r="G574" s="187" t="str">
        <f t="shared" si="106"/>
        <v/>
      </c>
      <c r="H574" s="238">
        <f t="shared" si="107"/>
        <v>0</v>
      </c>
      <c r="I574" s="238" t="str">
        <f t="shared" si="108"/>
        <v/>
      </c>
      <c r="J574" s="238" t="str">
        <f t="shared" si="109"/>
        <v/>
      </c>
      <c r="K574" s="238" t="str">
        <f t="shared" si="110"/>
        <v/>
      </c>
      <c r="L574" s="238" t="str">
        <f t="shared" si="111"/>
        <v/>
      </c>
      <c r="M574" s="238" t="str">
        <f t="shared" si="112"/>
        <v/>
      </c>
      <c r="N574" s="180">
        <f t="shared" si="113"/>
        <v>0</v>
      </c>
      <c r="O574" s="192"/>
      <c r="P574" s="180">
        <f t="shared" si="114"/>
        <v>0</v>
      </c>
      <c r="Q574" s="192"/>
      <c r="R574" s="180">
        <f t="shared" si="115"/>
        <v>0</v>
      </c>
      <c r="S574" s="192"/>
      <c r="T574" s="180">
        <f t="shared" si="116"/>
        <v>0</v>
      </c>
      <c r="U574" s="192"/>
      <c r="V574" s="180">
        <f t="shared" si="117"/>
        <v>0</v>
      </c>
      <c r="W574" s="192"/>
      <c r="X574" s="179">
        <f t="shared" si="105"/>
        <v>0</v>
      </c>
      <c r="Y574" s="168"/>
    </row>
    <row r="575" spans="1:25" x14ac:dyDescent="0.25">
      <c r="A575" s="168"/>
      <c r="B575" s="181"/>
      <c r="C575" s="168"/>
      <c r="D575" s="191"/>
      <c r="E575" s="168"/>
      <c r="F575" s="168"/>
      <c r="G575" s="187" t="str">
        <f t="shared" si="106"/>
        <v/>
      </c>
      <c r="H575" s="238">
        <f t="shared" si="107"/>
        <v>0</v>
      </c>
      <c r="I575" s="238" t="str">
        <f t="shared" si="108"/>
        <v/>
      </c>
      <c r="J575" s="238" t="str">
        <f t="shared" si="109"/>
        <v/>
      </c>
      <c r="K575" s="238" t="str">
        <f t="shared" si="110"/>
        <v/>
      </c>
      <c r="L575" s="238" t="str">
        <f t="shared" si="111"/>
        <v/>
      </c>
      <c r="M575" s="238" t="str">
        <f t="shared" si="112"/>
        <v/>
      </c>
      <c r="N575" s="180">
        <f t="shared" si="113"/>
        <v>0</v>
      </c>
      <c r="O575" s="192"/>
      <c r="P575" s="180">
        <f t="shared" si="114"/>
        <v>0</v>
      </c>
      <c r="Q575" s="192"/>
      <c r="R575" s="180">
        <f t="shared" si="115"/>
        <v>0</v>
      </c>
      <c r="S575" s="192"/>
      <c r="T575" s="180">
        <f t="shared" si="116"/>
        <v>0</v>
      </c>
      <c r="U575" s="192"/>
      <c r="V575" s="180">
        <f t="shared" si="117"/>
        <v>0</v>
      </c>
      <c r="W575" s="192"/>
      <c r="X575" s="179">
        <f t="shared" si="105"/>
        <v>0</v>
      </c>
      <c r="Y575" s="168"/>
    </row>
    <row r="576" spans="1:25" x14ac:dyDescent="0.25">
      <c r="A576" s="168"/>
      <c r="B576" s="181"/>
      <c r="C576" s="168"/>
      <c r="D576" s="191"/>
      <c r="E576" s="168"/>
      <c r="F576" s="168"/>
      <c r="G576" s="187" t="str">
        <f t="shared" si="106"/>
        <v/>
      </c>
      <c r="H576" s="238">
        <f t="shared" si="107"/>
        <v>0</v>
      </c>
      <c r="I576" s="238" t="str">
        <f t="shared" si="108"/>
        <v/>
      </c>
      <c r="J576" s="238" t="str">
        <f t="shared" si="109"/>
        <v/>
      </c>
      <c r="K576" s="238" t="str">
        <f t="shared" si="110"/>
        <v/>
      </c>
      <c r="L576" s="238" t="str">
        <f t="shared" si="111"/>
        <v/>
      </c>
      <c r="M576" s="238" t="str">
        <f t="shared" si="112"/>
        <v/>
      </c>
      <c r="N576" s="180">
        <f t="shared" si="113"/>
        <v>0</v>
      </c>
      <c r="O576" s="192"/>
      <c r="P576" s="180">
        <f t="shared" si="114"/>
        <v>0</v>
      </c>
      <c r="Q576" s="192"/>
      <c r="R576" s="180">
        <f t="shared" si="115"/>
        <v>0</v>
      </c>
      <c r="S576" s="192"/>
      <c r="T576" s="180">
        <f t="shared" si="116"/>
        <v>0</v>
      </c>
      <c r="U576" s="192"/>
      <c r="V576" s="180">
        <f t="shared" si="117"/>
        <v>0</v>
      </c>
      <c r="W576" s="192"/>
      <c r="X576" s="179">
        <f t="shared" si="105"/>
        <v>0</v>
      </c>
      <c r="Y576" s="168"/>
    </row>
    <row r="577" spans="1:25" x14ac:dyDescent="0.25">
      <c r="A577" s="168"/>
      <c r="B577" s="181"/>
      <c r="C577" s="168"/>
      <c r="D577" s="191"/>
      <c r="E577" s="168"/>
      <c r="F577" s="168"/>
      <c r="G577" s="187" t="str">
        <f t="shared" si="106"/>
        <v/>
      </c>
      <c r="H577" s="238">
        <f t="shared" si="107"/>
        <v>0</v>
      </c>
      <c r="I577" s="238" t="str">
        <f t="shared" si="108"/>
        <v/>
      </c>
      <c r="J577" s="238" t="str">
        <f t="shared" si="109"/>
        <v/>
      </c>
      <c r="K577" s="238" t="str">
        <f t="shared" si="110"/>
        <v/>
      </c>
      <c r="L577" s="238" t="str">
        <f t="shared" si="111"/>
        <v/>
      </c>
      <c r="M577" s="238" t="str">
        <f t="shared" si="112"/>
        <v/>
      </c>
      <c r="N577" s="180">
        <f t="shared" si="113"/>
        <v>0</v>
      </c>
      <c r="O577" s="192"/>
      <c r="P577" s="180">
        <f t="shared" si="114"/>
        <v>0</v>
      </c>
      <c r="Q577" s="192"/>
      <c r="R577" s="180">
        <f t="shared" si="115"/>
        <v>0</v>
      </c>
      <c r="S577" s="192"/>
      <c r="T577" s="180">
        <f t="shared" si="116"/>
        <v>0</v>
      </c>
      <c r="U577" s="192"/>
      <c r="V577" s="180">
        <f t="shared" si="117"/>
        <v>0</v>
      </c>
      <c r="W577" s="192"/>
      <c r="X577" s="179">
        <f t="shared" si="105"/>
        <v>0</v>
      </c>
      <c r="Y577" s="168"/>
    </row>
    <row r="578" spans="1:25" x14ac:dyDescent="0.25">
      <c r="A578" s="168"/>
      <c r="B578" s="181"/>
      <c r="C578" s="168"/>
      <c r="D578" s="191"/>
      <c r="E578" s="168"/>
      <c r="F578" s="168"/>
      <c r="G578" s="187" t="str">
        <f t="shared" si="106"/>
        <v/>
      </c>
      <c r="H578" s="238">
        <f t="shared" si="107"/>
        <v>0</v>
      </c>
      <c r="I578" s="238" t="str">
        <f t="shared" si="108"/>
        <v/>
      </c>
      <c r="J578" s="238" t="str">
        <f t="shared" si="109"/>
        <v/>
      </c>
      <c r="K578" s="238" t="str">
        <f t="shared" si="110"/>
        <v/>
      </c>
      <c r="L578" s="238" t="str">
        <f t="shared" si="111"/>
        <v/>
      </c>
      <c r="M578" s="238" t="str">
        <f t="shared" si="112"/>
        <v/>
      </c>
      <c r="N578" s="180">
        <f t="shared" si="113"/>
        <v>0</v>
      </c>
      <c r="O578" s="192"/>
      <c r="P578" s="180">
        <f t="shared" si="114"/>
        <v>0</v>
      </c>
      <c r="Q578" s="192"/>
      <c r="R578" s="180">
        <f t="shared" si="115"/>
        <v>0</v>
      </c>
      <c r="S578" s="192"/>
      <c r="T578" s="180">
        <f t="shared" si="116"/>
        <v>0</v>
      </c>
      <c r="U578" s="192"/>
      <c r="V578" s="180">
        <f t="shared" si="117"/>
        <v>0</v>
      </c>
      <c r="W578" s="192"/>
      <c r="X578" s="179">
        <f t="shared" si="105"/>
        <v>0</v>
      </c>
      <c r="Y578" s="168"/>
    </row>
    <row r="579" spans="1:25" x14ac:dyDescent="0.25">
      <c r="A579" s="168"/>
      <c r="B579" s="181"/>
      <c r="C579" s="168"/>
      <c r="D579" s="191"/>
      <c r="E579" s="168"/>
      <c r="F579" s="168"/>
      <c r="G579" s="187" t="str">
        <f t="shared" si="106"/>
        <v/>
      </c>
      <c r="H579" s="238">
        <f t="shared" si="107"/>
        <v>0</v>
      </c>
      <c r="I579" s="238" t="str">
        <f t="shared" si="108"/>
        <v/>
      </c>
      <c r="J579" s="238" t="str">
        <f t="shared" si="109"/>
        <v/>
      </c>
      <c r="K579" s="238" t="str">
        <f t="shared" si="110"/>
        <v/>
      </c>
      <c r="L579" s="238" t="str">
        <f t="shared" si="111"/>
        <v/>
      </c>
      <c r="M579" s="238" t="str">
        <f t="shared" si="112"/>
        <v/>
      </c>
      <c r="N579" s="180">
        <f t="shared" si="113"/>
        <v>0</v>
      </c>
      <c r="O579" s="192"/>
      <c r="P579" s="180">
        <f t="shared" si="114"/>
        <v>0</v>
      </c>
      <c r="Q579" s="192"/>
      <c r="R579" s="180">
        <f t="shared" si="115"/>
        <v>0</v>
      </c>
      <c r="S579" s="192"/>
      <c r="T579" s="180">
        <f t="shared" si="116"/>
        <v>0</v>
      </c>
      <c r="U579" s="192"/>
      <c r="V579" s="180">
        <f t="shared" si="117"/>
        <v>0</v>
      </c>
      <c r="W579" s="192"/>
      <c r="X579" s="179">
        <f t="shared" si="105"/>
        <v>0</v>
      </c>
      <c r="Y579" s="168"/>
    </row>
    <row r="580" spans="1:25" x14ac:dyDescent="0.25">
      <c r="A580" s="168"/>
      <c r="B580" s="181"/>
      <c r="C580" s="168"/>
      <c r="D580" s="191"/>
      <c r="E580" s="168"/>
      <c r="F580" s="168"/>
      <c r="G580" s="187" t="str">
        <f t="shared" si="106"/>
        <v/>
      </c>
      <c r="H580" s="238">
        <f t="shared" si="107"/>
        <v>0</v>
      </c>
      <c r="I580" s="238" t="str">
        <f t="shared" si="108"/>
        <v/>
      </c>
      <c r="J580" s="238" t="str">
        <f t="shared" si="109"/>
        <v/>
      </c>
      <c r="K580" s="238" t="str">
        <f t="shared" si="110"/>
        <v/>
      </c>
      <c r="L580" s="238" t="str">
        <f t="shared" si="111"/>
        <v/>
      </c>
      <c r="M580" s="238" t="str">
        <f t="shared" si="112"/>
        <v/>
      </c>
      <c r="N580" s="180">
        <f t="shared" si="113"/>
        <v>0</v>
      </c>
      <c r="O580" s="192"/>
      <c r="P580" s="180">
        <f t="shared" si="114"/>
        <v>0</v>
      </c>
      <c r="Q580" s="192"/>
      <c r="R580" s="180">
        <f t="shared" si="115"/>
        <v>0</v>
      </c>
      <c r="S580" s="192"/>
      <c r="T580" s="180">
        <f t="shared" si="116"/>
        <v>0</v>
      </c>
      <c r="U580" s="192"/>
      <c r="V580" s="180">
        <f t="shared" si="117"/>
        <v>0</v>
      </c>
      <c r="W580" s="192"/>
      <c r="X580" s="179">
        <f t="shared" si="105"/>
        <v>0</v>
      </c>
      <c r="Y580" s="168"/>
    </row>
    <row r="581" spans="1:25" x14ac:dyDescent="0.25">
      <c r="A581" s="168"/>
      <c r="B581" s="181"/>
      <c r="C581" s="168"/>
      <c r="D581" s="191"/>
      <c r="E581" s="168"/>
      <c r="F581" s="168"/>
      <c r="G581" s="187" t="str">
        <f t="shared" si="106"/>
        <v/>
      </c>
      <c r="H581" s="238">
        <f t="shared" si="107"/>
        <v>0</v>
      </c>
      <c r="I581" s="238" t="str">
        <f t="shared" si="108"/>
        <v/>
      </c>
      <c r="J581" s="238" t="str">
        <f t="shared" si="109"/>
        <v/>
      </c>
      <c r="K581" s="238" t="str">
        <f t="shared" si="110"/>
        <v/>
      </c>
      <c r="L581" s="238" t="str">
        <f t="shared" si="111"/>
        <v/>
      </c>
      <c r="M581" s="238" t="str">
        <f t="shared" si="112"/>
        <v/>
      </c>
      <c r="N581" s="180">
        <f t="shared" si="113"/>
        <v>0</v>
      </c>
      <c r="O581" s="192"/>
      <c r="P581" s="180">
        <f t="shared" si="114"/>
        <v>0</v>
      </c>
      <c r="Q581" s="192"/>
      <c r="R581" s="180">
        <f t="shared" si="115"/>
        <v>0</v>
      </c>
      <c r="S581" s="192"/>
      <c r="T581" s="180">
        <f t="shared" si="116"/>
        <v>0</v>
      </c>
      <c r="U581" s="192"/>
      <c r="V581" s="180">
        <f t="shared" si="117"/>
        <v>0</v>
      </c>
      <c r="W581" s="192"/>
      <c r="X581" s="179">
        <f t="shared" si="105"/>
        <v>0</v>
      </c>
      <c r="Y581" s="168"/>
    </row>
    <row r="582" spans="1:25" x14ac:dyDescent="0.25">
      <c r="A582" s="168"/>
      <c r="B582" s="181"/>
      <c r="C582" s="168"/>
      <c r="D582" s="191"/>
      <c r="E582" s="168"/>
      <c r="F582" s="168"/>
      <c r="G582" s="187" t="str">
        <f t="shared" si="106"/>
        <v/>
      </c>
      <c r="H582" s="238">
        <f t="shared" si="107"/>
        <v>0</v>
      </c>
      <c r="I582" s="238" t="str">
        <f t="shared" si="108"/>
        <v/>
      </c>
      <c r="J582" s="238" t="str">
        <f t="shared" si="109"/>
        <v/>
      </c>
      <c r="K582" s="238" t="str">
        <f t="shared" si="110"/>
        <v/>
      </c>
      <c r="L582" s="238" t="str">
        <f t="shared" si="111"/>
        <v/>
      </c>
      <c r="M582" s="238" t="str">
        <f t="shared" si="112"/>
        <v/>
      </c>
      <c r="N582" s="180">
        <f t="shared" si="113"/>
        <v>0</v>
      </c>
      <c r="O582" s="192"/>
      <c r="P582" s="180">
        <f t="shared" si="114"/>
        <v>0</v>
      </c>
      <c r="Q582" s="192"/>
      <c r="R582" s="180">
        <f t="shared" si="115"/>
        <v>0</v>
      </c>
      <c r="S582" s="192"/>
      <c r="T582" s="180">
        <f t="shared" si="116"/>
        <v>0</v>
      </c>
      <c r="U582" s="192"/>
      <c r="V582" s="180">
        <f t="shared" si="117"/>
        <v>0</v>
      </c>
      <c r="W582" s="192"/>
      <c r="X582" s="179">
        <f t="shared" si="105"/>
        <v>0</v>
      </c>
      <c r="Y582" s="168"/>
    </row>
    <row r="583" spans="1:25" x14ac:dyDescent="0.25">
      <c r="A583" s="168"/>
      <c r="B583" s="181"/>
      <c r="C583" s="168"/>
      <c r="D583" s="191"/>
      <c r="E583" s="168"/>
      <c r="F583" s="168"/>
      <c r="G583" s="187" t="str">
        <f t="shared" si="106"/>
        <v/>
      </c>
      <c r="H583" s="238">
        <f t="shared" si="107"/>
        <v>0</v>
      </c>
      <c r="I583" s="238" t="str">
        <f t="shared" si="108"/>
        <v/>
      </c>
      <c r="J583" s="238" t="str">
        <f t="shared" si="109"/>
        <v/>
      </c>
      <c r="K583" s="238" t="str">
        <f t="shared" si="110"/>
        <v/>
      </c>
      <c r="L583" s="238" t="str">
        <f t="shared" si="111"/>
        <v/>
      </c>
      <c r="M583" s="238" t="str">
        <f t="shared" si="112"/>
        <v/>
      </c>
      <c r="N583" s="180">
        <f t="shared" si="113"/>
        <v>0</v>
      </c>
      <c r="O583" s="192"/>
      <c r="P583" s="180">
        <f t="shared" si="114"/>
        <v>0</v>
      </c>
      <c r="Q583" s="192"/>
      <c r="R583" s="180">
        <f t="shared" si="115"/>
        <v>0</v>
      </c>
      <c r="S583" s="192"/>
      <c r="T583" s="180">
        <f t="shared" si="116"/>
        <v>0</v>
      </c>
      <c r="U583" s="192"/>
      <c r="V583" s="180">
        <f t="shared" si="117"/>
        <v>0</v>
      </c>
      <c r="W583" s="192"/>
      <c r="X583" s="179">
        <f t="shared" si="105"/>
        <v>0</v>
      </c>
      <c r="Y583" s="168"/>
    </row>
    <row r="584" spans="1:25" x14ac:dyDescent="0.25">
      <c r="A584" s="168"/>
      <c r="B584" s="181"/>
      <c r="C584" s="168"/>
      <c r="D584" s="191"/>
      <c r="E584" s="168"/>
      <c r="F584" s="168"/>
      <c r="G584" s="187" t="str">
        <f t="shared" si="106"/>
        <v/>
      </c>
      <c r="H584" s="238">
        <f t="shared" si="107"/>
        <v>0</v>
      </c>
      <c r="I584" s="238" t="str">
        <f t="shared" si="108"/>
        <v/>
      </c>
      <c r="J584" s="238" t="str">
        <f t="shared" si="109"/>
        <v/>
      </c>
      <c r="K584" s="238" t="str">
        <f t="shared" si="110"/>
        <v/>
      </c>
      <c r="L584" s="238" t="str">
        <f t="shared" si="111"/>
        <v/>
      </c>
      <c r="M584" s="238" t="str">
        <f t="shared" si="112"/>
        <v/>
      </c>
      <c r="N584" s="180">
        <f t="shared" si="113"/>
        <v>0</v>
      </c>
      <c r="O584" s="192"/>
      <c r="P584" s="180">
        <f t="shared" si="114"/>
        <v>0</v>
      </c>
      <c r="Q584" s="192"/>
      <c r="R584" s="180">
        <f t="shared" si="115"/>
        <v>0</v>
      </c>
      <c r="S584" s="192"/>
      <c r="T584" s="180">
        <f t="shared" si="116"/>
        <v>0</v>
      </c>
      <c r="U584" s="192"/>
      <c r="V584" s="180">
        <f t="shared" si="117"/>
        <v>0</v>
      </c>
      <c r="W584" s="192"/>
      <c r="X584" s="179">
        <f t="shared" si="105"/>
        <v>0</v>
      </c>
      <c r="Y584" s="168"/>
    </row>
    <row r="585" spans="1:25" x14ac:dyDescent="0.25">
      <c r="A585" s="168"/>
      <c r="B585" s="181"/>
      <c r="C585" s="168"/>
      <c r="D585" s="191"/>
      <c r="E585" s="168"/>
      <c r="F585" s="168"/>
      <c r="G585" s="187" t="str">
        <f t="shared" si="106"/>
        <v/>
      </c>
      <c r="H585" s="238">
        <f t="shared" si="107"/>
        <v>0</v>
      </c>
      <c r="I585" s="238" t="str">
        <f t="shared" si="108"/>
        <v/>
      </c>
      <c r="J585" s="238" t="str">
        <f t="shared" si="109"/>
        <v/>
      </c>
      <c r="K585" s="238" t="str">
        <f t="shared" si="110"/>
        <v/>
      </c>
      <c r="L585" s="238" t="str">
        <f t="shared" si="111"/>
        <v/>
      </c>
      <c r="M585" s="238" t="str">
        <f t="shared" si="112"/>
        <v/>
      </c>
      <c r="N585" s="180">
        <f t="shared" si="113"/>
        <v>0</v>
      </c>
      <c r="O585" s="192"/>
      <c r="P585" s="180">
        <f t="shared" si="114"/>
        <v>0</v>
      </c>
      <c r="Q585" s="192"/>
      <c r="R585" s="180">
        <f t="shared" si="115"/>
        <v>0</v>
      </c>
      <c r="S585" s="192"/>
      <c r="T585" s="180">
        <f t="shared" si="116"/>
        <v>0</v>
      </c>
      <c r="U585" s="192"/>
      <c r="V585" s="180">
        <f t="shared" si="117"/>
        <v>0</v>
      </c>
      <c r="W585" s="192"/>
      <c r="X585" s="179">
        <f t="shared" si="105"/>
        <v>0</v>
      </c>
      <c r="Y585" s="168"/>
    </row>
    <row r="586" spans="1:25" x14ac:dyDescent="0.25">
      <c r="A586" s="168"/>
      <c r="B586" s="181"/>
      <c r="C586" s="168"/>
      <c r="D586" s="191"/>
      <c r="E586" s="168"/>
      <c r="F586" s="168"/>
      <c r="G586" s="187" t="str">
        <f t="shared" si="106"/>
        <v/>
      </c>
      <c r="H586" s="238">
        <f t="shared" si="107"/>
        <v>0</v>
      </c>
      <c r="I586" s="238" t="str">
        <f t="shared" si="108"/>
        <v/>
      </c>
      <c r="J586" s="238" t="str">
        <f t="shared" si="109"/>
        <v/>
      </c>
      <c r="K586" s="238" t="str">
        <f t="shared" si="110"/>
        <v/>
      </c>
      <c r="L586" s="238" t="str">
        <f t="shared" si="111"/>
        <v/>
      </c>
      <c r="M586" s="238" t="str">
        <f t="shared" si="112"/>
        <v/>
      </c>
      <c r="N586" s="180">
        <f t="shared" si="113"/>
        <v>0</v>
      </c>
      <c r="O586" s="192"/>
      <c r="P586" s="180">
        <f t="shared" si="114"/>
        <v>0</v>
      </c>
      <c r="Q586" s="192"/>
      <c r="R586" s="180">
        <f t="shared" si="115"/>
        <v>0</v>
      </c>
      <c r="S586" s="192"/>
      <c r="T586" s="180">
        <f t="shared" si="116"/>
        <v>0</v>
      </c>
      <c r="U586" s="192"/>
      <c r="V586" s="180">
        <f t="shared" si="117"/>
        <v>0</v>
      </c>
      <c r="W586" s="192"/>
      <c r="X586" s="179">
        <f t="shared" si="105"/>
        <v>0</v>
      </c>
      <c r="Y586" s="168"/>
    </row>
    <row r="587" spans="1:25" x14ac:dyDescent="0.25">
      <c r="A587" s="168"/>
      <c r="B587" s="181"/>
      <c r="C587" s="168"/>
      <c r="D587" s="191"/>
      <c r="E587" s="168"/>
      <c r="F587" s="168"/>
      <c r="G587" s="187" t="str">
        <f t="shared" si="106"/>
        <v/>
      </c>
      <c r="H587" s="238">
        <f t="shared" si="107"/>
        <v>0</v>
      </c>
      <c r="I587" s="238" t="str">
        <f t="shared" si="108"/>
        <v/>
      </c>
      <c r="J587" s="238" t="str">
        <f t="shared" si="109"/>
        <v/>
      </c>
      <c r="K587" s="238" t="str">
        <f t="shared" si="110"/>
        <v/>
      </c>
      <c r="L587" s="238" t="str">
        <f t="shared" si="111"/>
        <v/>
      </c>
      <c r="M587" s="238" t="str">
        <f t="shared" si="112"/>
        <v/>
      </c>
      <c r="N587" s="180">
        <f t="shared" si="113"/>
        <v>0</v>
      </c>
      <c r="O587" s="192"/>
      <c r="P587" s="180">
        <f t="shared" si="114"/>
        <v>0</v>
      </c>
      <c r="Q587" s="192"/>
      <c r="R587" s="180">
        <f t="shared" si="115"/>
        <v>0</v>
      </c>
      <c r="S587" s="192"/>
      <c r="T587" s="180">
        <f t="shared" si="116"/>
        <v>0</v>
      </c>
      <c r="U587" s="192"/>
      <c r="V587" s="180">
        <f t="shared" si="117"/>
        <v>0</v>
      </c>
      <c r="W587" s="192"/>
      <c r="X587" s="179">
        <f t="shared" si="105"/>
        <v>0</v>
      </c>
      <c r="Y587" s="168"/>
    </row>
    <row r="588" spans="1:25" x14ac:dyDescent="0.25">
      <c r="A588" s="168"/>
      <c r="B588" s="181"/>
      <c r="C588" s="168"/>
      <c r="D588" s="191"/>
      <c r="E588" s="168"/>
      <c r="F588" s="168"/>
      <c r="G588" s="187" t="str">
        <f t="shared" si="106"/>
        <v/>
      </c>
      <c r="H588" s="238">
        <f t="shared" si="107"/>
        <v>0</v>
      </c>
      <c r="I588" s="238" t="str">
        <f t="shared" si="108"/>
        <v/>
      </c>
      <c r="J588" s="238" t="str">
        <f t="shared" si="109"/>
        <v/>
      </c>
      <c r="K588" s="238" t="str">
        <f t="shared" si="110"/>
        <v/>
      </c>
      <c r="L588" s="238" t="str">
        <f t="shared" si="111"/>
        <v/>
      </c>
      <c r="M588" s="238" t="str">
        <f t="shared" si="112"/>
        <v/>
      </c>
      <c r="N588" s="180">
        <f t="shared" si="113"/>
        <v>0</v>
      </c>
      <c r="O588" s="192"/>
      <c r="P588" s="180">
        <f t="shared" si="114"/>
        <v>0</v>
      </c>
      <c r="Q588" s="192"/>
      <c r="R588" s="180">
        <f t="shared" si="115"/>
        <v>0</v>
      </c>
      <c r="S588" s="192"/>
      <c r="T588" s="180">
        <f t="shared" si="116"/>
        <v>0</v>
      </c>
      <c r="U588" s="192"/>
      <c r="V588" s="180">
        <f t="shared" si="117"/>
        <v>0</v>
      </c>
      <c r="W588" s="192"/>
      <c r="X588" s="179">
        <f t="shared" si="105"/>
        <v>0</v>
      </c>
      <c r="Y588" s="168"/>
    </row>
    <row r="589" spans="1:25" x14ac:dyDescent="0.25">
      <c r="A589" s="168"/>
      <c r="B589" s="181"/>
      <c r="C589" s="168"/>
      <c r="D589" s="191"/>
      <c r="E589" s="168"/>
      <c r="F589" s="168"/>
      <c r="G589" s="187" t="str">
        <f t="shared" si="106"/>
        <v/>
      </c>
      <c r="H589" s="238">
        <f t="shared" si="107"/>
        <v>0</v>
      </c>
      <c r="I589" s="238" t="str">
        <f t="shared" si="108"/>
        <v/>
      </c>
      <c r="J589" s="238" t="str">
        <f t="shared" si="109"/>
        <v/>
      </c>
      <c r="K589" s="238" t="str">
        <f t="shared" si="110"/>
        <v/>
      </c>
      <c r="L589" s="238" t="str">
        <f t="shared" si="111"/>
        <v/>
      </c>
      <c r="M589" s="238" t="str">
        <f t="shared" si="112"/>
        <v/>
      </c>
      <c r="N589" s="180">
        <f t="shared" si="113"/>
        <v>0</v>
      </c>
      <c r="O589" s="192"/>
      <c r="P589" s="180">
        <f t="shared" si="114"/>
        <v>0</v>
      </c>
      <c r="Q589" s="192"/>
      <c r="R589" s="180">
        <f t="shared" si="115"/>
        <v>0</v>
      </c>
      <c r="S589" s="192"/>
      <c r="T589" s="180">
        <f t="shared" si="116"/>
        <v>0</v>
      </c>
      <c r="U589" s="192"/>
      <c r="V589" s="180">
        <f t="shared" si="117"/>
        <v>0</v>
      </c>
      <c r="W589" s="192"/>
      <c r="X589" s="179">
        <f t="shared" si="105"/>
        <v>0</v>
      </c>
      <c r="Y589" s="168"/>
    </row>
    <row r="590" spans="1:25" x14ac:dyDescent="0.25">
      <c r="A590" s="168"/>
      <c r="B590" s="181"/>
      <c r="C590" s="168"/>
      <c r="D590" s="191"/>
      <c r="E590" s="168"/>
      <c r="F590" s="168"/>
      <c r="G590" s="187" t="str">
        <f t="shared" si="106"/>
        <v/>
      </c>
      <c r="H590" s="238">
        <f t="shared" si="107"/>
        <v>0</v>
      </c>
      <c r="I590" s="238" t="str">
        <f t="shared" si="108"/>
        <v/>
      </c>
      <c r="J590" s="238" t="str">
        <f t="shared" si="109"/>
        <v/>
      </c>
      <c r="K590" s="238" t="str">
        <f t="shared" si="110"/>
        <v/>
      </c>
      <c r="L590" s="238" t="str">
        <f t="shared" si="111"/>
        <v/>
      </c>
      <c r="M590" s="238" t="str">
        <f t="shared" si="112"/>
        <v/>
      </c>
      <c r="N590" s="180">
        <f t="shared" si="113"/>
        <v>0</v>
      </c>
      <c r="O590" s="192"/>
      <c r="P590" s="180">
        <f t="shared" si="114"/>
        <v>0</v>
      </c>
      <c r="Q590" s="192"/>
      <c r="R590" s="180">
        <f t="shared" si="115"/>
        <v>0</v>
      </c>
      <c r="S590" s="192"/>
      <c r="T590" s="180">
        <f t="shared" si="116"/>
        <v>0</v>
      </c>
      <c r="U590" s="192"/>
      <c r="V590" s="180">
        <f t="shared" si="117"/>
        <v>0</v>
      </c>
      <c r="W590" s="192"/>
      <c r="X590" s="179">
        <f t="shared" si="105"/>
        <v>0</v>
      </c>
      <c r="Y590" s="168"/>
    </row>
    <row r="591" spans="1:25" x14ac:dyDescent="0.25">
      <c r="A591" s="168"/>
      <c r="B591" s="181"/>
      <c r="C591" s="168"/>
      <c r="D591" s="191"/>
      <c r="E591" s="168"/>
      <c r="F591" s="168"/>
      <c r="G591" s="187" t="str">
        <f t="shared" si="106"/>
        <v/>
      </c>
      <c r="H591" s="238">
        <f t="shared" si="107"/>
        <v>0</v>
      </c>
      <c r="I591" s="238" t="str">
        <f t="shared" si="108"/>
        <v/>
      </c>
      <c r="J591" s="238" t="str">
        <f t="shared" si="109"/>
        <v/>
      </c>
      <c r="K591" s="238" t="str">
        <f t="shared" si="110"/>
        <v/>
      </c>
      <c r="L591" s="238" t="str">
        <f t="shared" si="111"/>
        <v/>
      </c>
      <c r="M591" s="238" t="str">
        <f t="shared" si="112"/>
        <v/>
      </c>
      <c r="N591" s="180">
        <f t="shared" si="113"/>
        <v>0</v>
      </c>
      <c r="O591" s="192"/>
      <c r="P591" s="180">
        <f t="shared" si="114"/>
        <v>0</v>
      </c>
      <c r="Q591" s="192"/>
      <c r="R591" s="180">
        <f t="shared" si="115"/>
        <v>0</v>
      </c>
      <c r="S591" s="192"/>
      <c r="T591" s="180">
        <f t="shared" si="116"/>
        <v>0</v>
      </c>
      <c r="U591" s="192"/>
      <c r="V591" s="180">
        <f t="shared" si="117"/>
        <v>0</v>
      </c>
      <c r="W591" s="192"/>
      <c r="X591" s="179">
        <f t="shared" si="105"/>
        <v>0</v>
      </c>
      <c r="Y591" s="168"/>
    </row>
    <row r="592" spans="1:25" x14ac:dyDescent="0.25">
      <c r="A592" s="168"/>
      <c r="B592" s="181"/>
      <c r="C592" s="168"/>
      <c r="D592" s="191"/>
      <c r="E592" s="168"/>
      <c r="F592" s="168"/>
      <c r="G592" s="187" t="str">
        <f t="shared" si="106"/>
        <v/>
      </c>
      <c r="H592" s="238">
        <f t="shared" si="107"/>
        <v>0</v>
      </c>
      <c r="I592" s="238" t="str">
        <f t="shared" si="108"/>
        <v/>
      </c>
      <c r="J592" s="238" t="str">
        <f t="shared" si="109"/>
        <v/>
      </c>
      <c r="K592" s="238" t="str">
        <f t="shared" si="110"/>
        <v/>
      </c>
      <c r="L592" s="238" t="str">
        <f t="shared" si="111"/>
        <v/>
      </c>
      <c r="M592" s="238" t="str">
        <f t="shared" si="112"/>
        <v/>
      </c>
      <c r="N592" s="180">
        <f t="shared" si="113"/>
        <v>0</v>
      </c>
      <c r="O592" s="192"/>
      <c r="P592" s="180">
        <f t="shared" si="114"/>
        <v>0</v>
      </c>
      <c r="Q592" s="192"/>
      <c r="R592" s="180">
        <f t="shared" si="115"/>
        <v>0</v>
      </c>
      <c r="S592" s="192"/>
      <c r="T592" s="180">
        <f t="shared" si="116"/>
        <v>0</v>
      </c>
      <c r="U592" s="192"/>
      <c r="V592" s="180">
        <f t="shared" si="117"/>
        <v>0</v>
      </c>
      <c r="W592" s="192"/>
      <c r="X592" s="179">
        <f t="shared" si="105"/>
        <v>0</v>
      </c>
      <c r="Y592" s="168"/>
    </row>
    <row r="593" spans="1:25" x14ac:dyDescent="0.25">
      <c r="A593" s="168"/>
      <c r="B593" s="181"/>
      <c r="C593" s="168"/>
      <c r="D593" s="191"/>
      <c r="E593" s="168"/>
      <c r="F593" s="168"/>
      <c r="G593" s="187" t="str">
        <f t="shared" si="106"/>
        <v/>
      </c>
      <c r="H593" s="238">
        <f t="shared" si="107"/>
        <v>0</v>
      </c>
      <c r="I593" s="238" t="str">
        <f t="shared" si="108"/>
        <v/>
      </c>
      <c r="J593" s="238" t="str">
        <f t="shared" si="109"/>
        <v/>
      </c>
      <c r="K593" s="238" t="str">
        <f t="shared" si="110"/>
        <v/>
      </c>
      <c r="L593" s="238" t="str">
        <f t="shared" si="111"/>
        <v/>
      </c>
      <c r="M593" s="238" t="str">
        <f t="shared" si="112"/>
        <v/>
      </c>
      <c r="N593" s="180">
        <f t="shared" si="113"/>
        <v>0</v>
      </c>
      <c r="O593" s="192"/>
      <c r="P593" s="180">
        <f t="shared" si="114"/>
        <v>0</v>
      </c>
      <c r="Q593" s="192"/>
      <c r="R593" s="180">
        <f t="shared" si="115"/>
        <v>0</v>
      </c>
      <c r="S593" s="192"/>
      <c r="T593" s="180">
        <f t="shared" si="116"/>
        <v>0</v>
      </c>
      <c r="U593" s="192"/>
      <c r="V593" s="180">
        <f t="shared" si="117"/>
        <v>0</v>
      </c>
      <c r="W593" s="192"/>
      <c r="X593" s="179">
        <f t="shared" si="105"/>
        <v>0</v>
      </c>
      <c r="Y593" s="168"/>
    </row>
    <row r="594" spans="1:25" x14ac:dyDescent="0.25">
      <c r="A594" s="168"/>
      <c r="B594" s="181"/>
      <c r="C594" s="168"/>
      <c r="D594" s="191"/>
      <c r="E594" s="168"/>
      <c r="F594" s="168"/>
      <c r="G594" s="187" t="str">
        <f t="shared" si="106"/>
        <v/>
      </c>
      <c r="H594" s="238">
        <f t="shared" si="107"/>
        <v>0</v>
      </c>
      <c r="I594" s="238" t="str">
        <f t="shared" si="108"/>
        <v/>
      </c>
      <c r="J594" s="238" t="str">
        <f t="shared" si="109"/>
        <v/>
      </c>
      <c r="K594" s="238" t="str">
        <f t="shared" si="110"/>
        <v/>
      </c>
      <c r="L594" s="238" t="str">
        <f t="shared" si="111"/>
        <v/>
      </c>
      <c r="M594" s="238" t="str">
        <f t="shared" si="112"/>
        <v/>
      </c>
      <c r="N594" s="180">
        <f t="shared" si="113"/>
        <v>0</v>
      </c>
      <c r="O594" s="192"/>
      <c r="P594" s="180">
        <f t="shared" si="114"/>
        <v>0</v>
      </c>
      <c r="Q594" s="192"/>
      <c r="R594" s="180">
        <f t="shared" si="115"/>
        <v>0</v>
      </c>
      <c r="S594" s="192"/>
      <c r="T594" s="180">
        <f t="shared" si="116"/>
        <v>0</v>
      </c>
      <c r="U594" s="192"/>
      <c r="V594" s="180">
        <f t="shared" si="117"/>
        <v>0</v>
      </c>
      <c r="W594" s="192"/>
      <c r="X594" s="179">
        <f t="shared" si="105"/>
        <v>0</v>
      </c>
      <c r="Y594" s="168"/>
    </row>
    <row r="595" spans="1:25" x14ac:dyDescent="0.25">
      <c r="A595" s="168"/>
      <c r="B595" s="181"/>
      <c r="C595" s="168"/>
      <c r="D595" s="191"/>
      <c r="E595" s="168"/>
      <c r="F595" s="168"/>
      <c r="G595" s="187" t="str">
        <f t="shared" si="106"/>
        <v/>
      </c>
      <c r="H595" s="238">
        <f t="shared" si="107"/>
        <v>0</v>
      </c>
      <c r="I595" s="238" t="str">
        <f t="shared" si="108"/>
        <v/>
      </c>
      <c r="J595" s="238" t="str">
        <f t="shared" si="109"/>
        <v/>
      </c>
      <c r="K595" s="238" t="str">
        <f t="shared" si="110"/>
        <v/>
      </c>
      <c r="L595" s="238" t="str">
        <f t="shared" si="111"/>
        <v/>
      </c>
      <c r="M595" s="238" t="str">
        <f t="shared" si="112"/>
        <v/>
      </c>
      <c r="N595" s="180">
        <f t="shared" si="113"/>
        <v>0</v>
      </c>
      <c r="O595" s="192"/>
      <c r="P595" s="180">
        <f t="shared" si="114"/>
        <v>0</v>
      </c>
      <c r="Q595" s="192"/>
      <c r="R595" s="180">
        <f t="shared" si="115"/>
        <v>0</v>
      </c>
      <c r="S595" s="192"/>
      <c r="T595" s="180">
        <f t="shared" si="116"/>
        <v>0</v>
      </c>
      <c r="U595" s="192"/>
      <c r="V595" s="180">
        <f t="shared" si="117"/>
        <v>0</v>
      </c>
      <c r="W595" s="192"/>
      <c r="X595" s="179">
        <f t="shared" si="105"/>
        <v>0</v>
      </c>
      <c r="Y595" s="168"/>
    </row>
    <row r="596" spans="1:25" x14ac:dyDescent="0.25">
      <c r="A596" s="168"/>
      <c r="B596" s="181"/>
      <c r="C596" s="168"/>
      <c r="D596" s="191"/>
      <c r="E596" s="168"/>
      <c r="F596" s="168"/>
      <c r="G596" s="187" t="str">
        <f t="shared" si="106"/>
        <v/>
      </c>
      <c r="H596" s="238">
        <f t="shared" si="107"/>
        <v>0</v>
      </c>
      <c r="I596" s="238" t="str">
        <f t="shared" si="108"/>
        <v/>
      </c>
      <c r="J596" s="238" t="str">
        <f t="shared" si="109"/>
        <v/>
      </c>
      <c r="K596" s="238" t="str">
        <f t="shared" si="110"/>
        <v/>
      </c>
      <c r="L596" s="238" t="str">
        <f t="shared" si="111"/>
        <v/>
      </c>
      <c r="M596" s="238" t="str">
        <f t="shared" si="112"/>
        <v/>
      </c>
      <c r="N596" s="180">
        <f t="shared" si="113"/>
        <v>0</v>
      </c>
      <c r="O596" s="192"/>
      <c r="P596" s="180">
        <f t="shared" si="114"/>
        <v>0</v>
      </c>
      <c r="Q596" s="192"/>
      <c r="R596" s="180">
        <f t="shared" si="115"/>
        <v>0</v>
      </c>
      <c r="S596" s="192"/>
      <c r="T596" s="180">
        <f t="shared" si="116"/>
        <v>0</v>
      </c>
      <c r="U596" s="192"/>
      <c r="V596" s="180">
        <f t="shared" si="117"/>
        <v>0</v>
      </c>
      <c r="W596" s="192"/>
      <c r="X596" s="179">
        <f t="shared" ref="X596:X659" si="118">B596-SUM(N596:V596)</f>
        <v>0</v>
      </c>
      <c r="Y596" s="168"/>
    </row>
    <row r="597" spans="1:25" x14ac:dyDescent="0.25">
      <c r="A597" s="168"/>
      <c r="B597" s="181"/>
      <c r="C597" s="168"/>
      <c r="D597" s="191"/>
      <c r="E597" s="168"/>
      <c r="F597" s="168"/>
      <c r="G597" s="187" t="str">
        <f t="shared" ref="G597:G660" si="119">IF(E597="","",DATE(YEAR(D597),MONTH(D597)+E597,DAY(D597)-1))</f>
        <v/>
      </c>
      <c r="H597" s="238">
        <f t="shared" ref="H597:H660" si="120">SUM(I597:M597)</f>
        <v>0</v>
      </c>
      <c r="I597" s="238" t="str">
        <f t="shared" ref="I597:I660" si="121">IF(E597="","",IFERROR(AND($I$5,$J$5)*DATEDIF(MAX($I$5,$D597),MIN($J$5,$G597)+1,"m"),0))</f>
        <v/>
      </c>
      <c r="J597" s="238" t="str">
        <f t="shared" ref="J597:J660" si="122">IF(E597="","",IFERROR(AND($I$6,$J$6)*DATEDIF(MAX($I$6,$D597),MIN($J$6,$G597)+1,"m"),0))</f>
        <v/>
      </c>
      <c r="K597" s="238" t="str">
        <f t="shared" ref="K597:K660" si="123">IF(E597="","",IFERROR(AND($I$7,$J$7)*DATEDIF(MAX($I$7,$D597),MIN($J$7,$G597)+1,"m"),0))</f>
        <v/>
      </c>
      <c r="L597" s="238" t="str">
        <f t="shared" ref="L597:L660" si="124">IF(E597="","",IFERROR(AND($I$8,$J$8)*DATEDIF(MAX($I$8,$D597),MIN($J$8,$G597)+1,"m"),0))</f>
        <v/>
      </c>
      <c r="M597" s="238" t="str">
        <f t="shared" ref="M597:M660" si="125">IF(E597="","",IFERROR(AND($I$9,$J$9)*DATEDIF(MAX($I$9,$D597),MIN($J$9,$G597)+1,"m"),0))</f>
        <v/>
      </c>
      <c r="N597" s="180">
        <f t="shared" ref="N597:N660" si="126">IFERROR(ROUND(B597/E597*I597*F597,2),0)</f>
        <v>0</v>
      </c>
      <c r="O597" s="192"/>
      <c r="P597" s="180">
        <f t="shared" ref="P597:P660" si="127">IFERROR(ROUND(B597/E597*J597*F597,2),0)</f>
        <v>0</v>
      </c>
      <c r="Q597" s="192"/>
      <c r="R597" s="180">
        <f t="shared" ref="R597:R660" si="128">IFERROR(ROUND(B597/E597*K597*F597,2),0)</f>
        <v>0</v>
      </c>
      <c r="S597" s="192"/>
      <c r="T597" s="180">
        <f t="shared" ref="T597:T660" si="129">IFERROR(ROUND(B597/E597*L597*F597,2),0)</f>
        <v>0</v>
      </c>
      <c r="U597" s="192"/>
      <c r="V597" s="180">
        <f t="shared" ref="V597:V660" si="130">IFERROR(ROUND(B597/E597*M597*F597,2),0)</f>
        <v>0</v>
      </c>
      <c r="W597" s="192"/>
      <c r="X597" s="179">
        <f t="shared" si="118"/>
        <v>0</v>
      </c>
      <c r="Y597" s="168"/>
    </row>
    <row r="598" spans="1:25" x14ac:dyDescent="0.25">
      <c r="A598" s="168"/>
      <c r="B598" s="181"/>
      <c r="C598" s="168"/>
      <c r="D598" s="191"/>
      <c r="E598" s="168"/>
      <c r="F598" s="168"/>
      <c r="G598" s="187" t="str">
        <f t="shared" si="119"/>
        <v/>
      </c>
      <c r="H598" s="238">
        <f t="shared" si="120"/>
        <v>0</v>
      </c>
      <c r="I598" s="238" t="str">
        <f t="shared" si="121"/>
        <v/>
      </c>
      <c r="J598" s="238" t="str">
        <f t="shared" si="122"/>
        <v/>
      </c>
      <c r="K598" s="238" t="str">
        <f t="shared" si="123"/>
        <v/>
      </c>
      <c r="L598" s="238" t="str">
        <f t="shared" si="124"/>
        <v/>
      </c>
      <c r="M598" s="238" t="str">
        <f t="shared" si="125"/>
        <v/>
      </c>
      <c r="N598" s="180">
        <f t="shared" si="126"/>
        <v>0</v>
      </c>
      <c r="O598" s="192"/>
      <c r="P598" s="180">
        <f t="shared" si="127"/>
        <v>0</v>
      </c>
      <c r="Q598" s="192"/>
      <c r="R598" s="180">
        <f t="shared" si="128"/>
        <v>0</v>
      </c>
      <c r="S598" s="192"/>
      <c r="T598" s="180">
        <f t="shared" si="129"/>
        <v>0</v>
      </c>
      <c r="U598" s="192"/>
      <c r="V598" s="180">
        <f t="shared" si="130"/>
        <v>0</v>
      </c>
      <c r="W598" s="192"/>
      <c r="X598" s="179">
        <f t="shared" si="118"/>
        <v>0</v>
      </c>
      <c r="Y598" s="168"/>
    </row>
    <row r="599" spans="1:25" x14ac:dyDescent="0.25">
      <c r="A599" s="168"/>
      <c r="B599" s="181"/>
      <c r="C599" s="168"/>
      <c r="D599" s="191"/>
      <c r="E599" s="168"/>
      <c r="F599" s="168"/>
      <c r="G599" s="187" t="str">
        <f t="shared" si="119"/>
        <v/>
      </c>
      <c r="H599" s="238">
        <f t="shared" si="120"/>
        <v>0</v>
      </c>
      <c r="I599" s="238" t="str">
        <f t="shared" si="121"/>
        <v/>
      </c>
      <c r="J599" s="238" t="str">
        <f t="shared" si="122"/>
        <v/>
      </c>
      <c r="K599" s="238" t="str">
        <f t="shared" si="123"/>
        <v/>
      </c>
      <c r="L599" s="238" t="str">
        <f t="shared" si="124"/>
        <v/>
      </c>
      <c r="M599" s="238" t="str">
        <f t="shared" si="125"/>
        <v/>
      </c>
      <c r="N599" s="180">
        <f t="shared" si="126"/>
        <v>0</v>
      </c>
      <c r="O599" s="192"/>
      <c r="P599" s="180">
        <f t="shared" si="127"/>
        <v>0</v>
      </c>
      <c r="Q599" s="192"/>
      <c r="R599" s="180">
        <f t="shared" si="128"/>
        <v>0</v>
      </c>
      <c r="S599" s="192"/>
      <c r="T599" s="180">
        <f t="shared" si="129"/>
        <v>0</v>
      </c>
      <c r="U599" s="192"/>
      <c r="V599" s="180">
        <f t="shared" si="130"/>
        <v>0</v>
      </c>
      <c r="W599" s="192"/>
      <c r="X599" s="179">
        <f t="shared" si="118"/>
        <v>0</v>
      </c>
      <c r="Y599" s="168"/>
    </row>
    <row r="600" spans="1:25" x14ac:dyDescent="0.25">
      <c r="A600" s="168"/>
      <c r="B600" s="181"/>
      <c r="C600" s="168"/>
      <c r="D600" s="191"/>
      <c r="E600" s="168"/>
      <c r="F600" s="168"/>
      <c r="G600" s="187" t="str">
        <f t="shared" si="119"/>
        <v/>
      </c>
      <c r="H600" s="238">
        <f t="shared" si="120"/>
        <v>0</v>
      </c>
      <c r="I600" s="238" t="str">
        <f t="shared" si="121"/>
        <v/>
      </c>
      <c r="J600" s="238" t="str">
        <f t="shared" si="122"/>
        <v/>
      </c>
      <c r="K600" s="238" t="str">
        <f t="shared" si="123"/>
        <v/>
      </c>
      <c r="L600" s="238" t="str">
        <f t="shared" si="124"/>
        <v/>
      </c>
      <c r="M600" s="238" t="str">
        <f t="shared" si="125"/>
        <v/>
      </c>
      <c r="N600" s="180">
        <f t="shared" si="126"/>
        <v>0</v>
      </c>
      <c r="O600" s="192"/>
      <c r="P600" s="180">
        <f t="shared" si="127"/>
        <v>0</v>
      </c>
      <c r="Q600" s="192"/>
      <c r="R600" s="180">
        <f t="shared" si="128"/>
        <v>0</v>
      </c>
      <c r="S600" s="192"/>
      <c r="T600" s="180">
        <f t="shared" si="129"/>
        <v>0</v>
      </c>
      <c r="U600" s="192"/>
      <c r="V600" s="180">
        <f t="shared" si="130"/>
        <v>0</v>
      </c>
      <c r="W600" s="192"/>
      <c r="X600" s="179">
        <f t="shared" si="118"/>
        <v>0</v>
      </c>
      <c r="Y600" s="168"/>
    </row>
    <row r="601" spans="1:25" x14ac:dyDescent="0.25">
      <c r="A601" s="168"/>
      <c r="B601" s="181"/>
      <c r="C601" s="168"/>
      <c r="D601" s="191"/>
      <c r="E601" s="168"/>
      <c r="F601" s="168"/>
      <c r="G601" s="187" t="str">
        <f t="shared" si="119"/>
        <v/>
      </c>
      <c r="H601" s="238">
        <f t="shared" si="120"/>
        <v>0</v>
      </c>
      <c r="I601" s="238" t="str">
        <f t="shared" si="121"/>
        <v/>
      </c>
      <c r="J601" s="238" t="str">
        <f t="shared" si="122"/>
        <v/>
      </c>
      <c r="K601" s="238" t="str">
        <f t="shared" si="123"/>
        <v/>
      </c>
      <c r="L601" s="238" t="str">
        <f t="shared" si="124"/>
        <v/>
      </c>
      <c r="M601" s="238" t="str">
        <f t="shared" si="125"/>
        <v/>
      </c>
      <c r="N601" s="180">
        <f t="shared" si="126"/>
        <v>0</v>
      </c>
      <c r="O601" s="192"/>
      <c r="P601" s="180">
        <f t="shared" si="127"/>
        <v>0</v>
      </c>
      <c r="Q601" s="192"/>
      <c r="R601" s="180">
        <f t="shared" si="128"/>
        <v>0</v>
      </c>
      <c r="S601" s="192"/>
      <c r="T601" s="180">
        <f t="shared" si="129"/>
        <v>0</v>
      </c>
      <c r="U601" s="192"/>
      <c r="V601" s="180">
        <f t="shared" si="130"/>
        <v>0</v>
      </c>
      <c r="W601" s="192"/>
      <c r="X601" s="179">
        <f t="shared" si="118"/>
        <v>0</v>
      </c>
      <c r="Y601" s="168"/>
    </row>
    <row r="602" spans="1:25" x14ac:dyDescent="0.25">
      <c r="A602" s="168"/>
      <c r="B602" s="181"/>
      <c r="C602" s="168"/>
      <c r="D602" s="191"/>
      <c r="E602" s="168"/>
      <c r="F602" s="168"/>
      <c r="G602" s="187" t="str">
        <f t="shared" si="119"/>
        <v/>
      </c>
      <c r="H602" s="238">
        <f t="shared" si="120"/>
        <v>0</v>
      </c>
      <c r="I602" s="238" t="str">
        <f t="shared" si="121"/>
        <v/>
      </c>
      <c r="J602" s="238" t="str">
        <f t="shared" si="122"/>
        <v/>
      </c>
      <c r="K602" s="238" t="str">
        <f t="shared" si="123"/>
        <v/>
      </c>
      <c r="L602" s="238" t="str">
        <f t="shared" si="124"/>
        <v/>
      </c>
      <c r="M602" s="238" t="str">
        <f t="shared" si="125"/>
        <v/>
      </c>
      <c r="N602" s="180">
        <f t="shared" si="126"/>
        <v>0</v>
      </c>
      <c r="O602" s="192"/>
      <c r="P602" s="180">
        <f t="shared" si="127"/>
        <v>0</v>
      </c>
      <c r="Q602" s="192"/>
      <c r="R602" s="180">
        <f t="shared" si="128"/>
        <v>0</v>
      </c>
      <c r="S602" s="192"/>
      <c r="T602" s="180">
        <f t="shared" si="129"/>
        <v>0</v>
      </c>
      <c r="U602" s="192"/>
      <c r="V602" s="180">
        <f t="shared" si="130"/>
        <v>0</v>
      </c>
      <c r="W602" s="192"/>
      <c r="X602" s="179">
        <f t="shared" si="118"/>
        <v>0</v>
      </c>
      <c r="Y602" s="168"/>
    </row>
    <row r="603" spans="1:25" x14ac:dyDescent="0.25">
      <c r="A603" s="168"/>
      <c r="B603" s="181"/>
      <c r="C603" s="168"/>
      <c r="D603" s="191"/>
      <c r="E603" s="168"/>
      <c r="F603" s="168"/>
      <c r="G603" s="187" t="str">
        <f t="shared" si="119"/>
        <v/>
      </c>
      <c r="H603" s="238">
        <f t="shared" si="120"/>
        <v>0</v>
      </c>
      <c r="I603" s="238" t="str">
        <f t="shared" si="121"/>
        <v/>
      </c>
      <c r="J603" s="238" t="str">
        <f t="shared" si="122"/>
        <v/>
      </c>
      <c r="K603" s="238" t="str">
        <f t="shared" si="123"/>
        <v/>
      </c>
      <c r="L603" s="238" t="str">
        <f t="shared" si="124"/>
        <v/>
      </c>
      <c r="M603" s="238" t="str">
        <f t="shared" si="125"/>
        <v/>
      </c>
      <c r="N603" s="180">
        <f t="shared" si="126"/>
        <v>0</v>
      </c>
      <c r="O603" s="192"/>
      <c r="P603" s="180">
        <f t="shared" si="127"/>
        <v>0</v>
      </c>
      <c r="Q603" s="192"/>
      <c r="R603" s="180">
        <f t="shared" si="128"/>
        <v>0</v>
      </c>
      <c r="S603" s="192"/>
      <c r="T603" s="180">
        <f t="shared" si="129"/>
        <v>0</v>
      </c>
      <c r="U603" s="192"/>
      <c r="V603" s="180">
        <f t="shared" si="130"/>
        <v>0</v>
      </c>
      <c r="W603" s="192"/>
      <c r="X603" s="179">
        <f t="shared" si="118"/>
        <v>0</v>
      </c>
      <c r="Y603" s="168"/>
    </row>
    <row r="604" spans="1:25" x14ac:dyDescent="0.25">
      <c r="A604" s="168"/>
      <c r="B604" s="181"/>
      <c r="C604" s="168"/>
      <c r="D604" s="191"/>
      <c r="E604" s="168"/>
      <c r="F604" s="168"/>
      <c r="G604" s="187" t="str">
        <f t="shared" si="119"/>
        <v/>
      </c>
      <c r="H604" s="238">
        <f t="shared" si="120"/>
        <v>0</v>
      </c>
      <c r="I604" s="238" t="str">
        <f t="shared" si="121"/>
        <v/>
      </c>
      <c r="J604" s="238" t="str">
        <f t="shared" si="122"/>
        <v/>
      </c>
      <c r="K604" s="238" t="str">
        <f t="shared" si="123"/>
        <v/>
      </c>
      <c r="L604" s="238" t="str">
        <f t="shared" si="124"/>
        <v/>
      </c>
      <c r="M604" s="238" t="str">
        <f t="shared" si="125"/>
        <v/>
      </c>
      <c r="N604" s="180">
        <f t="shared" si="126"/>
        <v>0</v>
      </c>
      <c r="O604" s="192"/>
      <c r="P604" s="180">
        <f t="shared" si="127"/>
        <v>0</v>
      </c>
      <c r="Q604" s="192"/>
      <c r="R604" s="180">
        <f t="shared" si="128"/>
        <v>0</v>
      </c>
      <c r="S604" s="192"/>
      <c r="T604" s="180">
        <f t="shared" si="129"/>
        <v>0</v>
      </c>
      <c r="U604" s="192"/>
      <c r="V604" s="180">
        <f t="shared" si="130"/>
        <v>0</v>
      </c>
      <c r="W604" s="192"/>
      <c r="X604" s="179">
        <f t="shared" si="118"/>
        <v>0</v>
      </c>
      <c r="Y604" s="168"/>
    </row>
    <row r="605" spans="1:25" x14ac:dyDescent="0.25">
      <c r="A605" s="168"/>
      <c r="B605" s="181"/>
      <c r="C605" s="168"/>
      <c r="D605" s="191"/>
      <c r="E605" s="168"/>
      <c r="F605" s="168"/>
      <c r="G605" s="187" t="str">
        <f t="shared" si="119"/>
        <v/>
      </c>
      <c r="H605" s="238">
        <f t="shared" si="120"/>
        <v>0</v>
      </c>
      <c r="I605" s="238" t="str">
        <f t="shared" si="121"/>
        <v/>
      </c>
      <c r="J605" s="238" t="str">
        <f t="shared" si="122"/>
        <v/>
      </c>
      <c r="K605" s="238" t="str">
        <f t="shared" si="123"/>
        <v/>
      </c>
      <c r="L605" s="238" t="str">
        <f t="shared" si="124"/>
        <v/>
      </c>
      <c r="M605" s="238" t="str">
        <f t="shared" si="125"/>
        <v/>
      </c>
      <c r="N605" s="180">
        <f t="shared" si="126"/>
        <v>0</v>
      </c>
      <c r="O605" s="192"/>
      <c r="P605" s="180">
        <f t="shared" si="127"/>
        <v>0</v>
      </c>
      <c r="Q605" s="192"/>
      <c r="R605" s="180">
        <f t="shared" si="128"/>
        <v>0</v>
      </c>
      <c r="S605" s="192"/>
      <c r="T605" s="180">
        <f t="shared" si="129"/>
        <v>0</v>
      </c>
      <c r="U605" s="192"/>
      <c r="V605" s="180">
        <f t="shared" si="130"/>
        <v>0</v>
      </c>
      <c r="W605" s="192"/>
      <c r="X605" s="179">
        <f t="shared" si="118"/>
        <v>0</v>
      </c>
      <c r="Y605" s="168"/>
    </row>
    <row r="606" spans="1:25" x14ac:dyDescent="0.25">
      <c r="A606" s="168"/>
      <c r="B606" s="181"/>
      <c r="C606" s="168"/>
      <c r="D606" s="191"/>
      <c r="E606" s="168"/>
      <c r="F606" s="168"/>
      <c r="G606" s="187" t="str">
        <f t="shared" si="119"/>
        <v/>
      </c>
      <c r="H606" s="238">
        <f t="shared" si="120"/>
        <v>0</v>
      </c>
      <c r="I606" s="238" t="str">
        <f t="shared" si="121"/>
        <v/>
      </c>
      <c r="J606" s="238" t="str">
        <f t="shared" si="122"/>
        <v/>
      </c>
      <c r="K606" s="238" t="str">
        <f t="shared" si="123"/>
        <v/>
      </c>
      <c r="L606" s="238" t="str">
        <f t="shared" si="124"/>
        <v/>
      </c>
      <c r="M606" s="238" t="str">
        <f t="shared" si="125"/>
        <v/>
      </c>
      <c r="N606" s="180">
        <f t="shared" si="126"/>
        <v>0</v>
      </c>
      <c r="O606" s="192"/>
      <c r="P606" s="180">
        <f t="shared" si="127"/>
        <v>0</v>
      </c>
      <c r="Q606" s="192"/>
      <c r="R606" s="180">
        <f t="shared" si="128"/>
        <v>0</v>
      </c>
      <c r="S606" s="192"/>
      <c r="T606" s="180">
        <f t="shared" si="129"/>
        <v>0</v>
      </c>
      <c r="U606" s="192"/>
      <c r="V606" s="180">
        <f t="shared" si="130"/>
        <v>0</v>
      </c>
      <c r="W606" s="192"/>
      <c r="X606" s="179">
        <f t="shared" si="118"/>
        <v>0</v>
      </c>
      <c r="Y606" s="168"/>
    </row>
    <row r="607" spans="1:25" x14ac:dyDescent="0.25">
      <c r="A607" s="168"/>
      <c r="B607" s="181"/>
      <c r="C607" s="168"/>
      <c r="D607" s="191"/>
      <c r="E607" s="168"/>
      <c r="F607" s="168"/>
      <c r="G607" s="187" t="str">
        <f t="shared" si="119"/>
        <v/>
      </c>
      <c r="H607" s="238">
        <f t="shared" si="120"/>
        <v>0</v>
      </c>
      <c r="I607" s="238" t="str">
        <f t="shared" si="121"/>
        <v/>
      </c>
      <c r="J607" s="238" t="str">
        <f t="shared" si="122"/>
        <v/>
      </c>
      <c r="K607" s="238" t="str">
        <f t="shared" si="123"/>
        <v/>
      </c>
      <c r="L607" s="238" t="str">
        <f t="shared" si="124"/>
        <v/>
      </c>
      <c r="M607" s="238" t="str">
        <f t="shared" si="125"/>
        <v/>
      </c>
      <c r="N607" s="180">
        <f t="shared" si="126"/>
        <v>0</v>
      </c>
      <c r="O607" s="192"/>
      <c r="P607" s="180">
        <f t="shared" si="127"/>
        <v>0</v>
      </c>
      <c r="Q607" s="192"/>
      <c r="R607" s="180">
        <f t="shared" si="128"/>
        <v>0</v>
      </c>
      <c r="S607" s="192"/>
      <c r="T607" s="180">
        <f t="shared" si="129"/>
        <v>0</v>
      </c>
      <c r="U607" s="192"/>
      <c r="V607" s="180">
        <f t="shared" si="130"/>
        <v>0</v>
      </c>
      <c r="W607" s="192"/>
      <c r="X607" s="179">
        <f t="shared" si="118"/>
        <v>0</v>
      </c>
      <c r="Y607" s="168"/>
    </row>
    <row r="608" spans="1:25" x14ac:dyDescent="0.25">
      <c r="A608" s="168"/>
      <c r="B608" s="181"/>
      <c r="C608" s="168"/>
      <c r="D608" s="191"/>
      <c r="E608" s="168"/>
      <c r="F608" s="168"/>
      <c r="G608" s="187" t="str">
        <f t="shared" si="119"/>
        <v/>
      </c>
      <c r="H608" s="238">
        <f t="shared" si="120"/>
        <v>0</v>
      </c>
      <c r="I608" s="238" t="str">
        <f t="shared" si="121"/>
        <v/>
      </c>
      <c r="J608" s="238" t="str">
        <f t="shared" si="122"/>
        <v/>
      </c>
      <c r="K608" s="238" t="str">
        <f t="shared" si="123"/>
        <v/>
      </c>
      <c r="L608" s="238" t="str">
        <f t="shared" si="124"/>
        <v/>
      </c>
      <c r="M608" s="238" t="str">
        <f t="shared" si="125"/>
        <v/>
      </c>
      <c r="N608" s="180">
        <f t="shared" si="126"/>
        <v>0</v>
      </c>
      <c r="O608" s="192"/>
      <c r="P608" s="180">
        <f t="shared" si="127"/>
        <v>0</v>
      </c>
      <c r="Q608" s="192"/>
      <c r="R608" s="180">
        <f t="shared" si="128"/>
        <v>0</v>
      </c>
      <c r="S608" s="192"/>
      <c r="T608" s="180">
        <f t="shared" si="129"/>
        <v>0</v>
      </c>
      <c r="U608" s="192"/>
      <c r="V608" s="180">
        <f t="shared" si="130"/>
        <v>0</v>
      </c>
      <c r="W608" s="192"/>
      <c r="X608" s="179">
        <f t="shared" si="118"/>
        <v>0</v>
      </c>
      <c r="Y608" s="168"/>
    </row>
    <row r="609" spans="1:25" x14ac:dyDescent="0.25">
      <c r="A609" s="168"/>
      <c r="B609" s="181"/>
      <c r="C609" s="168"/>
      <c r="D609" s="191"/>
      <c r="E609" s="168"/>
      <c r="F609" s="168"/>
      <c r="G609" s="187" t="str">
        <f t="shared" si="119"/>
        <v/>
      </c>
      <c r="H609" s="238">
        <f t="shared" si="120"/>
        <v>0</v>
      </c>
      <c r="I609" s="238" t="str">
        <f t="shared" si="121"/>
        <v/>
      </c>
      <c r="J609" s="238" t="str">
        <f t="shared" si="122"/>
        <v/>
      </c>
      <c r="K609" s="238" t="str">
        <f t="shared" si="123"/>
        <v/>
      </c>
      <c r="L609" s="238" t="str">
        <f t="shared" si="124"/>
        <v/>
      </c>
      <c r="M609" s="238" t="str">
        <f t="shared" si="125"/>
        <v/>
      </c>
      <c r="N609" s="180">
        <f t="shared" si="126"/>
        <v>0</v>
      </c>
      <c r="O609" s="192"/>
      <c r="P609" s="180">
        <f t="shared" si="127"/>
        <v>0</v>
      </c>
      <c r="Q609" s="192"/>
      <c r="R609" s="180">
        <f t="shared" si="128"/>
        <v>0</v>
      </c>
      <c r="S609" s="192"/>
      <c r="T609" s="180">
        <f t="shared" si="129"/>
        <v>0</v>
      </c>
      <c r="U609" s="192"/>
      <c r="V609" s="180">
        <f t="shared" si="130"/>
        <v>0</v>
      </c>
      <c r="W609" s="192"/>
      <c r="X609" s="179">
        <f t="shared" si="118"/>
        <v>0</v>
      </c>
      <c r="Y609" s="168"/>
    </row>
    <row r="610" spans="1:25" x14ac:dyDescent="0.25">
      <c r="A610" s="168"/>
      <c r="B610" s="181"/>
      <c r="C610" s="168"/>
      <c r="D610" s="191"/>
      <c r="E610" s="168"/>
      <c r="F610" s="168"/>
      <c r="G610" s="187" t="str">
        <f t="shared" si="119"/>
        <v/>
      </c>
      <c r="H610" s="238">
        <f t="shared" si="120"/>
        <v>0</v>
      </c>
      <c r="I610" s="238" t="str">
        <f t="shared" si="121"/>
        <v/>
      </c>
      <c r="J610" s="238" t="str">
        <f t="shared" si="122"/>
        <v/>
      </c>
      <c r="K610" s="238" t="str">
        <f t="shared" si="123"/>
        <v/>
      </c>
      <c r="L610" s="238" t="str">
        <f t="shared" si="124"/>
        <v/>
      </c>
      <c r="M610" s="238" t="str">
        <f t="shared" si="125"/>
        <v/>
      </c>
      <c r="N610" s="180">
        <f t="shared" si="126"/>
        <v>0</v>
      </c>
      <c r="O610" s="192"/>
      <c r="P610" s="180">
        <f t="shared" si="127"/>
        <v>0</v>
      </c>
      <c r="Q610" s="192"/>
      <c r="R610" s="180">
        <f t="shared" si="128"/>
        <v>0</v>
      </c>
      <c r="S610" s="192"/>
      <c r="T610" s="180">
        <f t="shared" si="129"/>
        <v>0</v>
      </c>
      <c r="U610" s="192"/>
      <c r="V610" s="180">
        <f t="shared" si="130"/>
        <v>0</v>
      </c>
      <c r="W610" s="192"/>
      <c r="X610" s="179">
        <f t="shared" si="118"/>
        <v>0</v>
      </c>
      <c r="Y610" s="168"/>
    </row>
    <row r="611" spans="1:25" x14ac:dyDescent="0.25">
      <c r="A611" s="168"/>
      <c r="B611" s="181"/>
      <c r="C611" s="168"/>
      <c r="D611" s="191"/>
      <c r="E611" s="168"/>
      <c r="F611" s="168"/>
      <c r="G611" s="187" t="str">
        <f t="shared" si="119"/>
        <v/>
      </c>
      <c r="H611" s="238">
        <f t="shared" si="120"/>
        <v>0</v>
      </c>
      <c r="I611" s="238" t="str">
        <f t="shared" si="121"/>
        <v/>
      </c>
      <c r="J611" s="238" t="str">
        <f t="shared" si="122"/>
        <v/>
      </c>
      <c r="K611" s="238" t="str">
        <f t="shared" si="123"/>
        <v/>
      </c>
      <c r="L611" s="238" t="str">
        <f t="shared" si="124"/>
        <v/>
      </c>
      <c r="M611" s="238" t="str">
        <f t="shared" si="125"/>
        <v/>
      </c>
      <c r="N611" s="180">
        <f t="shared" si="126"/>
        <v>0</v>
      </c>
      <c r="O611" s="192"/>
      <c r="P611" s="180">
        <f t="shared" si="127"/>
        <v>0</v>
      </c>
      <c r="Q611" s="192"/>
      <c r="R611" s="180">
        <f t="shared" si="128"/>
        <v>0</v>
      </c>
      <c r="S611" s="192"/>
      <c r="T611" s="180">
        <f t="shared" si="129"/>
        <v>0</v>
      </c>
      <c r="U611" s="192"/>
      <c r="V611" s="180">
        <f t="shared" si="130"/>
        <v>0</v>
      </c>
      <c r="W611" s="192"/>
      <c r="X611" s="179">
        <f t="shared" si="118"/>
        <v>0</v>
      </c>
      <c r="Y611" s="168"/>
    </row>
    <row r="612" spans="1:25" x14ac:dyDescent="0.25">
      <c r="A612" s="168"/>
      <c r="B612" s="181"/>
      <c r="C612" s="168"/>
      <c r="D612" s="191"/>
      <c r="E612" s="168"/>
      <c r="F612" s="168"/>
      <c r="G612" s="187" t="str">
        <f t="shared" si="119"/>
        <v/>
      </c>
      <c r="H612" s="238">
        <f t="shared" si="120"/>
        <v>0</v>
      </c>
      <c r="I612" s="238" t="str">
        <f t="shared" si="121"/>
        <v/>
      </c>
      <c r="J612" s="238" t="str">
        <f t="shared" si="122"/>
        <v/>
      </c>
      <c r="K612" s="238" t="str">
        <f t="shared" si="123"/>
        <v/>
      </c>
      <c r="L612" s="238" t="str">
        <f t="shared" si="124"/>
        <v/>
      </c>
      <c r="M612" s="238" t="str">
        <f t="shared" si="125"/>
        <v/>
      </c>
      <c r="N612" s="180">
        <f t="shared" si="126"/>
        <v>0</v>
      </c>
      <c r="O612" s="192"/>
      <c r="P612" s="180">
        <f t="shared" si="127"/>
        <v>0</v>
      </c>
      <c r="Q612" s="192"/>
      <c r="R612" s="180">
        <f t="shared" si="128"/>
        <v>0</v>
      </c>
      <c r="S612" s="192"/>
      <c r="T612" s="180">
        <f t="shared" si="129"/>
        <v>0</v>
      </c>
      <c r="U612" s="192"/>
      <c r="V612" s="180">
        <f t="shared" si="130"/>
        <v>0</v>
      </c>
      <c r="W612" s="192"/>
      <c r="X612" s="179">
        <f t="shared" si="118"/>
        <v>0</v>
      </c>
      <c r="Y612" s="168"/>
    </row>
    <row r="613" spans="1:25" x14ac:dyDescent="0.25">
      <c r="A613" s="168"/>
      <c r="B613" s="181"/>
      <c r="C613" s="168"/>
      <c r="D613" s="191"/>
      <c r="E613" s="168"/>
      <c r="F613" s="168"/>
      <c r="G613" s="187" t="str">
        <f t="shared" si="119"/>
        <v/>
      </c>
      <c r="H613" s="238">
        <f t="shared" si="120"/>
        <v>0</v>
      </c>
      <c r="I613" s="238" t="str">
        <f t="shared" si="121"/>
        <v/>
      </c>
      <c r="J613" s="238" t="str">
        <f t="shared" si="122"/>
        <v/>
      </c>
      <c r="K613" s="238" t="str">
        <f t="shared" si="123"/>
        <v/>
      </c>
      <c r="L613" s="238" t="str">
        <f t="shared" si="124"/>
        <v/>
      </c>
      <c r="M613" s="238" t="str">
        <f t="shared" si="125"/>
        <v/>
      </c>
      <c r="N613" s="180">
        <f t="shared" si="126"/>
        <v>0</v>
      </c>
      <c r="O613" s="192"/>
      <c r="P613" s="180">
        <f t="shared" si="127"/>
        <v>0</v>
      </c>
      <c r="Q613" s="192"/>
      <c r="R613" s="180">
        <f t="shared" si="128"/>
        <v>0</v>
      </c>
      <c r="S613" s="192"/>
      <c r="T613" s="180">
        <f t="shared" si="129"/>
        <v>0</v>
      </c>
      <c r="U613" s="192"/>
      <c r="V613" s="180">
        <f t="shared" si="130"/>
        <v>0</v>
      </c>
      <c r="W613" s="192"/>
      <c r="X613" s="179">
        <f t="shared" si="118"/>
        <v>0</v>
      </c>
      <c r="Y613" s="168"/>
    </row>
    <row r="614" spans="1:25" x14ac:dyDescent="0.25">
      <c r="A614" s="168"/>
      <c r="B614" s="181"/>
      <c r="C614" s="168"/>
      <c r="D614" s="191"/>
      <c r="E614" s="168"/>
      <c r="F614" s="168"/>
      <c r="G614" s="187" t="str">
        <f t="shared" si="119"/>
        <v/>
      </c>
      <c r="H614" s="238">
        <f t="shared" si="120"/>
        <v>0</v>
      </c>
      <c r="I614" s="238" t="str">
        <f t="shared" si="121"/>
        <v/>
      </c>
      <c r="J614" s="238" t="str">
        <f t="shared" si="122"/>
        <v/>
      </c>
      <c r="K614" s="238" t="str">
        <f t="shared" si="123"/>
        <v/>
      </c>
      <c r="L614" s="238" t="str">
        <f t="shared" si="124"/>
        <v/>
      </c>
      <c r="M614" s="238" t="str">
        <f t="shared" si="125"/>
        <v/>
      </c>
      <c r="N614" s="180">
        <f t="shared" si="126"/>
        <v>0</v>
      </c>
      <c r="O614" s="192"/>
      <c r="P614" s="180">
        <f t="shared" si="127"/>
        <v>0</v>
      </c>
      <c r="Q614" s="192"/>
      <c r="R614" s="180">
        <f t="shared" si="128"/>
        <v>0</v>
      </c>
      <c r="S614" s="192"/>
      <c r="T614" s="180">
        <f t="shared" si="129"/>
        <v>0</v>
      </c>
      <c r="U614" s="192"/>
      <c r="V614" s="180">
        <f t="shared" si="130"/>
        <v>0</v>
      </c>
      <c r="W614" s="192"/>
      <c r="X614" s="179">
        <f t="shared" si="118"/>
        <v>0</v>
      </c>
      <c r="Y614" s="168"/>
    </row>
    <row r="615" spans="1:25" x14ac:dyDescent="0.25">
      <c r="A615" s="168"/>
      <c r="B615" s="181"/>
      <c r="C615" s="168"/>
      <c r="D615" s="191"/>
      <c r="E615" s="168"/>
      <c r="F615" s="168"/>
      <c r="G615" s="187" t="str">
        <f t="shared" si="119"/>
        <v/>
      </c>
      <c r="H615" s="238">
        <f t="shared" si="120"/>
        <v>0</v>
      </c>
      <c r="I615" s="238" t="str">
        <f t="shared" si="121"/>
        <v/>
      </c>
      <c r="J615" s="238" t="str">
        <f t="shared" si="122"/>
        <v/>
      </c>
      <c r="K615" s="238" t="str">
        <f t="shared" si="123"/>
        <v/>
      </c>
      <c r="L615" s="238" t="str">
        <f t="shared" si="124"/>
        <v/>
      </c>
      <c r="M615" s="238" t="str">
        <f t="shared" si="125"/>
        <v/>
      </c>
      <c r="N615" s="180">
        <f t="shared" si="126"/>
        <v>0</v>
      </c>
      <c r="O615" s="192"/>
      <c r="P615" s="180">
        <f t="shared" si="127"/>
        <v>0</v>
      </c>
      <c r="Q615" s="192"/>
      <c r="R615" s="180">
        <f t="shared" si="128"/>
        <v>0</v>
      </c>
      <c r="S615" s="192"/>
      <c r="T615" s="180">
        <f t="shared" si="129"/>
        <v>0</v>
      </c>
      <c r="U615" s="192"/>
      <c r="V615" s="180">
        <f t="shared" si="130"/>
        <v>0</v>
      </c>
      <c r="W615" s="192"/>
      <c r="X615" s="179">
        <f t="shared" si="118"/>
        <v>0</v>
      </c>
      <c r="Y615" s="168"/>
    </row>
    <row r="616" spans="1:25" x14ac:dyDescent="0.25">
      <c r="A616" s="168"/>
      <c r="B616" s="181"/>
      <c r="C616" s="168"/>
      <c r="D616" s="191"/>
      <c r="E616" s="168"/>
      <c r="F616" s="168"/>
      <c r="G616" s="187" t="str">
        <f t="shared" si="119"/>
        <v/>
      </c>
      <c r="H616" s="238">
        <f t="shared" si="120"/>
        <v>0</v>
      </c>
      <c r="I616" s="238" t="str">
        <f t="shared" si="121"/>
        <v/>
      </c>
      <c r="J616" s="238" t="str">
        <f t="shared" si="122"/>
        <v/>
      </c>
      <c r="K616" s="238" t="str">
        <f t="shared" si="123"/>
        <v/>
      </c>
      <c r="L616" s="238" t="str">
        <f t="shared" si="124"/>
        <v/>
      </c>
      <c r="M616" s="238" t="str">
        <f t="shared" si="125"/>
        <v/>
      </c>
      <c r="N616" s="180">
        <f t="shared" si="126"/>
        <v>0</v>
      </c>
      <c r="O616" s="192"/>
      <c r="P616" s="180">
        <f t="shared" si="127"/>
        <v>0</v>
      </c>
      <c r="Q616" s="192"/>
      <c r="R616" s="180">
        <f t="shared" si="128"/>
        <v>0</v>
      </c>
      <c r="S616" s="192"/>
      <c r="T616" s="180">
        <f t="shared" si="129"/>
        <v>0</v>
      </c>
      <c r="U616" s="192"/>
      <c r="V616" s="180">
        <f t="shared" si="130"/>
        <v>0</v>
      </c>
      <c r="W616" s="192"/>
      <c r="X616" s="179">
        <f t="shared" si="118"/>
        <v>0</v>
      </c>
      <c r="Y616" s="168"/>
    </row>
    <row r="617" spans="1:25" x14ac:dyDescent="0.25">
      <c r="A617" s="168"/>
      <c r="B617" s="181"/>
      <c r="C617" s="168"/>
      <c r="D617" s="191"/>
      <c r="E617" s="168"/>
      <c r="F617" s="168"/>
      <c r="G617" s="187" t="str">
        <f t="shared" si="119"/>
        <v/>
      </c>
      <c r="H617" s="238">
        <f t="shared" si="120"/>
        <v>0</v>
      </c>
      <c r="I617" s="238" t="str">
        <f t="shared" si="121"/>
        <v/>
      </c>
      <c r="J617" s="238" t="str">
        <f t="shared" si="122"/>
        <v/>
      </c>
      <c r="K617" s="238" t="str">
        <f t="shared" si="123"/>
        <v/>
      </c>
      <c r="L617" s="238" t="str">
        <f t="shared" si="124"/>
        <v/>
      </c>
      <c r="M617" s="238" t="str">
        <f t="shared" si="125"/>
        <v/>
      </c>
      <c r="N617" s="180">
        <f t="shared" si="126"/>
        <v>0</v>
      </c>
      <c r="O617" s="192"/>
      <c r="P617" s="180">
        <f t="shared" si="127"/>
        <v>0</v>
      </c>
      <c r="Q617" s="192"/>
      <c r="R617" s="180">
        <f t="shared" si="128"/>
        <v>0</v>
      </c>
      <c r="S617" s="192"/>
      <c r="T617" s="180">
        <f t="shared" si="129"/>
        <v>0</v>
      </c>
      <c r="U617" s="192"/>
      <c r="V617" s="180">
        <f t="shared" si="130"/>
        <v>0</v>
      </c>
      <c r="W617" s="192"/>
      <c r="X617" s="179">
        <f t="shared" si="118"/>
        <v>0</v>
      </c>
      <c r="Y617" s="168"/>
    </row>
    <row r="618" spans="1:25" x14ac:dyDescent="0.25">
      <c r="A618" s="168"/>
      <c r="B618" s="181"/>
      <c r="C618" s="168"/>
      <c r="D618" s="191"/>
      <c r="E618" s="168"/>
      <c r="F618" s="168"/>
      <c r="G618" s="187" t="str">
        <f t="shared" si="119"/>
        <v/>
      </c>
      <c r="H618" s="238">
        <f t="shared" si="120"/>
        <v>0</v>
      </c>
      <c r="I618" s="238" t="str">
        <f t="shared" si="121"/>
        <v/>
      </c>
      <c r="J618" s="238" t="str">
        <f t="shared" si="122"/>
        <v/>
      </c>
      <c r="K618" s="238" t="str">
        <f t="shared" si="123"/>
        <v/>
      </c>
      <c r="L618" s="238" t="str">
        <f t="shared" si="124"/>
        <v/>
      </c>
      <c r="M618" s="238" t="str">
        <f t="shared" si="125"/>
        <v/>
      </c>
      <c r="N618" s="180">
        <f t="shared" si="126"/>
        <v>0</v>
      </c>
      <c r="O618" s="192"/>
      <c r="P618" s="180">
        <f t="shared" si="127"/>
        <v>0</v>
      </c>
      <c r="Q618" s="192"/>
      <c r="R618" s="180">
        <f t="shared" si="128"/>
        <v>0</v>
      </c>
      <c r="S618" s="192"/>
      <c r="T618" s="180">
        <f t="shared" si="129"/>
        <v>0</v>
      </c>
      <c r="U618" s="192"/>
      <c r="V618" s="180">
        <f t="shared" si="130"/>
        <v>0</v>
      </c>
      <c r="W618" s="192"/>
      <c r="X618" s="179">
        <f t="shared" si="118"/>
        <v>0</v>
      </c>
      <c r="Y618" s="168"/>
    </row>
    <row r="619" spans="1:25" x14ac:dyDescent="0.25">
      <c r="A619" s="168"/>
      <c r="B619" s="181"/>
      <c r="C619" s="168"/>
      <c r="D619" s="191"/>
      <c r="E619" s="168"/>
      <c r="F619" s="168"/>
      <c r="G619" s="187" t="str">
        <f t="shared" si="119"/>
        <v/>
      </c>
      <c r="H619" s="238">
        <f t="shared" si="120"/>
        <v>0</v>
      </c>
      <c r="I619" s="238" t="str">
        <f t="shared" si="121"/>
        <v/>
      </c>
      <c r="J619" s="238" t="str">
        <f t="shared" si="122"/>
        <v/>
      </c>
      <c r="K619" s="238" t="str">
        <f t="shared" si="123"/>
        <v/>
      </c>
      <c r="L619" s="238" t="str">
        <f t="shared" si="124"/>
        <v/>
      </c>
      <c r="M619" s="238" t="str">
        <f t="shared" si="125"/>
        <v/>
      </c>
      <c r="N619" s="180">
        <f t="shared" si="126"/>
        <v>0</v>
      </c>
      <c r="O619" s="192"/>
      <c r="P619" s="180">
        <f t="shared" si="127"/>
        <v>0</v>
      </c>
      <c r="Q619" s="192"/>
      <c r="R619" s="180">
        <f t="shared" si="128"/>
        <v>0</v>
      </c>
      <c r="S619" s="192"/>
      <c r="T619" s="180">
        <f t="shared" si="129"/>
        <v>0</v>
      </c>
      <c r="U619" s="192"/>
      <c r="V619" s="180">
        <f t="shared" si="130"/>
        <v>0</v>
      </c>
      <c r="W619" s="192"/>
      <c r="X619" s="179">
        <f t="shared" si="118"/>
        <v>0</v>
      </c>
      <c r="Y619" s="168"/>
    </row>
    <row r="620" spans="1:25" x14ac:dyDescent="0.25">
      <c r="A620" s="168"/>
      <c r="B620" s="181"/>
      <c r="C620" s="168"/>
      <c r="D620" s="191"/>
      <c r="E620" s="168"/>
      <c r="F620" s="168"/>
      <c r="G620" s="187" t="str">
        <f t="shared" si="119"/>
        <v/>
      </c>
      <c r="H620" s="238">
        <f t="shared" si="120"/>
        <v>0</v>
      </c>
      <c r="I620" s="238" t="str">
        <f t="shared" si="121"/>
        <v/>
      </c>
      <c r="J620" s="238" t="str">
        <f t="shared" si="122"/>
        <v/>
      </c>
      <c r="K620" s="238" t="str">
        <f t="shared" si="123"/>
        <v/>
      </c>
      <c r="L620" s="238" t="str">
        <f t="shared" si="124"/>
        <v/>
      </c>
      <c r="M620" s="238" t="str">
        <f t="shared" si="125"/>
        <v/>
      </c>
      <c r="N620" s="180">
        <f t="shared" si="126"/>
        <v>0</v>
      </c>
      <c r="O620" s="192"/>
      <c r="P620" s="180">
        <f t="shared" si="127"/>
        <v>0</v>
      </c>
      <c r="Q620" s="192"/>
      <c r="R620" s="180">
        <f t="shared" si="128"/>
        <v>0</v>
      </c>
      <c r="S620" s="192"/>
      <c r="T620" s="180">
        <f t="shared" si="129"/>
        <v>0</v>
      </c>
      <c r="U620" s="192"/>
      <c r="V620" s="180">
        <f t="shared" si="130"/>
        <v>0</v>
      </c>
      <c r="W620" s="192"/>
      <c r="X620" s="179">
        <f t="shared" si="118"/>
        <v>0</v>
      </c>
      <c r="Y620" s="168"/>
    </row>
    <row r="621" spans="1:25" x14ac:dyDescent="0.25">
      <c r="A621" s="168"/>
      <c r="B621" s="181"/>
      <c r="C621" s="168"/>
      <c r="D621" s="191"/>
      <c r="E621" s="168"/>
      <c r="F621" s="168"/>
      <c r="G621" s="187" t="str">
        <f t="shared" si="119"/>
        <v/>
      </c>
      <c r="H621" s="238">
        <f t="shared" si="120"/>
        <v>0</v>
      </c>
      <c r="I621" s="238" t="str">
        <f t="shared" si="121"/>
        <v/>
      </c>
      <c r="J621" s="238" t="str">
        <f t="shared" si="122"/>
        <v/>
      </c>
      <c r="K621" s="238" t="str">
        <f t="shared" si="123"/>
        <v/>
      </c>
      <c r="L621" s="238" t="str">
        <f t="shared" si="124"/>
        <v/>
      </c>
      <c r="M621" s="238" t="str">
        <f t="shared" si="125"/>
        <v/>
      </c>
      <c r="N621" s="180">
        <f t="shared" si="126"/>
        <v>0</v>
      </c>
      <c r="O621" s="192"/>
      <c r="P621" s="180">
        <f t="shared" si="127"/>
        <v>0</v>
      </c>
      <c r="Q621" s="192"/>
      <c r="R621" s="180">
        <f t="shared" si="128"/>
        <v>0</v>
      </c>
      <c r="S621" s="192"/>
      <c r="T621" s="180">
        <f t="shared" si="129"/>
        <v>0</v>
      </c>
      <c r="U621" s="192"/>
      <c r="V621" s="180">
        <f t="shared" si="130"/>
        <v>0</v>
      </c>
      <c r="W621" s="192"/>
      <c r="X621" s="179">
        <f t="shared" si="118"/>
        <v>0</v>
      </c>
      <c r="Y621" s="168"/>
    </row>
    <row r="622" spans="1:25" x14ac:dyDescent="0.25">
      <c r="A622" s="168"/>
      <c r="B622" s="181"/>
      <c r="C622" s="168"/>
      <c r="D622" s="191"/>
      <c r="E622" s="168"/>
      <c r="F622" s="168"/>
      <c r="G622" s="187" t="str">
        <f t="shared" si="119"/>
        <v/>
      </c>
      <c r="H622" s="238">
        <f t="shared" si="120"/>
        <v>0</v>
      </c>
      <c r="I622" s="238" t="str">
        <f t="shared" si="121"/>
        <v/>
      </c>
      <c r="J622" s="238" t="str">
        <f t="shared" si="122"/>
        <v/>
      </c>
      <c r="K622" s="238" t="str">
        <f t="shared" si="123"/>
        <v/>
      </c>
      <c r="L622" s="238" t="str">
        <f t="shared" si="124"/>
        <v/>
      </c>
      <c r="M622" s="238" t="str">
        <f t="shared" si="125"/>
        <v/>
      </c>
      <c r="N622" s="180">
        <f t="shared" si="126"/>
        <v>0</v>
      </c>
      <c r="O622" s="192"/>
      <c r="P622" s="180">
        <f t="shared" si="127"/>
        <v>0</v>
      </c>
      <c r="Q622" s="192"/>
      <c r="R622" s="180">
        <f t="shared" si="128"/>
        <v>0</v>
      </c>
      <c r="S622" s="192"/>
      <c r="T622" s="180">
        <f t="shared" si="129"/>
        <v>0</v>
      </c>
      <c r="U622" s="192"/>
      <c r="V622" s="180">
        <f t="shared" si="130"/>
        <v>0</v>
      </c>
      <c r="W622" s="192"/>
      <c r="X622" s="179">
        <f t="shared" si="118"/>
        <v>0</v>
      </c>
      <c r="Y622" s="168"/>
    </row>
    <row r="623" spans="1:25" x14ac:dyDescent="0.25">
      <c r="A623" s="168"/>
      <c r="B623" s="181"/>
      <c r="C623" s="168"/>
      <c r="D623" s="191"/>
      <c r="E623" s="168"/>
      <c r="F623" s="168"/>
      <c r="G623" s="187" t="str">
        <f t="shared" si="119"/>
        <v/>
      </c>
      <c r="H623" s="238">
        <f t="shared" si="120"/>
        <v>0</v>
      </c>
      <c r="I623" s="238" t="str">
        <f t="shared" si="121"/>
        <v/>
      </c>
      <c r="J623" s="238" t="str">
        <f t="shared" si="122"/>
        <v/>
      </c>
      <c r="K623" s="238" t="str">
        <f t="shared" si="123"/>
        <v/>
      </c>
      <c r="L623" s="238" t="str">
        <f t="shared" si="124"/>
        <v/>
      </c>
      <c r="M623" s="238" t="str">
        <f t="shared" si="125"/>
        <v/>
      </c>
      <c r="N623" s="180">
        <f t="shared" si="126"/>
        <v>0</v>
      </c>
      <c r="O623" s="192"/>
      <c r="P623" s="180">
        <f t="shared" si="127"/>
        <v>0</v>
      </c>
      <c r="Q623" s="192"/>
      <c r="R623" s="180">
        <f t="shared" si="128"/>
        <v>0</v>
      </c>
      <c r="S623" s="192"/>
      <c r="T623" s="180">
        <f t="shared" si="129"/>
        <v>0</v>
      </c>
      <c r="U623" s="192"/>
      <c r="V623" s="180">
        <f t="shared" si="130"/>
        <v>0</v>
      </c>
      <c r="W623" s="192"/>
      <c r="X623" s="179">
        <f t="shared" si="118"/>
        <v>0</v>
      </c>
      <c r="Y623" s="168"/>
    </row>
    <row r="624" spans="1:25" x14ac:dyDescent="0.25">
      <c r="A624" s="168"/>
      <c r="B624" s="181"/>
      <c r="C624" s="168"/>
      <c r="D624" s="191"/>
      <c r="E624" s="168"/>
      <c r="F624" s="168"/>
      <c r="G624" s="187" t="str">
        <f t="shared" si="119"/>
        <v/>
      </c>
      <c r="H624" s="238">
        <f t="shared" si="120"/>
        <v>0</v>
      </c>
      <c r="I624" s="238" t="str">
        <f t="shared" si="121"/>
        <v/>
      </c>
      <c r="J624" s="238" t="str">
        <f t="shared" si="122"/>
        <v/>
      </c>
      <c r="K624" s="238" t="str">
        <f t="shared" si="123"/>
        <v/>
      </c>
      <c r="L624" s="238" t="str">
        <f t="shared" si="124"/>
        <v/>
      </c>
      <c r="M624" s="238" t="str">
        <f t="shared" si="125"/>
        <v/>
      </c>
      <c r="N624" s="180">
        <f t="shared" si="126"/>
        <v>0</v>
      </c>
      <c r="O624" s="192"/>
      <c r="P624" s="180">
        <f t="shared" si="127"/>
        <v>0</v>
      </c>
      <c r="Q624" s="192"/>
      <c r="R624" s="180">
        <f t="shared" si="128"/>
        <v>0</v>
      </c>
      <c r="S624" s="192"/>
      <c r="T624" s="180">
        <f t="shared" si="129"/>
        <v>0</v>
      </c>
      <c r="U624" s="192"/>
      <c r="V624" s="180">
        <f t="shared" si="130"/>
        <v>0</v>
      </c>
      <c r="W624" s="192"/>
      <c r="X624" s="179">
        <f t="shared" si="118"/>
        <v>0</v>
      </c>
      <c r="Y624" s="168"/>
    </row>
    <row r="625" spans="1:25" x14ac:dyDescent="0.25">
      <c r="A625" s="168"/>
      <c r="B625" s="181"/>
      <c r="C625" s="168"/>
      <c r="D625" s="191"/>
      <c r="E625" s="168"/>
      <c r="F625" s="168"/>
      <c r="G625" s="187" t="str">
        <f t="shared" si="119"/>
        <v/>
      </c>
      <c r="H625" s="238">
        <f t="shared" si="120"/>
        <v>0</v>
      </c>
      <c r="I625" s="238" t="str">
        <f t="shared" si="121"/>
        <v/>
      </c>
      <c r="J625" s="238" t="str">
        <f t="shared" si="122"/>
        <v/>
      </c>
      <c r="K625" s="238" t="str">
        <f t="shared" si="123"/>
        <v/>
      </c>
      <c r="L625" s="238" t="str">
        <f t="shared" si="124"/>
        <v/>
      </c>
      <c r="M625" s="238" t="str">
        <f t="shared" si="125"/>
        <v/>
      </c>
      <c r="N625" s="180">
        <f t="shared" si="126"/>
        <v>0</v>
      </c>
      <c r="O625" s="192"/>
      <c r="P625" s="180">
        <f t="shared" si="127"/>
        <v>0</v>
      </c>
      <c r="Q625" s="192"/>
      <c r="R625" s="180">
        <f t="shared" si="128"/>
        <v>0</v>
      </c>
      <c r="S625" s="192"/>
      <c r="T625" s="180">
        <f t="shared" si="129"/>
        <v>0</v>
      </c>
      <c r="U625" s="192"/>
      <c r="V625" s="180">
        <f t="shared" si="130"/>
        <v>0</v>
      </c>
      <c r="W625" s="192"/>
      <c r="X625" s="179">
        <f t="shared" si="118"/>
        <v>0</v>
      </c>
      <c r="Y625" s="168"/>
    </row>
    <row r="626" spans="1:25" x14ac:dyDescent="0.25">
      <c r="A626" s="168"/>
      <c r="B626" s="181"/>
      <c r="C626" s="168"/>
      <c r="D626" s="191"/>
      <c r="E626" s="168"/>
      <c r="F626" s="168"/>
      <c r="G626" s="187" t="str">
        <f t="shared" si="119"/>
        <v/>
      </c>
      <c r="H626" s="238">
        <f t="shared" si="120"/>
        <v>0</v>
      </c>
      <c r="I626" s="238" t="str">
        <f t="shared" si="121"/>
        <v/>
      </c>
      <c r="J626" s="238" t="str">
        <f t="shared" si="122"/>
        <v/>
      </c>
      <c r="K626" s="238" t="str">
        <f t="shared" si="123"/>
        <v/>
      </c>
      <c r="L626" s="238" t="str">
        <f t="shared" si="124"/>
        <v/>
      </c>
      <c r="M626" s="238" t="str">
        <f t="shared" si="125"/>
        <v/>
      </c>
      <c r="N626" s="180">
        <f t="shared" si="126"/>
        <v>0</v>
      </c>
      <c r="O626" s="192"/>
      <c r="P626" s="180">
        <f t="shared" si="127"/>
        <v>0</v>
      </c>
      <c r="Q626" s="192"/>
      <c r="R626" s="180">
        <f t="shared" si="128"/>
        <v>0</v>
      </c>
      <c r="S626" s="192"/>
      <c r="T626" s="180">
        <f t="shared" si="129"/>
        <v>0</v>
      </c>
      <c r="U626" s="192"/>
      <c r="V626" s="180">
        <f t="shared" si="130"/>
        <v>0</v>
      </c>
      <c r="W626" s="192"/>
      <c r="X626" s="179">
        <f t="shared" si="118"/>
        <v>0</v>
      </c>
      <c r="Y626" s="168"/>
    </row>
    <row r="627" spans="1:25" x14ac:dyDescent="0.25">
      <c r="A627" s="168"/>
      <c r="B627" s="181"/>
      <c r="C627" s="168"/>
      <c r="D627" s="191"/>
      <c r="E627" s="168"/>
      <c r="F627" s="168"/>
      <c r="G627" s="187" t="str">
        <f t="shared" si="119"/>
        <v/>
      </c>
      <c r="H627" s="238">
        <f t="shared" si="120"/>
        <v>0</v>
      </c>
      <c r="I627" s="238" t="str">
        <f t="shared" si="121"/>
        <v/>
      </c>
      <c r="J627" s="238" t="str">
        <f t="shared" si="122"/>
        <v/>
      </c>
      <c r="K627" s="238" t="str">
        <f t="shared" si="123"/>
        <v/>
      </c>
      <c r="L627" s="238" t="str">
        <f t="shared" si="124"/>
        <v/>
      </c>
      <c r="M627" s="238" t="str">
        <f t="shared" si="125"/>
        <v/>
      </c>
      <c r="N627" s="180">
        <f t="shared" si="126"/>
        <v>0</v>
      </c>
      <c r="O627" s="192"/>
      <c r="P627" s="180">
        <f t="shared" si="127"/>
        <v>0</v>
      </c>
      <c r="Q627" s="192"/>
      <c r="R627" s="180">
        <f t="shared" si="128"/>
        <v>0</v>
      </c>
      <c r="S627" s="192"/>
      <c r="T627" s="180">
        <f t="shared" si="129"/>
        <v>0</v>
      </c>
      <c r="U627" s="192"/>
      <c r="V627" s="180">
        <f t="shared" si="130"/>
        <v>0</v>
      </c>
      <c r="W627" s="192"/>
      <c r="X627" s="179">
        <f t="shared" si="118"/>
        <v>0</v>
      </c>
      <c r="Y627" s="168"/>
    </row>
    <row r="628" spans="1:25" x14ac:dyDescent="0.25">
      <c r="A628" s="168"/>
      <c r="B628" s="181"/>
      <c r="C628" s="168"/>
      <c r="D628" s="191"/>
      <c r="E628" s="168"/>
      <c r="F628" s="168"/>
      <c r="G628" s="187" t="str">
        <f t="shared" si="119"/>
        <v/>
      </c>
      <c r="H628" s="238">
        <f t="shared" si="120"/>
        <v>0</v>
      </c>
      <c r="I628" s="238" t="str">
        <f t="shared" si="121"/>
        <v/>
      </c>
      <c r="J628" s="238" t="str">
        <f t="shared" si="122"/>
        <v/>
      </c>
      <c r="K628" s="238" t="str">
        <f t="shared" si="123"/>
        <v/>
      </c>
      <c r="L628" s="238" t="str">
        <f t="shared" si="124"/>
        <v/>
      </c>
      <c r="M628" s="238" t="str">
        <f t="shared" si="125"/>
        <v/>
      </c>
      <c r="N628" s="180">
        <f t="shared" si="126"/>
        <v>0</v>
      </c>
      <c r="O628" s="192"/>
      <c r="P628" s="180">
        <f t="shared" si="127"/>
        <v>0</v>
      </c>
      <c r="Q628" s="192"/>
      <c r="R628" s="180">
        <f t="shared" si="128"/>
        <v>0</v>
      </c>
      <c r="S628" s="192"/>
      <c r="T628" s="180">
        <f t="shared" si="129"/>
        <v>0</v>
      </c>
      <c r="U628" s="192"/>
      <c r="V628" s="180">
        <f t="shared" si="130"/>
        <v>0</v>
      </c>
      <c r="W628" s="192"/>
      <c r="X628" s="179">
        <f t="shared" si="118"/>
        <v>0</v>
      </c>
      <c r="Y628" s="168"/>
    </row>
    <row r="629" spans="1:25" x14ac:dyDescent="0.25">
      <c r="A629" s="168"/>
      <c r="B629" s="181"/>
      <c r="C629" s="168"/>
      <c r="D629" s="191"/>
      <c r="E629" s="168"/>
      <c r="F629" s="168"/>
      <c r="G629" s="187" t="str">
        <f t="shared" si="119"/>
        <v/>
      </c>
      <c r="H629" s="238">
        <f t="shared" si="120"/>
        <v>0</v>
      </c>
      <c r="I629" s="238" t="str">
        <f t="shared" si="121"/>
        <v/>
      </c>
      <c r="J629" s="238" t="str">
        <f t="shared" si="122"/>
        <v/>
      </c>
      <c r="K629" s="238" t="str">
        <f t="shared" si="123"/>
        <v/>
      </c>
      <c r="L629" s="238" t="str">
        <f t="shared" si="124"/>
        <v/>
      </c>
      <c r="M629" s="238" t="str">
        <f t="shared" si="125"/>
        <v/>
      </c>
      <c r="N629" s="180">
        <f t="shared" si="126"/>
        <v>0</v>
      </c>
      <c r="O629" s="192"/>
      <c r="P629" s="180">
        <f t="shared" si="127"/>
        <v>0</v>
      </c>
      <c r="Q629" s="192"/>
      <c r="R629" s="180">
        <f t="shared" si="128"/>
        <v>0</v>
      </c>
      <c r="S629" s="192"/>
      <c r="T629" s="180">
        <f t="shared" si="129"/>
        <v>0</v>
      </c>
      <c r="U629" s="192"/>
      <c r="V629" s="180">
        <f t="shared" si="130"/>
        <v>0</v>
      </c>
      <c r="W629" s="192"/>
      <c r="X629" s="179">
        <f t="shared" si="118"/>
        <v>0</v>
      </c>
      <c r="Y629" s="168"/>
    </row>
    <row r="630" spans="1:25" x14ac:dyDescent="0.25">
      <c r="A630" s="168"/>
      <c r="B630" s="181"/>
      <c r="C630" s="168"/>
      <c r="D630" s="191"/>
      <c r="E630" s="168"/>
      <c r="F630" s="168"/>
      <c r="G630" s="187" t="str">
        <f t="shared" si="119"/>
        <v/>
      </c>
      <c r="H630" s="238">
        <f t="shared" si="120"/>
        <v>0</v>
      </c>
      <c r="I630" s="238" t="str">
        <f t="shared" si="121"/>
        <v/>
      </c>
      <c r="J630" s="238" t="str">
        <f t="shared" si="122"/>
        <v/>
      </c>
      <c r="K630" s="238" t="str">
        <f t="shared" si="123"/>
        <v/>
      </c>
      <c r="L630" s="238" t="str">
        <f t="shared" si="124"/>
        <v/>
      </c>
      <c r="M630" s="238" t="str">
        <f t="shared" si="125"/>
        <v/>
      </c>
      <c r="N630" s="180">
        <f t="shared" si="126"/>
        <v>0</v>
      </c>
      <c r="O630" s="192"/>
      <c r="P630" s="180">
        <f t="shared" si="127"/>
        <v>0</v>
      </c>
      <c r="Q630" s="192"/>
      <c r="R630" s="180">
        <f t="shared" si="128"/>
        <v>0</v>
      </c>
      <c r="S630" s="192"/>
      <c r="T630" s="180">
        <f t="shared" si="129"/>
        <v>0</v>
      </c>
      <c r="U630" s="192"/>
      <c r="V630" s="180">
        <f t="shared" si="130"/>
        <v>0</v>
      </c>
      <c r="W630" s="192"/>
      <c r="X630" s="179">
        <f t="shared" si="118"/>
        <v>0</v>
      </c>
      <c r="Y630" s="168"/>
    </row>
    <row r="631" spans="1:25" x14ac:dyDescent="0.25">
      <c r="A631" s="168"/>
      <c r="B631" s="181"/>
      <c r="C631" s="168"/>
      <c r="D631" s="191"/>
      <c r="E631" s="168"/>
      <c r="F631" s="168"/>
      <c r="G631" s="187" t="str">
        <f t="shared" si="119"/>
        <v/>
      </c>
      <c r="H631" s="238">
        <f t="shared" si="120"/>
        <v>0</v>
      </c>
      <c r="I631" s="238" t="str">
        <f t="shared" si="121"/>
        <v/>
      </c>
      <c r="J631" s="238" t="str">
        <f t="shared" si="122"/>
        <v/>
      </c>
      <c r="K631" s="238" t="str">
        <f t="shared" si="123"/>
        <v/>
      </c>
      <c r="L631" s="238" t="str">
        <f t="shared" si="124"/>
        <v/>
      </c>
      <c r="M631" s="238" t="str">
        <f t="shared" si="125"/>
        <v/>
      </c>
      <c r="N631" s="180">
        <f t="shared" si="126"/>
        <v>0</v>
      </c>
      <c r="O631" s="192"/>
      <c r="P631" s="180">
        <f t="shared" si="127"/>
        <v>0</v>
      </c>
      <c r="Q631" s="192"/>
      <c r="R631" s="180">
        <f t="shared" si="128"/>
        <v>0</v>
      </c>
      <c r="S631" s="192"/>
      <c r="T631" s="180">
        <f t="shared" si="129"/>
        <v>0</v>
      </c>
      <c r="U631" s="192"/>
      <c r="V631" s="180">
        <f t="shared" si="130"/>
        <v>0</v>
      </c>
      <c r="W631" s="192"/>
      <c r="X631" s="179">
        <f t="shared" si="118"/>
        <v>0</v>
      </c>
      <c r="Y631" s="168"/>
    </row>
    <row r="632" spans="1:25" x14ac:dyDescent="0.25">
      <c r="A632" s="168"/>
      <c r="B632" s="181"/>
      <c r="C632" s="168"/>
      <c r="D632" s="191"/>
      <c r="E632" s="168"/>
      <c r="F632" s="168"/>
      <c r="G632" s="187" t="str">
        <f t="shared" si="119"/>
        <v/>
      </c>
      <c r="H632" s="238">
        <f t="shared" si="120"/>
        <v>0</v>
      </c>
      <c r="I632" s="238" t="str">
        <f t="shared" si="121"/>
        <v/>
      </c>
      <c r="J632" s="238" t="str">
        <f t="shared" si="122"/>
        <v/>
      </c>
      <c r="K632" s="238" t="str">
        <f t="shared" si="123"/>
        <v/>
      </c>
      <c r="L632" s="238" t="str">
        <f t="shared" si="124"/>
        <v/>
      </c>
      <c r="M632" s="238" t="str">
        <f t="shared" si="125"/>
        <v/>
      </c>
      <c r="N632" s="180">
        <f t="shared" si="126"/>
        <v>0</v>
      </c>
      <c r="O632" s="192"/>
      <c r="P632" s="180">
        <f t="shared" si="127"/>
        <v>0</v>
      </c>
      <c r="Q632" s="192"/>
      <c r="R632" s="180">
        <f t="shared" si="128"/>
        <v>0</v>
      </c>
      <c r="S632" s="192"/>
      <c r="T632" s="180">
        <f t="shared" si="129"/>
        <v>0</v>
      </c>
      <c r="U632" s="192"/>
      <c r="V632" s="180">
        <f t="shared" si="130"/>
        <v>0</v>
      </c>
      <c r="W632" s="192"/>
      <c r="X632" s="179">
        <f t="shared" si="118"/>
        <v>0</v>
      </c>
      <c r="Y632" s="168"/>
    </row>
    <row r="633" spans="1:25" x14ac:dyDescent="0.25">
      <c r="A633" s="168"/>
      <c r="B633" s="181"/>
      <c r="C633" s="168"/>
      <c r="D633" s="191"/>
      <c r="E633" s="168"/>
      <c r="F633" s="168"/>
      <c r="G633" s="187" t="str">
        <f t="shared" si="119"/>
        <v/>
      </c>
      <c r="H633" s="238">
        <f t="shared" si="120"/>
        <v>0</v>
      </c>
      <c r="I633" s="238" t="str">
        <f t="shared" si="121"/>
        <v/>
      </c>
      <c r="J633" s="238" t="str">
        <f t="shared" si="122"/>
        <v/>
      </c>
      <c r="K633" s="238" t="str">
        <f t="shared" si="123"/>
        <v/>
      </c>
      <c r="L633" s="238" t="str">
        <f t="shared" si="124"/>
        <v/>
      </c>
      <c r="M633" s="238" t="str">
        <f t="shared" si="125"/>
        <v/>
      </c>
      <c r="N633" s="180">
        <f t="shared" si="126"/>
        <v>0</v>
      </c>
      <c r="O633" s="192"/>
      <c r="P633" s="180">
        <f t="shared" si="127"/>
        <v>0</v>
      </c>
      <c r="Q633" s="192"/>
      <c r="R633" s="180">
        <f t="shared" si="128"/>
        <v>0</v>
      </c>
      <c r="S633" s="192"/>
      <c r="T633" s="180">
        <f t="shared" si="129"/>
        <v>0</v>
      </c>
      <c r="U633" s="192"/>
      <c r="V633" s="180">
        <f t="shared" si="130"/>
        <v>0</v>
      </c>
      <c r="W633" s="192"/>
      <c r="X633" s="179">
        <f t="shared" si="118"/>
        <v>0</v>
      </c>
      <c r="Y633" s="168"/>
    </row>
    <row r="634" spans="1:25" x14ac:dyDescent="0.25">
      <c r="A634" s="168"/>
      <c r="B634" s="181"/>
      <c r="C634" s="168"/>
      <c r="D634" s="191"/>
      <c r="E634" s="168"/>
      <c r="F634" s="168"/>
      <c r="G634" s="187" t="str">
        <f t="shared" si="119"/>
        <v/>
      </c>
      <c r="H634" s="238">
        <f t="shared" si="120"/>
        <v>0</v>
      </c>
      <c r="I634" s="238" t="str">
        <f t="shared" si="121"/>
        <v/>
      </c>
      <c r="J634" s="238" t="str">
        <f t="shared" si="122"/>
        <v/>
      </c>
      <c r="K634" s="238" t="str">
        <f t="shared" si="123"/>
        <v/>
      </c>
      <c r="L634" s="238" t="str">
        <f t="shared" si="124"/>
        <v/>
      </c>
      <c r="M634" s="238" t="str">
        <f t="shared" si="125"/>
        <v/>
      </c>
      <c r="N634" s="180">
        <f t="shared" si="126"/>
        <v>0</v>
      </c>
      <c r="O634" s="192"/>
      <c r="P634" s="180">
        <f t="shared" si="127"/>
        <v>0</v>
      </c>
      <c r="Q634" s="192"/>
      <c r="R634" s="180">
        <f t="shared" si="128"/>
        <v>0</v>
      </c>
      <c r="S634" s="192"/>
      <c r="T634" s="180">
        <f t="shared" si="129"/>
        <v>0</v>
      </c>
      <c r="U634" s="192"/>
      <c r="V634" s="180">
        <f t="shared" si="130"/>
        <v>0</v>
      </c>
      <c r="W634" s="192"/>
      <c r="X634" s="179">
        <f t="shared" si="118"/>
        <v>0</v>
      </c>
      <c r="Y634" s="168"/>
    </row>
    <row r="635" spans="1:25" x14ac:dyDescent="0.25">
      <c r="A635" s="168"/>
      <c r="B635" s="181"/>
      <c r="C635" s="168"/>
      <c r="D635" s="191"/>
      <c r="E635" s="168"/>
      <c r="F635" s="168"/>
      <c r="G635" s="187" t="str">
        <f t="shared" si="119"/>
        <v/>
      </c>
      <c r="H635" s="238">
        <f t="shared" si="120"/>
        <v>0</v>
      </c>
      <c r="I635" s="238" t="str">
        <f t="shared" si="121"/>
        <v/>
      </c>
      <c r="J635" s="238" t="str">
        <f t="shared" si="122"/>
        <v/>
      </c>
      <c r="K635" s="238" t="str">
        <f t="shared" si="123"/>
        <v/>
      </c>
      <c r="L635" s="238" t="str">
        <f t="shared" si="124"/>
        <v/>
      </c>
      <c r="M635" s="238" t="str">
        <f t="shared" si="125"/>
        <v/>
      </c>
      <c r="N635" s="180">
        <f t="shared" si="126"/>
        <v>0</v>
      </c>
      <c r="O635" s="192"/>
      <c r="P635" s="180">
        <f t="shared" si="127"/>
        <v>0</v>
      </c>
      <c r="Q635" s="192"/>
      <c r="R635" s="180">
        <f t="shared" si="128"/>
        <v>0</v>
      </c>
      <c r="S635" s="192"/>
      <c r="T635" s="180">
        <f t="shared" si="129"/>
        <v>0</v>
      </c>
      <c r="U635" s="192"/>
      <c r="V635" s="180">
        <f t="shared" si="130"/>
        <v>0</v>
      </c>
      <c r="W635" s="192"/>
      <c r="X635" s="179">
        <f t="shared" si="118"/>
        <v>0</v>
      </c>
      <c r="Y635" s="168"/>
    </row>
    <row r="636" spans="1:25" x14ac:dyDescent="0.25">
      <c r="A636" s="168"/>
      <c r="B636" s="181"/>
      <c r="C636" s="168"/>
      <c r="D636" s="191"/>
      <c r="E636" s="168"/>
      <c r="F636" s="168"/>
      <c r="G636" s="187" t="str">
        <f t="shared" si="119"/>
        <v/>
      </c>
      <c r="H636" s="238">
        <f t="shared" si="120"/>
        <v>0</v>
      </c>
      <c r="I636" s="238" t="str">
        <f t="shared" si="121"/>
        <v/>
      </c>
      <c r="J636" s="238" t="str">
        <f t="shared" si="122"/>
        <v/>
      </c>
      <c r="K636" s="238" t="str">
        <f t="shared" si="123"/>
        <v/>
      </c>
      <c r="L636" s="238" t="str">
        <f t="shared" si="124"/>
        <v/>
      </c>
      <c r="M636" s="238" t="str">
        <f t="shared" si="125"/>
        <v/>
      </c>
      <c r="N636" s="180">
        <f t="shared" si="126"/>
        <v>0</v>
      </c>
      <c r="O636" s="192"/>
      <c r="P636" s="180">
        <f t="shared" si="127"/>
        <v>0</v>
      </c>
      <c r="Q636" s="192"/>
      <c r="R636" s="180">
        <f t="shared" si="128"/>
        <v>0</v>
      </c>
      <c r="S636" s="192"/>
      <c r="T636" s="180">
        <f t="shared" si="129"/>
        <v>0</v>
      </c>
      <c r="U636" s="192"/>
      <c r="V636" s="180">
        <f t="shared" si="130"/>
        <v>0</v>
      </c>
      <c r="W636" s="192"/>
      <c r="X636" s="179">
        <f t="shared" si="118"/>
        <v>0</v>
      </c>
      <c r="Y636" s="168"/>
    </row>
    <row r="637" spans="1:25" x14ac:dyDescent="0.25">
      <c r="A637" s="168"/>
      <c r="B637" s="181"/>
      <c r="C637" s="168"/>
      <c r="D637" s="191"/>
      <c r="E637" s="168"/>
      <c r="F637" s="168"/>
      <c r="G637" s="187" t="str">
        <f t="shared" si="119"/>
        <v/>
      </c>
      <c r="H637" s="238">
        <f t="shared" si="120"/>
        <v>0</v>
      </c>
      <c r="I637" s="238" t="str">
        <f t="shared" si="121"/>
        <v/>
      </c>
      <c r="J637" s="238" t="str">
        <f t="shared" si="122"/>
        <v/>
      </c>
      <c r="K637" s="238" t="str">
        <f t="shared" si="123"/>
        <v/>
      </c>
      <c r="L637" s="238" t="str">
        <f t="shared" si="124"/>
        <v/>
      </c>
      <c r="M637" s="238" t="str">
        <f t="shared" si="125"/>
        <v/>
      </c>
      <c r="N637" s="180">
        <f t="shared" si="126"/>
        <v>0</v>
      </c>
      <c r="O637" s="192"/>
      <c r="P637" s="180">
        <f t="shared" si="127"/>
        <v>0</v>
      </c>
      <c r="Q637" s="192"/>
      <c r="R637" s="180">
        <f t="shared" si="128"/>
        <v>0</v>
      </c>
      <c r="S637" s="192"/>
      <c r="T637" s="180">
        <f t="shared" si="129"/>
        <v>0</v>
      </c>
      <c r="U637" s="192"/>
      <c r="V637" s="180">
        <f t="shared" si="130"/>
        <v>0</v>
      </c>
      <c r="W637" s="192"/>
      <c r="X637" s="179">
        <f t="shared" si="118"/>
        <v>0</v>
      </c>
      <c r="Y637" s="168"/>
    </row>
    <row r="638" spans="1:25" x14ac:dyDescent="0.25">
      <c r="A638" s="168"/>
      <c r="B638" s="181"/>
      <c r="C638" s="168"/>
      <c r="D638" s="191"/>
      <c r="E638" s="168"/>
      <c r="F638" s="168"/>
      <c r="G638" s="187" t="str">
        <f t="shared" si="119"/>
        <v/>
      </c>
      <c r="H638" s="238">
        <f t="shared" si="120"/>
        <v>0</v>
      </c>
      <c r="I638" s="238" t="str">
        <f t="shared" si="121"/>
        <v/>
      </c>
      <c r="J638" s="238" t="str">
        <f t="shared" si="122"/>
        <v/>
      </c>
      <c r="K638" s="238" t="str">
        <f t="shared" si="123"/>
        <v/>
      </c>
      <c r="L638" s="238" t="str">
        <f t="shared" si="124"/>
        <v/>
      </c>
      <c r="M638" s="238" t="str">
        <f t="shared" si="125"/>
        <v/>
      </c>
      <c r="N638" s="180">
        <f t="shared" si="126"/>
        <v>0</v>
      </c>
      <c r="O638" s="192"/>
      <c r="P638" s="180">
        <f t="shared" si="127"/>
        <v>0</v>
      </c>
      <c r="Q638" s="192"/>
      <c r="R638" s="180">
        <f t="shared" si="128"/>
        <v>0</v>
      </c>
      <c r="S638" s="192"/>
      <c r="T638" s="180">
        <f t="shared" si="129"/>
        <v>0</v>
      </c>
      <c r="U638" s="192"/>
      <c r="V638" s="180">
        <f t="shared" si="130"/>
        <v>0</v>
      </c>
      <c r="W638" s="192"/>
      <c r="X638" s="179">
        <f t="shared" si="118"/>
        <v>0</v>
      </c>
      <c r="Y638" s="168"/>
    </row>
    <row r="639" spans="1:25" x14ac:dyDescent="0.25">
      <c r="A639" s="168"/>
      <c r="B639" s="181"/>
      <c r="C639" s="168"/>
      <c r="D639" s="191"/>
      <c r="E639" s="168"/>
      <c r="F639" s="168"/>
      <c r="G639" s="187" t="str">
        <f t="shared" si="119"/>
        <v/>
      </c>
      <c r="H639" s="238">
        <f t="shared" si="120"/>
        <v>0</v>
      </c>
      <c r="I639" s="238" t="str">
        <f t="shared" si="121"/>
        <v/>
      </c>
      <c r="J639" s="238" t="str">
        <f t="shared" si="122"/>
        <v/>
      </c>
      <c r="K639" s="238" t="str">
        <f t="shared" si="123"/>
        <v/>
      </c>
      <c r="L639" s="238" t="str">
        <f t="shared" si="124"/>
        <v/>
      </c>
      <c r="M639" s="238" t="str">
        <f t="shared" si="125"/>
        <v/>
      </c>
      <c r="N639" s="180">
        <f t="shared" si="126"/>
        <v>0</v>
      </c>
      <c r="O639" s="192"/>
      <c r="P639" s="180">
        <f t="shared" si="127"/>
        <v>0</v>
      </c>
      <c r="Q639" s="192"/>
      <c r="R639" s="180">
        <f t="shared" si="128"/>
        <v>0</v>
      </c>
      <c r="S639" s="192"/>
      <c r="T639" s="180">
        <f t="shared" si="129"/>
        <v>0</v>
      </c>
      <c r="U639" s="192"/>
      <c r="V639" s="180">
        <f t="shared" si="130"/>
        <v>0</v>
      </c>
      <c r="W639" s="192"/>
      <c r="X639" s="179">
        <f t="shared" si="118"/>
        <v>0</v>
      </c>
      <c r="Y639" s="168"/>
    </row>
    <row r="640" spans="1:25" x14ac:dyDescent="0.25">
      <c r="A640" s="168"/>
      <c r="B640" s="181"/>
      <c r="C640" s="168"/>
      <c r="D640" s="191"/>
      <c r="E640" s="168"/>
      <c r="F640" s="168"/>
      <c r="G640" s="187" t="str">
        <f t="shared" si="119"/>
        <v/>
      </c>
      <c r="H640" s="238">
        <f t="shared" si="120"/>
        <v>0</v>
      </c>
      <c r="I640" s="238" t="str">
        <f t="shared" si="121"/>
        <v/>
      </c>
      <c r="J640" s="238" t="str">
        <f t="shared" si="122"/>
        <v/>
      </c>
      <c r="K640" s="238" t="str">
        <f t="shared" si="123"/>
        <v/>
      </c>
      <c r="L640" s="238" t="str">
        <f t="shared" si="124"/>
        <v/>
      </c>
      <c r="M640" s="238" t="str">
        <f t="shared" si="125"/>
        <v/>
      </c>
      <c r="N640" s="180">
        <f t="shared" si="126"/>
        <v>0</v>
      </c>
      <c r="O640" s="192"/>
      <c r="P640" s="180">
        <f t="shared" si="127"/>
        <v>0</v>
      </c>
      <c r="Q640" s="192"/>
      <c r="R640" s="180">
        <f t="shared" si="128"/>
        <v>0</v>
      </c>
      <c r="S640" s="192"/>
      <c r="T640" s="180">
        <f t="shared" si="129"/>
        <v>0</v>
      </c>
      <c r="U640" s="192"/>
      <c r="V640" s="180">
        <f t="shared" si="130"/>
        <v>0</v>
      </c>
      <c r="W640" s="192"/>
      <c r="X640" s="179">
        <f t="shared" si="118"/>
        <v>0</v>
      </c>
      <c r="Y640" s="168"/>
    </row>
    <row r="641" spans="1:25" x14ac:dyDescent="0.25">
      <c r="A641" s="168"/>
      <c r="B641" s="181"/>
      <c r="C641" s="168"/>
      <c r="D641" s="191"/>
      <c r="E641" s="168"/>
      <c r="F641" s="168"/>
      <c r="G641" s="187" t="str">
        <f t="shared" si="119"/>
        <v/>
      </c>
      <c r="H641" s="238">
        <f t="shared" si="120"/>
        <v>0</v>
      </c>
      <c r="I641" s="238" t="str">
        <f t="shared" si="121"/>
        <v/>
      </c>
      <c r="J641" s="238" t="str">
        <f t="shared" si="122"/>
        <v/>
      </c>
      <c r="K641" s="238" t="str">
        <f t="shared" si="123"/>
        <v/>
      </c>
      <c r="L641" s="238" t="str">
        <f t="shared" si="124"/>
        <v/>
      </c>
      <c r="M641" s="238" t="str">
        <f t="shared" si="125"/>
        <v/>
      </c>
      <c r="N641" s="180">
        <f t="shared" si="126"/>
        <v>0</v>
      </c>
      <c r="O641" s="192"/>
      <c r="P641" s="180">
        <f t="shared" si="127"/>
        <v>0</v>
      </c>
      <c r="Q641" s="192"/>
      <c r="R641" s="180">
        <f t="shared" si="128"/>
        <v>0</v>
      </c>
      <c r="S641" s="192"/>
      <c r="T641" s="180">
        <f t="shared" si="129"/>
        <v>0</v>
      </c>
      <c r="U641" s="192"/>
      <c r="V641" s="180">
        <f t="shared" si="130"/>
        <v>0</v>
      </c>
      <c r="W641" s="192"/>
      <c r="X641" s="179">
        <f t="shared" si="118"/>
        <v>0</v>
      </c>
      <c r="Y641" s="168"/>
    </row>
    <row r="642" spans="1:25" x14ac:dyDescent="0.25">
      <c r="A642" s="168"/>
      <c r="B642" s="181"/>
      <c r="C642" s="168"/>
      <c r="D642" s="191"/>
      <c r="E642" s="168"/>
      <c r="F642" s="168"/>
      <c r="G642" s="187" t="str">
        <f t="shared" si="119"/>
        <v/>
      </c>
      <c r="H642" s="238">
        <f t="shared" si="120"/>
        <v>0</v>
      </c>
      <c r="I642" s="238" t="str">
        <f t="shared" si="121"/>
        <v/>
      </c>
      <c r="J642" s="238" t="str">
        <f t="shared" si="122"/>
        <v/>
      </c>
      <c r="K642" s="238" t="str">
        <f t="shared" si="123"/>
        <v/>
      </c>
      <c r="L642" s="238" t="str">
        <f t="shared" si="124"/>
        <v/>
      </c>
      <c r="M642" s="238" t="str">
        <f t="shared" si="125"/>
        <v/>
      </c>
      <c r="N642" s="180">
        <f t="shared" si="126"/>
        <v>0</v>
      </c>
      <c r="O642" s="192"/>
      <c r="P642" s="180">
        <f t="shared" si="127"/>
        <v>0</v>
      </c>
      <c r="Q642" s="192"/>
      <c r="R642" s="180">
        <f t="shared" si="128"/>
        <v>0</v>
      </c>
      <c r="S642" s="192"/>
      <c r="T642" s="180">
        <f t="shared" si="129"/>
        <v>0</v>
      </c>
      <c r="U642" s="192"/>
      <c r="V642" s="180">
        <f t="shared" si="130"/>
        <v>0</v>
      </c>
      <c r="W642" s="192"/>
      <c r="X642" s="179">
        <f t="shared" si="118"/>
        <v>0</v>
      </c>
      <c r="Y642" s="168"/>
    </row>
    <row r="643" spans="1:25" x14ac:dyDescent="0.25">
      <c r="A643" s="168"/>
      <c r="B643" s="181"/>
      <c r="C643" s="168"/>
      <c r="D643" s="191"/>
      <c r="E643" s="168"/>
      <c r="F643" s="168"/>
      <c r="G643" s="187" t="str">
        <f t="shared" si="119"/>
        <v/>
      </c>
      <c r="H643" s="238">
        <f t="shared" si="120"/>
        <v>0</v>
      </c>
      <c r="I643" s="238" t="str">
        <f t="shared" si="121"/>
        <v/>
      </c>
      <c r="J643" s="238" t="str">
        <f t="shared" si="122"/>
        <v/>
      </c>
      <c r="K643" s="238" t="str">
        <f t="shared" si="123"/>
        <v/>
      </c>
      <c r="L643" s="238" t="str">
        <f t="shared" si="124"/>
        <v/>
      </c>
      <c r="M643" s="238" t="str">
        <f t="shared" si="125"/>
        <v/>
      </c>
      <c r="N643" s="180">
        <f t="shared" si="126"/>
        <v>0</v>
      </c>
      <c r="O643" s="192"/>
      <c r="P643" s="180">
        <f t="shared" si="127"/>
        <v>0</v>
      </c>
      <c r="Q643" s="192"/>
      <c r="R643" s="180">
        <f t="shared" si="128"/>
        <v>0</v>
      </c>
      <c r="S643" s="192"/>
      <c r="T643" s="180">
        <f t="shared" si="129"/>
        <v>0</v>
      </c>
      <c r="U643" s="192"/>
      <c r="V643" s="180">
        <f t="shared" si="130"/>
        <v>0</v>
      </c>
      <c r="W643" s="192"/>
      <c r="X643" s="179">
        <f t="shared" si="118"/>
        <v>0</v>
      </c>
      <c r="Y643" s="168"/>
    </row>
    <row r="644" spans="1:25" x14ac:dyDescent="0.25">
      <c r="A644" s="168"/>
      <c r="B644" s="181"/>
      <c r="C644" s="168"/>
      <c r="D644" s="191"/>
      <c r="E644" s="168"/>
      <c r="F644" s="168"/>
      <c r="G644" s="187" t="str">
        <f t="shared" si="119"/>
        <v/>
      </c>
      <c r="H644" s="238">
        <f t="shared" si="120"/>
        <v>0</v>
      </c>
      <c r="I644" s="238" t="str">
        <f t="shared" si="121"/>
        <v/>
      </c>
      <c r="J644" s="238" t="str">
        <f t="shared" si="122"/>
        <v/>
      </c>
      <c r="K644" s="238" t="str">
        <f t="shared" si="123"/>
        <v/>
      </c>
      <c r="L644" s="238" t="str">
        <f t="shared" si="124"/>
        <v/>
      </c>
      <c r="M644" s="238" t="str">
        <f t="shared" si="125"/>
        <v/>
      </c>
      <c r="N644" s="180">
        <f t="shared" si="126"/>
        <v>0</v>
      </c>
      <c r="O644" s="192"/>
      <c r="P644" s="180">
        <f t="shared" si="127"/>
        <v>0</v>
      </c>
      <c r="Q644" s="192"/>
      <c r="R644" s="180">
        <f t="shared" si="128"/>
        <v>0</v>
      </c>
      <c r="S644" s="192"/>
      <c r="T644" s="180">
        <f t="shared" si="129"/>
        <v>0</v>
      </c>
      <c r="U644" s="192"/>
      <c r="V644" s="180">
        <f t="shared" si="130"/>
        <v>0</v>
      </c>
      <c r="W644" s="192"/>
      <c r="X644" s="179">
        <f t="shared" si="118"/>
        <v>0</v>
      </c>
      <c r="Y644" s="168"/>
    </row>
    <row r="645" spans="1:25" x14ac:dyDescent="0.25">
      <c r="A645" s="168"/>
      <c r="B645" s="181"/>
      <c r="C645" s="168"/>
      <c r="D645" s="191"/>
      <c r="E645" s="168"/>
      <c r="F645" s="168"/>
      <c r="G645" s="187" t="str">
        <f t="shared" si="119"/>
        <v/>
      </c>
      <c r="H645" s="238">
        <f t="shared" si="120"/>
        <v>0</v>
      </c>
      <c r="I645" s="238" t="str">
        <f t="shared" si="121"/>
        <v/>
      </c>
      <c r="J645" s="238" t="str">
        <f t="shared" si="122"/>
        <v/>
      </c>
      <c r="K645" s="238" t="str">
        <f t="shared" si="123"/>
        <v/>
      </c>
      <c r="L645" s="238" t="str">
        <f t="shared" si="124"/>
        <v/>
      </c>
      <c r="M645" s="238" t="str">
        <f t="shared" si="125"/>
        <v/>
      </c>
      <c r="N645" s="180">
        <f t="shared" si="126"/>
        <v>0</v>
      </c>
      <c r="O645" s="192"/>
      <c r="P645" s="180">
        <f t="shared" si="127"/>
        <v>0</v>
      </c>
      <c r="Q645" s="192"/>
      <c r="R645" s="180">
        <f t="shared" si="128"/>
        <v>0</v>
      </c>
      <c r="S645" s="192"/>
      <c r="T645" s="180">
        <f t="shared" si="129"/>
        <v>0</v>
      </c>
      <c r="U645" s="192"/>
      <c r="V645" s="180">
        <f t="shared" si="130"/>
        <v>0</v>
      </c>
      <c r="W645" s="192"/>
      <c r="X645" s="179">
        <f t="shared" si="118"/>
        <v>0</v>
      </c>
      <c r="Y645" s="168"/>
    </row>
    <row r="646" spans="1:25" x14ac:dyDescent="0.25">
      <c r="A646" s="168"/>
      <c r="B646" s="181"/>
      <c r="C646" s="168"/>
      <c r="D646" s="191"/>
      <c r="E646" s="168"/>
      <c r="F646" s="168"/>
      <c r="G646" s="187" t="str">
        <f t="shared" si="119"/>
        <v/>
      </c>
      <c r="H646" s="238">
        <f t="shared" si="120"/>
        <v>0</v>
      </c>
      <c r="I646" s="238" t="str">
        <f t="shared" si="121"/>
        <v/>
      </c>
      <c r="J646" s="238" t="str">
        <f t="shared" si="122"/>
        <v/>
      </c>
      <c r="K646" s="238" t="str">
        <f t="shared" si="123"/>
        <v/>
      </c>
      <c r="L646" s="238" t="str">
        <f t="shared" si="124"/>
        <v/>
      </c>
      <c r="M646" s="238" t="str">
        <f t="shared" si="125"/>
        <v/>
      </c>
      <c r="N646" s="180">
        <f t="shared" si="126"/>
        <v>0</v>
      </c>
      <c r="O646" s="192"/>
      <c r="P646" s="180">
        <f t="shared" si="127"/>
        <v>0</v>
      </c>
      <c r="Q646" s="192"/>
      <c r="R646" s="180">
        <f t="shared" si="128"/>
        <v>0</v>
      </c>
      <c r="S646" s="192"/>
      <c r="T646" s="180">
        <f t="shared" si="129"/>
        <v>0</v>
      </c>
      <c r="U646" s="192"/>
      <c r="V646" s="180">
        <f t="shared" si="130"/>
        <v>0</v>
      </c>
      <c r="W646" s="192"/>
      <c r="X646" s="179">
        <f t="shared" si="118"/>
        <v>0</v>
      </c>
      <c r="Y646" s="168"/>
    </row>
    <row r="647" spans="1:25" x14ac:dyDescent="0.25">
      <c r="A647" s="168"/>
      <c r="B647" s="181"/>
      <c r="C647" s="168"/>
      <c r="D647" s="191"/>
      <c r="E647" s="168"/>
      <c r="F647" s="168"/>
      <c r="G647" s="187" t="str">
        <f t="shared" si="119"/>
        <v/>
      </c>
      <c r="H647" s="238">
        <f t="shared" si="120"/>
        <v>0</v>
      </c>
      <c r="I647" s="238" t="str">
        <f t="shared" si="121"/>
        <v/>
      </c>
      <c r="J647" s="238" t="str">
        <f t="shared" si="122"/>
        <v/>
      </c>
      <c r="K647" s="238" t="str">
        <f t="shared" si="123"/>
        <v/>
      </c>
      <c r="L647" s="238" t="str">
        <f t="shared" si="124"/>
        <v/>
      </c>
      <c r="M647" s="238" t="str">
        <f t="shared" si="125"/>
        <v/>
      </c>
      <c r="N647" s="180">
        <f t="shared" si="126"/>
        <v>0</v>
      </c>
      <c r="O647" s="192"/>
      <c r="P647" s="180">
        <f t="shared" si="127"/>
        <v>0</v>
      </c>
      <c r="Q647" s="192"/>
      <c r="R647" s="180">
        <f t="shared" si="128"/>
        <v>0</v>
      </c>
      <c r="S647" s="192"/>
      <c r="T647" s="180">
        <f t="shared" si="129"/>
        <v>0</v>
      </c>
      <c r="U647" s="192"/>
      <c r="V647" s="180">
        <f t="shared" si="130"/>
        <v>0</v>
      </c>
      <c r="W647" s="192"/>
      <c r="X647" s="179">
        <f t="shared" si="118"/>
        <v>0</v>
      </c>
      <c r="Y647" s="168"/>
    </row>
    <row r="648" spans="1:25" x14ac:dyDescent="0.25">
      <c r="A648" s="168"/>
      <c r="B648" s="181"/>
      <c r="C648" s="168"/>
      <c r="D648" s="191"/>
      <c r="E648" s="168"/>
      <c r="F648" s="168"/>
      <c r="G648" s="187" t="str">
        <f t="shared" si="119"/>
        <v/>
      </c>
      <c r="H648" s="238">
        <f t="shared" si="120"/>
        <v>0</v>
      </c>
      <c r="I648" s="238" t="str">
        <f t="shared" si="121"/>
        <v/>
      </c>
      <c r="J648" s="238" t="str">
        <f t="shared" si="122"/>
        <v/>
      </c>
      <c r="K648" s="238" t="str">
        <f t="shared" si="123"/>
        <v/>
      </c>
      <c r="L648" s="238" t="str">
        <f t="shared" si="124"/>
        <v/>
      </c>
      <c r="M648" s="238" t="str">
        <f t="shared" si="125"/>
        <v/>
      </c>
      <c r="N648" s="180">
        <f t="shared" si="126"/>
        <v>0</v>
      </c>
      <c r="O648" s="192"/>
      <c r="P648" s="180">
        <f t="shared" si="127"/>
        <v>0</v>
      </c>
      <c r="Q648" s="192"/>
      <c r="R648" s="180">
        <f t="shared" si="128"/>
        <v>0</v>
      </c>
      <c r="S648" s="192"/>
      <c r="T648" s="180">
        <f t="shared" si="129"/>
        <v>0</v>
      </c>
      <c r="U648" s="192"/>
      <c r="V648" s="180">
        <f t="shared" si="130"/>
        <v>0</v>
      </c>
      <c r="W648" s="192"/>
      <c r="X648" s="179">
        <f t="shared" si="118"/>
        <v>0</v>
      </c>
      <c r="Y648" s="168"/>
    </row>
    <row r="649" spans="1:25" x14ac:dyDescent="0.25">
      <c r="A649" s="168"/>
      <c r="B649" s="181"/>
      <c r="C649" s="168"/>
      <c r="D649" s="191"/>
      <c r="E649" s="168"/>
      <c r="F649" s="168"/>
      <c r="G649" s="187" t="str">
        <f t="shared" si="119"/>
        <v/>
      </c>
      <c r="H649" s="238">
        <f t="shared" si="120"/>
        <v>0</v>
      </c>
      <c r="I649" s="238" t="str">
        <f t="shared" si="121"/>
        <v/>
      </c>
      <c r="J649" s="238" t="str">
        <f t="shared" si="122"/>
        <v/>
      </c>
      <c r="K649" s="238" t="str">
        <f t="shared" si="123"/>
        <v/>
      </c>
      <c r="L649" s="238" t="str">
        <f t="shared" si="124"/>
        <v/>
      </c>
      <c r="M649" s="238" t="str">
        <f t="shared" si="125"/>
        <v/>
      </c>
      <c r="N649" s="180">
        <f t="shared" si="126"/>
        <v>0</v>
      </c>
      <c r="O649" s="192"/>
      <c r="P649" s="180">
        <f t="shared" si="127"/>
        <v>0</v>
      </c>
      <c r="Q649" s="192"/>
      <c r="R649" s="180">
        <f t="shared" si="128"/>
        <v>0</v>
      </c>
      <c r="S649" s="192"/>
      <c r="T649" s="180">
        <f t="shared" si="129"/>
        <v>0</v>
      </c>
      <c r="U649" s="192"/>
      <c r="V649" s="180">
        <f t="shared" si="130"/>
        <v>0</v>
      </c>
      <c r="W649" s="192"/>
      <c r="X649" s="179">
        <f t="shared" si="118"/>
        <v>0</v>
      </c>
      <c r="Y649" s="168"/>
    </row>
    <row r="650" spans="1:25" x14ac:dyDescent="0.25">
      <c r="A650" s="168"/>
      <c r="B650" s="181"/>
      <c r="C650" s="168"/>
      <c r="D650" s="191"/>
      <c r="E650" s="168"/>
      <c r="F650" s="168"/>
      <c r="G650" s="187" t="str">
        <f t="shared" si="119"/>
        <v/>
      </c>
      <c r="H650" s="238">
        <f t="shared" si="120"/>
        <v>0</v>
      </c>
      <c r="I650" s="238" t="str">
        <f t="shared" si="121"/>
        <v/>
      </c>
      <c r="J650" s="238" t="str">
        <f t="shared" si="122"/>
        <v/>
      </c>
      <c r="K650" s="238" t="str">
        <f t="shared" si="123"/>
        <v/>
      </c>
      <c r="L650" s="238" t="str">
        <f t="shared" si="124"/>
        <v/>
      </c>
      <c r="M650" s="238" t="str">
        <f t="shared" si="125"/>
        <v/>
      </c>
      <c r="N650" s="180">
        <f t="shared" si="126"/>
        <v>0</v>
      </c>
      <c r="O650" s="192"/>
      <c r="P650" s="180">
        <f t="shared" si="127"/>
        <v>0</v>
      </c>
      <c r="Q650" s="192"/>
      <c r="R650" s="180">
        <f t="shared" si="128"/>
        <v>0</v>
      </c>
      <c r="S650" s="192"/>
      <c r="T650" s="180">
        <f t="shared" si="129"/>
        <v>0</v>
      </c>
      <c r="U650" s="192"/>
      <c r="V650" s="180">
        <f t="shared" si="130"/>
        <v>0</v>
      </c>
      <c r="W650" s="192"/>
      <c r="X650" s="179">
        <f t="shared" si="118"/>
        <v>0</v>
      </c>
      <c r="Y650" s="168"/>
    </row>
    <row r="651" spans="1:25" x14ac:dyDescent="0.25">
      <c r="A651" s="168"/>
      <c r="B651" s="181"/>
      <c r="C651" s="168"/>
      <c r="D651" s="191"/>
      <c r="E651" s="168"/>
      <c r="F651" s="168"/>
      <c r="G651" s="187" t="str">
        <f t="shared" si="119"/>
        <v/>
      </c>
      <c r="H651" s="238">
        <f t="shared" si="120"/>
        <v>0</v>
      </c>
      <c r="I651" s="238" t="str">
        <f t="shared" si="121"/>
        <v/>
      </c>
      <c r="J651" s="238" t="str">
        <f t="shared" si="122"/>
        <v/>
      </c>
      <c r="K651" s="238" t="str">
        <f t="shared" si="123"/>
        <v/>
      </c>
      <c r="L651" s="238" t="str">
        <f t="shared" si="124"/>
        <v/>
      </c>
      <c r="M651" s="238" t="str">
        <f t="shared" si="125"/>
        <v/>
      </c>
      <c r="N651" s="180">
        <f t="shared" si="126"/>
        <v>0</v>
      </c>
      <c r="O651" s="192"/>
      <c r="P651" s="180">
        <f t="shared" si="127"/>
        <v>0</v>
      </c>
      <c r="Q651" s="192"/>
      <c r="R651" s="180">
        <f t="shared" si="128"/>
        <v>0</v>
      </c>
      <c r="S651" s="192"/>
      <c r="T651" s="180">
        <f t="shared" si="129"/>
        <v>0</v>
      </c>
      <c r="U651" s="192"/>
      <c r="V651" s="180">
        <f t="shared" si="130"/>
        <v>0</v>
      </c>
      <c r="W651" s="192"/>
      <c r="X651" s="179">
        <f t="shared" si="118"/>
        <v>0</v>
      </c>
      <c r="Y651" s="168"/>
    </row>
    <row r="652" spans="1:25" x14ac:dyDescent="0.25">
      <c r="A652" s="168"/>
      <c r="B652" s="181"/>
      <c r="C652" s="168"/>
      <c r="D652" s="191"/>
      <c r="E652" s="168"/>
      <c r="F652" s="168"/>
      <c r="G652" s="187" t="str">
        <f t="shared" si="119"/>
        <v/>
      </c>
      <c r="H652" s="238">
        <f t="shared" si="120"/>
        <v>0</v>
      </c>
      <c r="I652" s="238" t="str">
        <f t="shared" si="121"/>
        <v/>
      </c>
      <c r="J652" s="238" t="str">
        <f t="shared" si="122"/>
        <v/>
      </c>
      <c r="K652" s="238" t="str">
        <f t="shared" si="123"/>
        <v/>
      </c>
      <c r="L652" s="238" t="str">
        <f t="shared" si="124"/>
        <v/>
      </c>
      <c r="M652" s="238" t="str">
        <f t="shared" si="125"/>
        <v/>
      </c>
      <c r="N652" s="180">
        <f t="shared" si="126"/>
        <v>0</v>
      </c>
      <c r="O652" s="192"/>
      <c r="P652" s="180">
        <f t="shared" si="127"/>
        <v>0</v>
      </c>
      <c r="Q652" s="192"/>
      <c r="R652" s="180">
        <f t="shared" si="128"/>
        <v>0</v>
      </c>
      <c r="S652" s="192"/>
      <c r="T652" s="180">
        <f t="shared" si="129"/>
        <v>0</v>
      </c>
      <c r="U652" s="192"/>
      <c r="V652" s="180">
        <f t="shared" si="130"/>
        <v>0</v>
      </c>
      <c r="W652" s="192"/>
      <c r="X652" s="179">
        <f t="shared" si="118"/>
        <v>0</v>
      </c>
      <c r="Y652" s="168"/>
    </row>
    <row r="653" spans="1:25" x14ac:dyDescent="0.25">
      <c r="A653" s="168"/>
      <c r="B653" s="181"/>
      <c r="C653" s="168"/>
      <c r="D653" s="191"/>
      <c r="E653" s="168"/>
      <c r="F653" s="168"/>
      <c r="G653" s="187" t="str">
        <f t="shared" si="119"/>
        <v/>
      </c>
      <c r="H653" s="238">
        <f t="shared" si="120"/>
        <v>0</v>
      </c>
      <c r="I653" s="238" t="str">
        <f t="shared" si="121"/>
        <v/>
      </c>
      <c r="J653" s="238" t="str">
        <f t="shared" si="122"/>
        <v/>
      </c>
      <c r="K653" s="238" t="str">
        <f t="shared" si="123"/>
        <v/>
      </c>
      <c r="L653" s="238" t="str">
        <f t="shared" si="124"/>
        <v/>
      </c>
      <c r="M653" s="238" t="str">
        <f t="shared" si="125"/>
        <v/>
      </c>
      <c r="N653" s="180">
        <f t="shared" si="126"/>
        <v>0</v>
      </c>
      <c r="O653" s="192"/>
      <c r="P653" s="180">
        <f t="shared" si="127"/>
        <v>0</v>
      </c>
      <c r="Q653" s="192"/>
      <c r="R653" s="180">
        <f t="shared" si="128"/>
        <v>0</v>
      </c>
      <c r="S653" s="192"/>
      <c r="T653" s="180">
        <f t="shared" si="129"/>
        <v>0</v>
      </c>
      <c r="U653" s="192"/>
      <c r="V653" s="180">
        <f t="shared" si="130"/>
        <v>0</v>
      </c>
      <c r="W653" s="192"/>
      <c r="X653" s="179">
        <f t="shared" si="118"/>
        <v>0</v>
      </c>
      <c r="Y653" s="168"/>
    </row>
    <row r="654" spans="1:25" x14ac:dyDescent="0.25">
      <c r="A654" s="168"/>
      <c r="B654" s="181"/>
      <c r="C654" s="168"/>
      <c r="D654" s="191"/>
      <c r="E654" s="168"/>
      <c r="F654" s="168"/>
      <c r="G654" s="187" t="str">
        <f t="shared" si="119"/>
        <v/>
      </c>
      <c r="H654" s="238">
        <f t="shared" si="120"/>
        <v>0</v>
      </c>
      <c r="I654" s="238" t="str">
        <f t="shared" si="121"/>
        <v/>
      </c>
      <c r="J654" s="238" t="str">
        <f t="shared" si="122"/>
        <v/>
      </c>
      <c r="K654" s="238" t="str">
        <f t="shared" si="123"/>
        <v/>
      </c>
      <c r="L654" s="238" t="str">
        <f t="shared" si="124"/>
        <v/>
      </c>
      <c r="M654" s="238" t="str">
        <f t="shared" si="125"/>
        <v/>
      </c>
      <c r="N654" s="180">
        <f t="shared" si="126"/>
        <v>0</v>
      </c>
      <c r="O654" s="192"/>
      <c r="P654" s="180">
        <f t="shared" si="127"/>
        <v>0</v>
      </c>
      <c r="Q654" s="192"/>
      <c r="R654" s="180">
        <f t="shared" si="128"/>
        <v>0</v>
      </c>
      <c r="S654" s="192"/>
      <c r="T654" s="180">
        <f t="shared" si="129"/>
        <v>0</v>
      </c>
      <c r="U654" s="192"/>
      <c r="V654" s="180">
        <f t="shared" si="130"/>
        <v>0</v>
      </c>
      <c r="W654" s="192"/>
      <c r="X654" s="179">
        <f t="shared" si="118"/>
        <v>0</v>
      </c>
      <c r="Y654" s="168"/>
    </row>
    <row r="655" spans="1:25" x14ac:dyDescent="0.25">
      <c r="A655" s="168"/>
      <c r="B655" s="181"/>
      <c r="C655" s="168"/>
      <c r="D655" s="191"/>
      <c r="E655" s="168"/>
      <c r="F655" s="168"/>
      <c r="G655" s="187" t="str">
        <f t="shared" si="119"/>
        <v/>
      </c>
      <c r="H655" s="238">
        <f t="shared" si="120"/>
        <v>0</v>
      </c>
      <c r="I655" s="238" t="str">
        <f t="shared" si="121"/>
        <v/>
      </c>
      <c r="J655" s="238" t="str">
        <f t="shared" si="122"/>
        <v/>
      </c>
      <c r="K655" s="238" t="str">
        <f t="shared" si="123"/>
        <v/>
      </c>
      <c r="L655" s="238" t="str">
        <f t="shared" si="124"/>
        <v/>
      </c>
      <c r="M655" s="238" t="str">
        <f t="shared" si="125"/>
        <v/>
      </c>
      <c r="N655" s="180">
        <f t="shared" si="126"/>
        <v>0</v>
      </c>
      <c r="O655" s="192"/>
      <c r="P655" s="180">
        <f t="shared" si="127"/>
        <v>0</v>
      </c>
      <c r="Q655" s="192"/>
      <c r="R655" s="180">
        <f t="shared" si="128"/>
        <v>0</v>
      </c>
      <c r="S655" s="192"/>
      <c r="T655" s="180">
        <f t="shared" si="129"/>
        <v>0</v>
      </c>
      <c r="U655" s="192"/>
      <c r="V655" s="180">
        <f t="shared" si="130"/>
        <v>0</v>
      </c>
      <c r="W655" s="192"/>
      <c r="X655" s="179">
        <f t="shared" si="118"/>
        <v>0</v>
      </c>
      <c r="Y655" s="168"/>
    </row>
    <row r="656" spans="1:25" x14ac:dyDescent="0.25">
      <c r="A656" s="168"/>
      <c r="B656" s="181"/>
      <c r="C656" s="168"/>
      <c r="D656" s="191"/>
      <c r="E656" s="168"/>
      <c r="F656" s="168"/>
      <c r="G656" s="187" t="str">
        <f t="shared" si="119"/>
        <v/>
      </c>
      <c r="H656" s="238">
        <f t="shared" si="120"/>
        <v>0</v>
      </c>
      <c r="I656" s="238" t="str">
        <f t="shared" si="121"/>
        <v/>
      </c>
      <c r="J656" s="238" t="str">
        <f t="shared" si="122"/>
        <v/>
      </c>
      <c r="K656" s="238" t="str">
        <f t="shared" si="123"/>
        <v/>
      </c>
      <c r="L656" s="238" t="str">
        <f t="shared" si="124"/>
        <v/>
      </c>
      <c r="M656" s="238" t="str">
        <f t="shared" si="125"/>
        <v/>
      </c>
      <c r="N656" s="180">
        <f t="shared" si="126"/>
        <v>0</v>
      </c>
      <c r="O656" s="192"/>
      <c r="P656" s="180">
        <f t="shared" si="127"/>
        <v>0</v>
      </c>
      <c r="Q656" s="192"/>
      <c r="R656" s="180">
        <f t="shared" si="128"/>
        <v>0</v>
      </c>
      <c r="S656" s="192"/>
      <c r="T656" s="180">
        <f t="shared" si="129"/>
        <v>0</v>
      </c>
      <c r="U656" s="192"/>
      <c r="V656" s="180">
        <f t="shared" si="130"/>
        <v>0</v>
      </c>
      <c r="W656" s="192"/>
      <c r="X656" s="179">
        <f t="shared" si="118"/>
        <v>0</v>
      </c>
      <c r="Y656" s="168"/>
    </row>
    <row r="657" spans="1:25" x14ac:dyDescent="0.25">
      <c r="A657" s="168"/>
      <c r="B657" s="181"/>
      <c r="C657" s="168"/>
      <c r="D657" s="191"/>
      <c r="E657" s="168"/>
      <c r="F657" s="168"/>
      <c r="G657" s="187" t="str">
        <f t="shared" si="119"/>
        <v/>
      </c>
      <c r="H657" s="238">
        <f t="shared" si="120"/>
        <v>0</v>
      </c>
      <c r="I657" s="238" t="str">
        <f t="shared" si="121"/>
        <v/>
      </c>
      <c r="J657" s="238" t="str">
        <f t="shared" si="122"/>
        <v/>
      </c>
      <c r="K657" s="238" t="str">
        <f t="shared" si="123"/>
        <v/>
      </c>
      <c r="L657" s="238" t="str">
        <f t="shared" si="124"/>
        <v/>
      </c>
      <c r="M657" s="238" t="str">
        <f t="shared" si="125"/>
        <v/>
      </c>
      <c r="N657" s="180">
        <f t="shared" si="126"/>
        <v>0</v>
      </c>
      <c r="O657" s="192"/>
      <c r="P657" s="180">
        <f t="shared" si="127"/>
        <v>0</v>
      </c>
      <c r="Q657" s="192"/>
      <c r="R657" s="180">
        <f t="shared" si="128"/>
        <v>0</v>
      </c>
      <c r="S657" s="192"/>
      <c r="T657" s="180">
        <f t="shared" si="129"/>
        <v>0</v>
      </c>
      <c r="U657" s="192"/>
      <c r="V657" s="180">
        <f t="shared" si="130"/>
        <v>0</v>
      </c>
      <c r="W657" s="192"/>
      <c r="X657" s="179">
        <f t="shared" si="118"/>
        <v>0</v>
      </c>
      <c r="Y657" s="168"/>
    </row>
    <row r="658" spans="1:25" x14ac:dyDescent="0.25">
      <c r="A658" s="168"/>
      <c r="B658" s="181"/>
      <c r="C658" s="168"/>
      <c r="D658" s="191"/>
      <c r="E658" s="168"/>
      <c r="F658" s="168"/>
      <c r="G658" s="187" t="str">
        <f t="shared" si="119"/>
        <v/>
      </c>
      <c r="H658" s="238">
        <f t="shared" si="120"/>
        <v>0</v>
      </c>
      <c r="I658" s="238" t="str">
        <f t="shared" si="121"/>
        <v/>
      </c>
      <c r="J658" s="238" t="str">
        <f t="shared" si="122"/>
        <v/>
      </c>
      <c r="K658" s="238" t="str">
        <f t="shared" si="123"/>
        <v/>
      </c>
      <c r="L658" s="238" t="str">
        <f t="shared" si="124"/>
        <v/>
      </c>
      <c r="M658" s="238" t="str">
        <f t="shared" si="125"/>
        <v/>
      </c>
      <c r="N658" s="180">
        <f t="shared" si="126"/>
        <v>0</v>
      </c>
      <c r="O658" s="192"/>
      <c r="P658" s="180">
        <f t="shared" si="127"/>
        <v>0</v>
      </c>
      <c r="Q658" s="192"/>
      <c r="R658" s="180">
        <f t="shared" si="128"/>
        <v>0</v>
      </c>
      <c r="S658" s="192"/>
      <c r="T658" s="180">
        <f t="shared" si="129"/>
        <v>0</v>
      </c>
      <c r="U658" s="192"/>
      <c r="V658" s="180">
        <f t="shared" si="130"/>
        <v>0</v>
      </c>
      <c r="W658" s="192"/>
      <c r="X658" s="179">
        <f t="shared" si="118"/>
        <v>0</v>
      </c>
      <c r="Y658" s="168"/>
    </row>
    <row r="659" spans="1:25" x14ac:dyDescent="0.25">
      <c r="A659" s="168"/>
      <c r="B659" s="181"/>
      <c r="C659" s="168"/>
      <c r="D659" s="191"/>
      <c r="E659" s="168"/>
      <c r="F659" s="168"/>
      <c r="G659" s="187" t="str">
        <f t="shared" si="119"/>
        <v/>
      </c>
      <c r="H659" s="238">
        <f t="shared" si="120"/>
        <v>0</v>
      </c>
      <c r="I659" s="238" t="str">
        <f t="shared" si="121"/>
        <v/>
      </c>
      <c r="J659" s="238" t="str">
        <f t="shared" si="122"/>
        <v/>
      </c>
      <c r="K659" s="238" t="str">
        <f t="shared" si="123"/>
        <v/>
      </c>
      <c r="L659" s="238" t="str">
        <f t="shared" si="124"/>
        <v/>
      </c>
      <c r="M659" s="238" t="str">
        <f t="shared" si="125"/>
        <v/>
      </c>
      <c r="N659" s="180">
        <f t="shared" si="126"/>
        <v>0</v>
      </c>
      <c r="O659" s="192"/>
      <c r="P659" s="180">
        <f t="shared" si="127"/>
        <v>0</v>
      </c>
      <c r="Q659" s="192"/>
      <c r="R659" s="180">
        <f t="shared" si="128"/>
        <v>0</v>
      </c>
      <c r="S659" s="192"/>
      <c r="T659" s="180">
        <f t="shared" si="129"/>
        <v>0</v>
      </c>
      <c r="U659" s="192"/>
      <c r="V659" s="180">
        <f t="shared" si="130"/>
        <v>0</v>
      </c>
      <c r="W659" s="192"/>
      <c r="X659" s="179">
        <f t="shared" si="118"/>
        <v>0</v>
      </c>
      <c r="Y659" s="168"/>
    </row>
    <row r="660" spans="1:25" x14ac:dyDescent="0.25">
      <c r="A660" s="168"/>
      <c r="B660" s="181"/>
      <c r="C660" s="168"/>
      <c r="D660" s="191"/>
      <c r="E660" s="168"/>
      <c r="F660" s="168"/>
      <c r="G660" s="187" t="str">
        <f t="shared" si="119"/>
        <v/>
      </c>
      <c r="H660" s="238">
        <f t="shared" si="120"/>
        <v>0</v>
      </c>
      <c r="I660" s="238" t="str">
        <f t="shared" si="121"/>
        <v/>
      </c>
      <c r="J660" s="238" t="str">
        <f t="shared" si="122"/>
        <v/>
      </c>
      <c r="K660" s="238" t="str">
        <f t="shared" si="123"/>
        <v/>
      </c>
      <c r="L660" s="238" t="str">
        <f t="shared" si="124"/>
        <v/>
      </c>
      <c r="M660" s="238" t="str">
        <f t="shared" si="125"/>
        <v/>
      </c>
      <c r="N660" s="180">
        <f t="shared" si="126"/>
        <v>0</v>
      </c>
      <c r="O660" s="192"/>
      <c r="P660" s="180">
        <f t="shared" si="127"/>
        <v>0</v>
      </c>
      <c r="Q660" s="192"/>
      <c r="R660" s="180">
        <f t="shared" si="128"/>
        <v>0</v>
      </c>
      <c r="S660" s="192"/>
      <c r="T660" s="180">
        <f t="shared" si="129"/>
        <v>0</v>
      </c>
      <c r="U660" s="192"/>
      <c r="V660" s="180">
        <f t="shared" si="130"/>
        <v>0</v>
      </c>
      <c r="W660" s="192"/>
      <c r="X660" s="179">
        <f t="shared" ref="X660:X723" si="131">B660-SUM(N660:V660)</f>
        <v>0</v>
      </c>
      <c r="Y660" s="168"/>
    </row>
    <row r="661" spans="1:25" x14ac:dyDescent="0.25">
      <c r="A661" s="168"/>
      <c r="B661" s="181"/>
      <c r="C661" s="168"/>
      <c r="D661" s="191"/>
      <c r="E661" s="168"/>
      <c r="F661" s="168"/>
      <c r="G661" s="187" t="str">
        <f t="shared" ref="G661:G724" si="132">IF(E661="","",DATE(YEAR(D661),MONTH(D661)+E661,DAY(D661)-1))</f>
        <v/>
      </c>
      <c r="H661" s="238">
        <f t="shared" ref="H661:H724" si="133">SUM(I661:M661)</f>
        <v>0</v>
      </c>
      <c r="I661" s="238" t="str">
        <f t="shared" ref="I661:I724" si="134">IF(E661="","",IFERROR(AND($I$5,$J$5)*DATEDIF(MAX($I$5,$D661),MIN($J$5,$G661)+1,"m"),0))</f>
        <v/>
      </c>
      <c r="J661" s="238" t="str">
        <f t="shared" ref="J661:J724" si="135">IF(E661="","",IFERROR(AND($I$6,$J$6)*DATEDIF(MAX($I$6,$D661),MIN($J$6,$G661)+1,"m"),0))</f>
        <v/>
      </c>
      <c r="K661" s="238" t="str">
        <f t="shared" ref="K661:K724" si="136">IF(E661="","",IFERROR(AND($I$7,$J$7)*DATEDIF(MAX($I$7,$D661),MIN($J$7,$G661)+1,"m"),0))</f>
        <v/>
      </c>
      <c r="L661" s="238" t="str">
        <f t="shared" ref="L661:L724" si="137">IF(E661="","",IFERROR(AND($I$8,$J$8)*DATEDIF(MAX($I$8,$D661),MIN($J$8,$G661)+1,"m"),0))</f>
        <v/>
      </c>
      <c r="M661" s="238" t="str">
        <f t="shared" ref="M661:M724" si="138">IF(E661="","",IFERROR(AND($I$9,$J$9)*DATEDIF(MAX($I$9,$D661),MIN($J$9,$G661)+1,"m"),0))</f>
        <v/>
      </c>
      <c r="N661" s="180">
        <f t="shared" ref="N661:N724" si="139">IFERROR(ROUND(B661/E661*I661*F661,2),0)</f>
        <v>0</v>
      </c>
      <c r="O661" s="192"/>
      <c r="P661" s="180">
        <f t="shared" ref="P661:P724" si="140">IFERROR(ROUND(B661/E661*J661*F661,2),0)</f>
        <v>0</v>
      </c>
      <c r="Q661" s="192"/>
      <c r="R661" s="180">
        <f t="shared" ref="R661:R724" si="141">IFERROR(ROUND(B661/E661*K661*F661,2),0)</f>
        <v>0</v>
      </c>
      <c r="S661" s="192"/>
      <c r="T661" s="180">
        <f t="shared" ref="T661:T724" si="142">IFERROR(ROUND(B661/E661*L661*F661,2),0)</f>
        <v>0</v>
      </c>
      <c r="U661" s="192"/>
      <c r="V661" s="180">
        <f t="shared" ref="V661:V724" si="143">IFERROR(ROUND(B661/E661*M661*F661,2),0)</f>
        <v>0</v>
      </c>
      <c r="W661" s="192"/>
      <c r="X661" s="179">
        <f t="shared" si="131"/>
        <v>0</v>
      </c>
      <c r="Y661" s="168"/>
    </row>
    <row r="662" spans="1:25" x14ac:dyDescent="0.25">
      <c r="A662" s="168"/>
      <c r="B662" s="181"/>
      <c r="C662" s="168"/>
      <c r="D662" s="191"/>
      <c r="E662" s="168"/>
      <c r="F662" s="168"/>
      <c r="G662" s="187" t="str">
        <f t="shared" si="132"/>
        <v/>
      </c>
      <c r="H662" s="238">
        <f t="shared" si="133"/>
        <v>0</v>
      </c>
      <c r="I662" s="238" t="str">
        <f t="shared" si="134"/>
        <v/>
      </c>
      <c r="J662" s="238" t="str">
        <f t="shared" si="135"/>
        <v/>
      </c>
      <c r="K662" s="238" t="str">
        <f t="shared" si="136"/>
        <v/>
      </c>
      <c r="L662" s="238" t="str">
        <f t="shared" si="137"/>
        <v/>
      </c>
      <c r="M662" s="238" t="str">
        <f t="shared" si="138"/>
        <v/>
      </c>
      <c r="N662" s="180">
        <f t="shared" si="139"/>
        <v>0</v>
      </c>
      <c r="O662" s="192"/>
      <c r="P662" s="180">
        <f t="shared" si="140"/>
        <v>0</v>
      </c>
      <c r="Q662" s="192"/>
      <c r="R662" s="180">
        <f t="shared" si="141"/>
        <v>0</v>
      </c>
      <c r="S662" s="192"/>
      <c r="T662" s="180">
        <f t="shared" si="142"/>
        <v>0</v>
      </c>
      <c r="U662" s="192"/>
      <c r="V662" s="180">
        <f t="shared" si="143"/>
        <v>0</v>
      </c>
      <c r="W662" s="192"/>
      <c r="X662" s="179">
        <f t="shared" si="131"/>
        <v>0</v>
      </c>
      <c r="Y662" s="168"/>
    </row>
    <row r="663" spans="1:25" x14ac:dyDescent="0.25">
      <c r="A663" s="168"/>
      <c r="B663" s="181"/>
      <c r="C663" s="168"/>
      <c r="D663" s="191"/>
      <c r="E663" s="168"/>
      <c r="F663" s="168"/>
      <c r="G663" s="187" t="str">
        <f t="shared" si="132"/>
        <v/>
      </c>
      <c r="H663" s="238">
        <f t="shared" si="133"/>
        <v>0</v>
      </c>
      <c r="I663" s="238" t="str">
        <f t="shared" si="134"/>
        <v/>
      </c>
      <c r="J663" s="238" t="str">
        <f t="shared" si="135"/>
        <v/>
      </c>
      <c r="K663" s="238" t="str">
        <f t="shared" si="136"/>
        <v/>
      </c>
      <c r="L663" s="238" t="str">
        <f t="shared" si="137"/>
        <v/>
      </c>
      <c r="M663" s="238" t="str">
        <f t="shared" si="138"/>
        <v/>
      </c>
      <c r="N663" s="180">
        <f t="shared" si="139"/>
        <v>0</v>
      </c>
      <c r="O663" s="192"/>
      <c r="P663" s="180">
        <f t="shared" si="140"/>
        <v>0</v>
      </c>
      <c r="Q663" s="192"/>
      <c r="R663" s="180">
        <f t="shared" si="141"/>
        <v>0</v>
      </c>
      <c r="S663" s="192"/>
      <c r="T663" s="180">
        <f t="shared" si="142"/>
        <v>0</v>
      </c>
      <c r="U663" s="192"/>
      <c r="V663" s="180">
        <f t="shared" si="143"/>
        <v>0</v>
      </c>
      <c r="W663" s="192"/>
      <c r="X663" s="179">
        <f t="shared" si="131"/>
        <v>0</v>
      </c>
      <c r="Y663" s="168"/>
    </row>
    <row r="664" spans="1:25" x14ac:dyDescent="0.25">
      <c r="A664" s="168"/>
      <c r="B664" s="181"/>
      <c r="C664" s="168"/>
      <c r="D664" s="191"/>
      <c r="E664" s="168"/>
      <c r="F664" s="168"/>
      <c r="G664" s="187" t="str">
        <f t="shared" si="132"/>
        <v/>
      </c>
      <c r="H664" s="238">
        <f t="shared" si="133"/>
        <v>0</v>
      </c>
      <c r="I664" s="238" t="str">
        <f t="shared" si="134"/>
        <v/>
      </c>
      <c r="J664" s="238" t="str">
        <f t="shared" si="135"/>
        <v/>
      </c>
      <c r="K664" s="238" t="str">
        <f t="shared" si="136"/>
        <v/>
      </c>
      <c r="L664" s="238" t="str">
        <f t="shared" si="137"/>
        <v/>
      </c>
      <c r="M664" s="238" t="str">
        <f t="shared" si="138"/>
        <v/>
      </c>
      <c r="N664" s="180">
        <f t="shared" si="139"/>
        <v>0</v>
      </c>
      <c r="O664" s="192"/>
      <c r="P664" s="180">
        <f t="shared" si="140"/>
        <v>0</v>
      </c>
      <c r="Q664" s="192"/>
      <c r="R664" s="180">
        <f t="shared" si="141"/>
        <v>0</v>
      </c>
      <c r="S664" s="192"/>
      <c r="T664" s="180">
        <f t="shared" si="142"/>
        <v>0</v>
      </c>
      <c r="U664" s="192"/>
      <c r="V664" s="180">
        <f t="shared" si="143"/>
        <v>0</v>
      </c>
      <c r="W664" s="192"/>
      <c r="X664" s="179">
        <f t="shared" si="131"/>
        <v>0</v>
      </c>
      <c r="Y664" s="168"/>
    </row>
    <row r="665" spans="1:25" x14ac:dyDescent="0.25">
      <c r="A665" s="168"/>
      <c r="B665" s="181"/>
      <c r="C665" s="168"/>
      <c r="D665" s="191"/>
      <c r="E665" s="168"/>
      <c r="F665" s="168"/>
      <c r="G665" s="187" t="str">
        <f t="shared" si="132"/>
        <v/>
      </c>
      <c r="H665" s="238">
        <f t="shared" si="133"/>
        <v>0</v>
      </c>
      <c r="I665" s="238" t="str">
        <f t="shared" si="134"/>
        <v/>
      </c>
      <c r="J665" s="238" t="str">
        <f t="shared" si="135"/>
        <v/>
      </c>
      <c r="K665" s="238" t="str">
        <f t="shared" si="136"/>
        <v/>
      </c>
      <c r="L665" s="238" t="str">
        <f t="shared" si="137"/>
        <v/>
      </c>
      <c r="M665" s="238" t="str">
        <f t="shared" si="138"/>
        <v/>
      </c>
      <c r="N665" s="180">
        <f t="shared" si="139"/>
        <v>0</v>
      </c>
      <c r="O665" s="192"/>
      <c r="P665" s="180">
        <f t="shared" si="140"/>
        <v>0</v>
      </c>
      <c r="Q665" s="192"/>
      <c r="R665" s="180">
        <f t="shared" si="141"/>
        <v>0</v>
      </c>
      <c r="S665" s="192"/>
      <c r="T665" s="180">
        <f t="shared" si="142"/>
        <v>0</v>
      </c>
      <c r="U665" s="192"/>
      <c r="V665" s="180">
        <f t="shared" si="143"/>
        <v>0</v>
      </c>
      <c r="W665" s="192"/>
      <c r="X665" s="179">
        <f t="shared" si="131"/>
        <v>0</v>
      </c>
      <c r="Y665" s="168"/>
    </row>
    <row r="666" spans="1:25" x14ac:dyDescent="0.25">
      <c r="A666" s="168"/>
      <c r="B666" s="181"/>
      <c r="C666" s="168"/>
      <c r="D666" s="191"/>
      <c r="E666" s="168"/>
      <c r="F666" s="168"/>
      <c r="G666" s="187" t="str">
        <f t="shared" si="132"/>
        <v/>
      </c>
      <c r="H666" s="238">
        <f t="shared" si="133"/>
        <v>0</v>
      </c>
      <c r="I666" s="238" t="str">
        <f t="shared" si="134"/>
        <v/>
      </c>
      <c r="J666" s="238" t="str">
        <f t="shared" si="135"/>
        <v/>
      </c>
      <c r="K666" s="238" t="str">
        <f t="shared" si="136"/>
        <v/>
      </c>
      <c r="L666" s="238" t="str">
        <f t="shared" si="137"/>
        <v/>
      </c>
      <c r="M666" s="238" t="str">
        <f t="shared" si="138"/>
        <v/>
      </c>
      <c r="N666" s="180">
        <f t="shared" si="139"/>
        <v>0</v>
      </c>
      <c r="O666" s="192"/>
      <c r="P666" s="180">
        <f t="shared" si="140"/>
        <v>0</v>
      </c>
      <c r="Q666" s="192"/>
      <c r="R666" s="180">
        <f t="shared" si="141"/>
        <v>0</v>
      </c>
      <c r="S666" s="192"/>
      <c r="T666" s="180">
        <f t="shared" si="142"/>
        <v>0</v>
      </c>
      <c r="U666" s="192"/>
      <c r="V666" s="180">
        <f t="shared" si="143"/>
        <v>0</v>
      </c>
      <c r="W666" s="192"/>
      <c r="X666" s="179">
        <f t="shared" si="131"/>
        <v>0</v>
      </c>
      <c r="Y666" s="168"/>
    </row>
    <row r="667" spans="1:25" x14ac:dyDescent="0.25">
      <c r="A667" s="168"/>
      <c r="B667" s="181"/>
      <c r="C667" s="168"/>
      <c r="D667" s="191"/>
      <c r="E667" s="168"/>
      <c r="F667" s="168"/>
      <c r="G667" s="187" t="str">
        <f t="shared" si="132"/>
        <v/>
      </c>
      <c r="H667" s="238">
        <f t="shared" si="133"/>
        <v>0</v>
      </c>
      <c r="I667" s="238" t="str">
        <f t="shared" si="134"/>
        <v/>
      </c>
      <c r="J667" s="238" t="str">
        <f t="shared" si="135"/>
        <v/>
      </c>
      <c r="K667" s="238" t="str">
        <f t="shared" si="136"/>
        <v/>
      </c>
      <c r="L667" s="238" t="str">
        <f t="shared" si="137"/>
        <v/>
      </c>
      <c r="M667" s="238" t="str">
        <f t="shared" si="138"/>
        <v/>
      </c>
      <c r="N667" s="180">
        <f t="shared" si="139"/>
        <v>0</v>
      </c>
      <c r="O667" s="192"/>
      <c r="P667" s="180">
        <f t="shared" si="140"/>
        <v>0</v>
      </c>
      <c r="Q667" s="192"/>
      <c r="R667" s="180">
        <f t="shared" si="141"/>
        <v>0</v>
      </c>
      <c r="S667" s="192"/>
      <c r="T667" s="180">
        <f t="shared" si="142"/>
        <v>0</v>
      </c>
      <c r="U667" s="192"/>
      <c r="V667" s="180">
        <f t="shared" si="143"/>
        <v>0</v>
      </c>
      <c r="W667" s="192"/>
      <c r="X667" s="179">
        <f t="shared" si="131"/>
        <v>0</v>
      </c>
      <c r="Y667" s="168"/>
    </row>
    <row r="668" spans="1:25" x14ac:dyDescent="0.25">
      <c r="A668" s="168"/>
      <c r="B668" s="181"/>
      <c r="C668" s="168"/>
      <c r="D668" s="191"/>
      <c r="E668" s="168"/>
      <c r="F668" s="168"/>
      <c r="G668" s="187" t="str">
        <f t="shared" si="132"/>
        <v/>
      </c>
      <c r="H668" s="238">
        <f t="shared" si="133"/>
        <v>0</v>
      </c>
      <c r="I668" s="238" t="str">
        <f t="shared" si="134"/>
        <v/>
      </c>
      <c r="J668" s="238" t="str">
        <f t="shared" si="135"/>
        <v/>
      </c>
      <c r="K668" s="238" t="str">
        <f t="shared" si="136"/>
        <v/>
      </c>
      <c r="L668" s="238" t="str">
        <f t="shared" si="137"/>
        <v/>
      </c>
      <c r="M668" s="238" t="str">
        <f t="shared" si="138"/>
        <v/>
      </c>
      <c r="N668" s="180">
        <f t="shared" si="139"/>
        <v>0</v>
      </c>
      <c r="O668" s="192"/>
      <c r="P668" s="180">
        <f t="shared" si="140"/>
        <v>0</v>
      </c>
      <c r="Q668" s="192"/>
      <c r="R668" s="180">
        <f t="shared" si="141"/>
        <v>0</v>
      </c>
      <c r="S668" s="192"/>
      <c r="T668" s="180">
        <f t="shared" si="142"/>
        <v>0</v>
      </c>
      <c r="U668" s="192"/>
      <c r="V668" s="180">
        <f t="shared" si="143"/>
        <v>0</v>
      </c>
      <c r="W668" s="192"/>
      <c r="X668" s="179">
        <f t="shared" si="131"/>
        <v>0</v>
      </c>
      <c r="Y668" s="168"/>
    </row>
    <row r="669" spans="1:25" x14ac:dyDescent="0.25">
      <c r="A669" s="168"/>
      <c r="B669" s="181"/>
      <c r="C669" s="168"/>
      <c r="D669" s="191"/>
      <c r="E669" s="168"/>
      <c r="F669" s="168"/>
      <c r="G669" s="187" t="str">
        <f t="shared" si="132"/>
        <v/>
      </c>
      <c r="H669" s="238">
        <f t="shared" si="133"/>
        <v>0</v>
      </c>
      <c r="I669" s="238" t="str">
        <f t="shared" si="134"/>
        <v/>
      </c>
      <c r="J669" s="238" t="str">
        <f t="shared" si="135"/>
        <v/>
      </c>
      <c r="K669" s="238" t="str">
        <f t="shared" si="136"/>
        <v/>
      </c>
      <c r="L669" s="238" t="str">
        <f t="shared" si="137"/>
        <v/>
      </c>
      <c r="M669" s="238" t="str">
        <f t="shared" si="138"/>
        <v/>
      </c>
      <c r="N669" s="180">
        <f t="shared" si="139"/>
        <v>0</v>
      </c>
      <c r="O669" s="192"/>
      <c r="P669" s="180">
        <f t="shared" si="140"/>
        <v>0</v>
      </c>
      <c r="Q669" s="192"/>
      <c r="R669" s="180">
        <f t="shared" si="141"/>
        <v>0</v>
      </c>
      <c r="S669" s="192"/>
      <c r="T669" s="180">
        <f t="shared" si="142"/>
        <v>0</v>
      </c>
      <c r="U669" s="192"/>
      <c r="V669" s="180">
        <f t="shared" si="143"/>
        <v>0</v>
      </c>
      <c r="W669" s="192"/>
      <c r="X669" s="179">
        <f t="shared" si="131"/>
        <v>0</v>
      </c>
      <c r="Y669" s="168"/>
    </row>
    <row r="670" spans="1:25" x14ac:dyDescent="0.25">
      <c r="A670" s="168"/>
      <c r="B670" s="181"/>
      <c r="C670" s="168"/>
      <c r="D670" s="191"/>
      <c r="E670" s="168"/>
      <c r="F670" s="168"/>
      <c r="G670" s="187" t="str">
        <f t="shared" si="132"/>
        <v/>
      </c>
      <c r="H670" s="238">
        <f t="shared" si="133"/>
        <v>0</v>
      </c>
      <c r="I670" s="238" t="str">
        <f t="shared" si="134"/>
        <v/>
      </c>
      <c r="J670" s="238" t="str">
        <f t="shared" si="135"/>
        <v/>
      </c>
      <c r="K670" s="238" t="str">
        <f t="shared" si="136"/>
        <v/>
      </c>
      <c r="L670" s="238" t="str">
        <f t="shared" si="137"/>
        <v/>
      </c>
      <c r="M670" s="238" t="str">
        <f t="shared" si="138"/>
        <v/>
      </c>
      <c r="N670" s="180">
        <f t="shared" si="139"/>
        <v>0</v>
      </c>
      <c r="O670" s="192"/>
      <c r="P670" s="180">
        <f t="shared" si="140"/>
        <v>0</v>
      </c>
      <c r="Q670" s="192"/>
      <c r="R670" s="180">
        <f t="shared" si="141"/>
        <v>0</v>
      </c>
      <c r="S670" s="192"/>
      <c r="T670" s="180">
        <f t="shared" si="142"/>
        <v>0</v>
      </c>
      <c r="U670" s="192"/>
      <c r="V670" s="180">
        <f t="shared" si="143"/>
        <v>0</v>
      </c>
      <c r="W670" s="192"/>
      <c r="X670" s="179">
        <f t="shared" si="131"/>
        <v>0</v>
      </c>
      <c r="Y670" s="168"/>
    </row>
    <row r="671" spans="1:25" x14ac:dyDescent="0.25">
      <c r="A671" s="168"/>
      <c r="B671" s="181"/>
      <c r="C671" s="168"/>
      <c r="D671" s="191"/>
      <c r="E671" s="168"/>
      <c r="F671" s="168"/>
      <c r="G671" s="187" t="str">
        <f t="shared" si="132"/>
        <v/>
      </c>
      <c r="H671" s="238">
        <f t="shared" si="133"/>
        <v>0</v>
      </c>
      <c r="I671" s="238" t="str">
        <f t="shared" si="134"/>
        <v/>
      </c>
      <c r="J671" s="238" t="str">
        <f t="shared" si="135"/>
        <v/>
      </c>
      <c r="K671" s="238" t="str">
        <f t="shared" si="136"/>
        <v/>
      </c>
      <c r="L671" s="238" t="str">
        <f t="shared" si="137"/>
        <v/>
      </c>
      <c r="M671" s="238" t="str">
        <f t="shared" si="138"/>
        <v/>
      </c>
      <c r="N671" s="180">
        <f t="shared" si="139"/>
        <v>0</v>
      </c>
      <c r="O671" s="192"/>
      <c r="P671" s="180">
        <f t="shared" si="140"/>
        <v>0</v>
      </c>
      <c r="Q671" s="192"/>
      <c r="R671" s="180">
        <f t="shared" si="141"/>
        <v>0</v>
      </c>
      <c r="S671" s="192"/>
      <c r="T671" s="180">
        <f t="shared" si="142"/>
        <v>0</v>
      </c>
      <c r="U671" s="192"/>
      <c r="V671" s="180">
        <f t="shared" si="143"/>
        <v>0</v>
      </c>
      <c r="W671" s="192"/>
      <c r="X671" s="179">
        <f t="shared" si="131"/>
        <v>0</v>
      </c>
      <c r="Y671" s="168"/>
    </row>
    <row r="672" spans="1:25" x14ac:dyDescent="0.25">
      <c r="A672" s="168"/>
      <c r="B672" s="181"/>
      <c r="C672" s="168"/>
      <c r="D672" s="191"/>
      <c r="E672" s="168"/>
      <c r="F672" s="168"/>
      <c r="G672" s="187" t="str">
        <f t="shared" si="132"/>
        <v/>
      </c>
      <c r="H672" s="238">
        <f t="shared" si="133"/>
        <v>0</v>
      </c>
      <c r="I672" s="238" t="str">
        <f t="shared" si="134"/>
        <v/>
      </c>
      <c r="J672" s="238" t="str">
        <f t="shared" si="135"/>
        <v/>
      </c>
      <c r="K672" s="238" t="str">
        <f t="shared" si="136"/>
        <v/>
      </c>
      <c r="L672" s="238" t="str">
        <f t="shared" si="137"/>
        <v/>
      </c>
      <c r="M672" s="238" t="str">
        <f t="shared" si="138"/>
        <v/>
      </c>
      <c r="N672" s="180">
        <f t="shared" si="139"/>
        <v>0</v>
      </c>
      <c r="O672" s="192"/>
      <c r="P672" s="180">
        <f t="shared" si="140"/>
        <v>0</v>
      </c>
      <c r="Q672" s="192"/>
      <c r="R672" s="180">
        <f t="shared" si="141"/>
        <v>0</v>
      </c>
      <c r="S672" s="192"/>
      <c r="T672" s="180">
        <f t="shared" si="142"/>
        <v>0</v>
      </c>
      <c r="U672" s="192"/>
      <c r="V672" s="180">
        <f t="shared" si="143"/>
        <v>0</v>
      </c>
      <c r="W672" s="192"/>
      <c r="X672" s="179">
        <f t="shared" si="131"/>
        <v>0</v>
      </c>
      <c r="Y672" s="168"/>
    </row>
    <row r="673" spans="1:25" x14ac:dyDescent="0.25">
      <c r="A673" s="168"/>
      <c r="B673" s="181"/>
      <c r="C673" s="168"/>
      <c r="D673" s="191"/>
      <c r="E673" s="168"/>
      <c r="F673" s="168"/>
      <c r="G673" s="187" t="str">
        <f t="shared" si="132"/>
        <v/>
      </c>
      <c r="H673" s="238">
        <f t="shared" si="133"/>
        <v>0</v>
      </c>
      <c r="I673" s="238" t="str">
        <f t="shared" si="134"/>
        <v/>
      </c>
      <c r="J673" s="238" t="str">
        <f t="shared" si="135"/>
        <v/>
      </c>
      <c r="K673" s="238" t="str">
        <f t="shared" si="136"/>
        <v/>
      </c>
      <c r="L673" s="238" t="str">
        <f t="shared" si="137"/>
        <v/>
      </c>
      <c r="M673" s="238" t="str">
        <f t="shared" si="138"/>
        <v/>
      </c>
      <c r="N673" s="180">
        <f t="shared" si="139"/>
        <v>0</v>
      </c>
      <c r="O673" s="192"/>
      <c r="P673" s="180">
        <f t="shared" si="140"/>
        <v>0</v>
      </c>
      <c r="Q673" s="192"/>
      <c r="R673" s="180">
        <f t="shared" si="141"/>
        <v>0</v>
      </c>
      <c r="S673" s="192"/>
      <c r="T673" s="180">
        <f t="shared" si="142"/>
        <v>0</v>
      </c>
      <c r="U673" s="192"/>
      <c r="V673" s="180">
        <f t="shared" si="143"/>
        <v>0</v>
      </c>
      <c r="W673" s="192"/>
      <c r="X673" s="179">
        <f t="shared" si="131"/>
        <v>0</v>
      </c>
      <c r="Y673" s="168"/>
    </row>
    <row r="674" spans="1:25" x14ac:dyDescent="0.25">
      <c r="A674" s="168"/>
      <c r="B674" s="181"/>
      <c r="C674" s="168"/>
      <c r="D674" s="191"/>
      <c r="E674" s="168"/>
      <c r="F674" s="168"/>
      <c r="G674" s="187" t="str">
        <f t="shared" si="132"/>
        <v/>
      </c>
      <c r="H674" s="238">
        <f t="shared" si="133"/>
        <v>0</v>
      </c>
      <c r="I674" s="238" t="str">
        <f t="shared" si="134"/>
        <v/>
      </c>
      <c r="J674" s="238" t="str">
        <f t="shared" si="135"/>
        <v/>
      </c>
      <c r="K674" s="238" t="str">
        <f t="shared" si="136"/>
        <v/>
      </c>
      <c r="L674" s="238" t="str">
        <f t="shared" si="137"/>
        <v/>
      </c>
      <c r="M674" s="238" t="str">
        <f t="shared" si="138"/>
        <v/>
      </c>
      <c r="N674" s="180">
        <f t="shared" si="139"/>
        <v>0</v>
      </c>
      <c r="O674" s="192"/>
      <c r="P674" s="180">
        <f t="shared" si="140"/>
        <v>0</v>
      </c>
      <c r="Q674" s="192"/>
      <c r="R674" s="180">
        <f t="shared" si="141"/>
        <v>0</v>
      </c>
      <c r="S674" s="192"/>
      <c r="T674" s="180">
        <f t="shared" si="142"/>
        <v>0</v>
      </c>
      <c r="U674" s="192"/>
      <c r="V674" s="180">
        <f t="shared" si="143"/>
        <v>0</v>
      </c>
      <c r="W674" s="192"/>
      <c r="X674" s="179">
        <f t="shared" si="131"/>
        <v>0</v>
      </c>
      <c r="Y674" s="168"/>
    </row>
    <row r="675" spans="1:25" x14ac:dyDescent="0.25">
      <c r="A675" s="168"/>
      <c r="B675" s="181"/>
      <c r="C675" s="168"/>
      <c r="D675" s="191"/>
      <c r="E675" s="168"/>
      <c r="F675" s="168"/>
      <c r="G675" s="187" t="str">
        <f t="shared" si="132"/>
        <v/>
      </c>
      <c r="H675" s="238">
        <f t="shared" si="133"/>
        <v>0</v>
      </c>
      <c r="I675" s="238" t="str">
        <f t="shared" si="134"/>
        <v/>
      </c>
      <c r="J675" s="238" t="str">
        <f t="shared" si="135"/>
        <v/>
      </c>
      <c r="K675" s="238" t="str">
        <f t="shared" si="136"/>
        <v/>
      </c>
      <c r="L675" s="238" t="str">
        <f t="shared" si="137"/>
        <v/>
      </c>
      <c r="M675" s="238" t="str">
        <f t="shared" si="138"/>
        <v/>
      </c>
      <c r="N675" s="180">
        <f t="shared" si="139"/>
        <v>0</v>
      </c>
      <c r="O675" s="192"/>
      <c r="P675" s="180">
        <f t="shared" si="140"/>
        <v>0</v>
      </c>
      <c r="Q675" s="192"/>
      <c r="R675" s="180">
        <f t="shared" si="141"/>
        <v>0</v>
      </c>
      <c r="S675" s="192"/>
      <c r="T675" s="180">
        <f t="shared" si="142"/>
        <v>0</v>
      </c>
      <c r="U675" s="192"/>
      <c r="V675" s="180">
        <f t="shared" si="143"/>
        <v>0</v>
      </c>
      <c r="W675" s="192"/>
      <c r="X675" s="179">
        <f t="shared" si="131"/>
        <v>0</v>
      </c>
      <c r="Y675" s="168"/>
    </row>
    <row r="676" spans="1:25" x14ac:dyDescent="0.25">
      <c r="A676" s="168"/>
      <c r="B676" s="181"/>
      <c r="C676" s="168"/>
      <c r="D676" s="191"/>
      <c r="E676" s="168"/>
      <c r="F676" s="168"/>
      <c r="G676" s="187" t="str">
        <f t="shared" si="132"/>
        <v/>
      </c>
      <c r="H676" s="238">
        <f t="shared" si="133"/>
        <v>0</v>
      </c>
      <c r="I676" s="238" t="str">
        <f t="shared" si="134"/>
        <v/>
      </c>
      <c r="J676" s="238" t="str">
        <f t="shared" si="135"/>
        <v/>
      </c>
      <c r="K676" s="238" t="str">
        <f t="shared" si="136"/>
        <v/>
      </c>
      <c r="L676" s="238" t="str">
        <f t="shared" si="137"/>
        <v/>
      </c>
      <c r="M676" s="238" t="str">
        <f t="shared" si="138"/>
        <v/>
      </c>
      <c r="N676" s="180">
        <f t="shared" si="139"/>
        <v>0</v>
      </c>
      <c r="O676" s="192"/>
      <c r="P676" s="180">
        <f t="shared" si="140"/>
        <v>0</v>
      </c>
      <c r="Q676" s="192"/>
      <c r="R676" s="180">
        <f t="shared" si="141"/>
        <v>0</v>
      </c>
      <c r="S676" s="192"/>
      <c r="T676" s="180">
        <f t="shared" si="142"/>
        <v>0</v>
      </c>
      <c r="U676" s="192"/>
      <c r="V676" s="180">
        <f t="shared" si="143"/>
        <v>0</v>
      </c>
      <c r="W676" s="192"/>
      <c r="X676" s="179">
        <f t="shared" si="131"/>
        <v>0</v>
      </c>
      <c r="Y676" s="168"/>
    </row>
    <row r="677" spans="1:25" x14ac:dyDescent="0.25">
      <c r="A677" s="168"/>
      <c r="B677" s="181"/>
      <c r="C677" s="168"/>
      <c r="D677" s="191"/>
      <c r="E677" s="168"/>
      <c r="F677" s="168"/>
      <c r="G677" s="187" t="str">
        <f t="shared" si="132"/>
        <v/>
      </c>
      <c r="H677" s="238">
        <f t="shared" si="133"/>
        <v>0</v>
      </c>
      <c r="I677" s="238" t="str">
        <f t="shared" si="134"/>
        <v/>
      </c>
      <c r="J677" s="238" t="str">
        <f t="shared" si="135"/>
        <v/>
      </c>
      <c r="K677" s="238" t="str">
        <f t="shared" si="136"/>
        <v/>
      </c>
      <c r="L677" s="238" t="str">
        <f t="shared" si="137"/>
        <v/>
      </c>
      <c r="M677" s="238" t="str">
        <f t="shared" si="138"/>
        <v/>
      </c>
      <c r="N677" s="180">
        <f t="shared" si="139"/>
        <v>0</v>
      </c>
      <c r="O677" s="192"/>
      <c r="P677" s="180">
        <f t="shared" si="140"/>
        <v>0</v>
      </c>
      <c r="Q677" s="192"/>
      <c r="R677" s="180">
        <f t="shared" si="141"/>
        <v>0</v>
      </c>
      <c r="S677" s="192"/>
      <c r="T677" s="180">
        <f t="shared" si="142"/>
        <v>0</v>
      </c>
      <c r="U677" s="192"/>
      <c r="V677" s="180">
        <f t="shared" si="143"/>
        <v>0</v>
      </c>
      <c r="W677" s="192"/>
      <c r="X677" s="179">
        <f t="shared" si="131"/>
        <v>0</v>
      </c>
      <c r="Y677" s="168"/>
    </row>
    <row r="678" spans="1:25" x14ac:dyDescent="0.25">
      <c r="A678" s="168"/>
      <c r="B678" s="181"/>
      <c r="C678" s="168"/>
      <c r="D678" s="191"/>
      <c r="E678" s="168"/>
      <c r="F678" s="168"/>
      <c r="G678" s="187" t="str">
        <f t="shared" si="132"/>
        <v/>
      </c>
      <c r="H678" s="238">
        <f t="shared" si="133"/>
        <v>0</v>
      </c>
      <c r="I678" s="238" t="str">
        <f t="shared" si="134"/>
        <v/>
      </c>
      <c r="J678" s="238" t="str">
        <f t="shared" si="135"/>
        <v/>
      </c>
      <c r="K678" s="238" t="str">
        <f t="shared" si="136"/>
        <v/>
      </c>
      <c r="L678" s="238" t="str">
        <f t="shared" si="137"/>
        <v/>
      </c>
      <c r="M678" s="238" t="str">
        <f t="shared" si="138"/>
        <v/>
      </c>
      <c r="N678" s="180">
        <f t="shared" si="139"/>
        <v>0</v>
      </c>
      <c r="O678" s="192"/>
      <c r="P678" s="180">
        <f t="shared" si="140"/>
        <v>0</v>
      </c>
      <c r="Q678" s="192"/>
      <c r="R678" s="180">
        <f t="shared" si="141"/>
        <v>0</v>
      </c>
      <c r="S678" s="192"/>
      <c r="T678" s="180">
        <f t="shared" si="142"/>
        <v>0</v>
      </c>
      <c r="U678" s="192"/>
      <c r="V678" s="180">
        <f t="shared" si="143"/>
        <v>0</v>
      </c>
      <c r="W678" s="192"/>
      <c r="X678" s="179">
        <f t="shared" si="131"/>
        <v>0</v>
      </c>
      <c r="Y678" s="168"/>
    </row>
    <row r="679" spans="1:25" x14ac:dyDescent="0.25">
      <c r="A679" s="168"/>
      <c r="B679" s="181"/>
      <c r="C679" s="168"/>
      <c r="D679" s="191"/>
      <c r="E679" s="168"/>
      <c r="F679" s="168"/>
      <c r="G679" s="187" t="str">
        <f t="shared" si="132"/>
        <v/>
      </c>
      <c r="H679" s="238">
        <f t="shared" si="133"/>
        <v>0</v>
      </c>
      <c r="I679" s="238" t="str">
        <f t="shared" si="134"/>
        <v/>
      </c>
      <c r="J679" s="238" t="str">
        <f t="shared" si="135"/>
        <v/>
      </c>
      <c r="K679" s="238" t="str">
        <f t="shared" si="136"/>
        <v/>
      </c>
      <c r="L679" s="238" t="str">
        <f t="shared" si="137"/>
        <v/>
      </c>
      <c r="M679" s="238" t="str">
        <f t="shared" si="138"/>
        <v/>
      </c>
      <c r="N679" s="180">
        <f t="shared" si="139"/>
        <v>0</v>
      </c>
      <c r="O679" s="192"/>
      <c r="P679" s="180">
        <f t="shared" si="140"/>
        <v>0</v>
      </c>
      <c r="Q679" s="192"/>
      <c r="R679" s="180">
        <f t="shared" si="141"/>
        <v>0</v>
      </c>
      <c r="S679" s="192"/>
      <c r="T679" s="180">
        <f t="shared" si="142"/>
        <v>0</v>
      </c>
      <c r="U679" s="192"/>
      <c r="V679" s="180">
        <f t="shared" si="143"/>
        <v>0</v>
      </c>
      <c r="W679" s="192"/>
      <c r="X679" s="179">
        <f t="shared" si="131"/>
        <v>0</v>
      </c>
      <c r="Y679" s="168"/>
    </row>
    <row r="680" spans="1:25" x14ac:dyDescent="0.25">
      <c r="A680" s="168"/>
      <c r="B680" s="181"/>
      <c r="C680" s="168"/>
      <c r="D680" s="191"/>
      <c r="E680" s="168"/>
      <c r="F680" s="168"/>
      <c r="G680" s="187" t="str">
        <f t="shared" si="132"/>
        <v/>
      </c>
      <c r="H680" s="238">
        <f t="shared" si="133"/>
        <v>0</v>
      </c>
      <c r="I680" s="238" t="str">
        <f t="shared" si="134"/>
        <v/>
      </c>
      <c r="J680" s="238" t="str">
        <f t="shared" si="135"/>
        <v/>
      </c>
      <c r="K680" s="238" t="str">
        <f t="shared" si="136"/>
        <v/>
      </c>
      <c r="L680" s="238" t="str">
        <f t="shared" si="137"/>
        <v/>
      </c>
      <c r="M680" s="238" t="str">
        <f t="shared" si="138"/>
        <v/>
      </c>
      <c r="N680" s="180">
        <f t="shared" si="139"/>
        <v>0</v>
      </c>
      <c r="O680" s="192"/>
      <c r="P680" s="180">
        <f t="shared" si="140"/>
        <v>0</v>
      </c>
      <c r="Q680" s="192"/>
      <c r="R680" s="180">
        <f t="shared" si="141"/>
        <v>0</v>
      </c>
      <c r="S680" s="192"/>
      <c r="T680" s="180">
        <f t="shared" si="142"/>
        <v>0</v>
      </c>
      <c r="U680" s="192"/>
      <c r="V680" s="180">
        <f t="shared" si="143"/>
        <v>0</v>
      </c>
      <c r="W680" s="192"/>
      <c r="X680" s="179">
        <f t="shared" si="131"/>
        <v>0</v>
      </c>
      <c r="Y680" s="168"/>
    </row>
    <row r="681" spans="1:25" x14ac:dyDescent="0.25">
      <c r="A681" s="168"/>
      <c r="B681" s="181"/>
      <c r="C681" s="168"/>
      <c r="D681" s="191"/>
      <c r="E681" s="168"/>
      <c r="F681" s="168"/>
      <c r="G681" s="187" t="str">
        <f t="shared" si="132"/>
        <v/>
      </c>
      <c r="H681" s="238">
        <f t="shared" si="133"/>
        <v>0</v>
      </c>
      <c r="I681" s="238" t="str">
        <f t="shared" si="134"/>
        <v/>
      </c>
      <c r="J681" s="238" t="str">
        <f t="shared" si="135"/>
        <v/>
      </c>
      <c r="K681" s="238" t="str">
        <f t="shared" si="136"/>
        <v/>
      </c>
      <c r="L681" s="238" t="str">
        <f t="shared" si="137"/>
        <v/>
      </c>
      <c r="M681" s="238" t="str">
        <f t="shared" si="138"/>
        <v/>
      </c>
      <c r="N681" s="180">
        <f t="shared" si="139"/>
        <v>0</v>
      </c>
      <c r="O681" s="192"/>
      <c r="P681" s="180">
        <f t="shared" si="140"/>
        <v>0</v>
      </c>
      <c r="Q681" s="192"/>
      <c r="R681" s="180">
        <f t="shared" si="141"/>
        <v>0</v>
      </c>
      <c r="S681" s="192"/>
      <c r="T681" s="180">
        <f t="shared" si="142"/>
        <v>0</v>
      </c>
      <c r="U681" s="192"/>
      <c r="V681" s="180">
        <f t="shared" si="143"/>
        <v>0</v>
      </c>
      <c r="W681" s="192"/>
      <c r="X681" s="179">
        <f t="shared" si="131"/>
        <v>0</v>
      </c>
      <c r="Y681" s="168"/>
    </row>
    <row r="682" spans="1:25" x14ac:dyDescent="0.25">
      <c r="A682" s="168"/>
      <c r="B682" s="181"/>
      <c r="C682" s="168"/>
      <c r="D682" s="191"/>
      <c r="E682" s="168"/>
      <c r="F682" s="168"/>
      <c r="G682" s="187" t="str">
        <f t="shared" si="132"/>
        <v/>
      </c>
      <c r="H682" s="238">
        <f t="shared" si="133"/>
        <v>0</v>
      </c>
      <c r="I682" s="238" t="str">
        <f t="shared" si="134"/>
        <v/>
      </c>
      <c r="J682" s="238" t="str">
        <f t="shared" si="135"/>
        <v/>
      </c>
      <c r="K682" s="238" t="str">
        <f t="shared" si="136"/>
        <v/>
      </c>
      <c r="L682" s="238" t="str">
        <f t="shared" si="137"/>
        <v/>
      </c>
      <c r="M682" s="238" t="str">
        <f t="shared" si="138"/>
        <v/>
      </c>
      <c r="N682" s="180">
        <f t="shared" si="139"/>
        <v>0</v>
      </c>
      <c r="O682" s="192"/>
      <c r="P682" s="180">
        <f t="shared" si="140"/>
        <v>0</v>
      </c>
      <c r="Q682" s="192"/>
      <c r="R682" s="180">
        <f t="shared" si="141"/>
        <v>0</v>
      </c>
      <c r="S682" s="192"/>
      <c r="T682" s="180">
        <f t="shared" si="142"/>
        <v>0</v>
      </c>
      <c r="U682" s="192"/>
      <c r="V682" s="180">
        <f t="shared" si="143"/>
        <v>0</v>
      </c>
      <c r="W682" s="192"/>
      <c r="X682" s="179">
        <f t="shared" si="131"/>
        <v>0</v>
      </c>
      <c r="Y682" s="168"/>
    </row>
    <row r="683" spans="1:25" x14ac:dyDescent="0.25">
      <c r="A683" s="168"/>
      <c r="B683" s="181"/>
      <c r="C683" s="168"/>
      <c r="D683" s="191"/>
      <c r="E683" s="168"/>
      <c r="F683" s="168"/>
      <c r="G683" s="187" t="str">
        <f t="shared" si="132"/>
        <v/>
      </c>
      <c r="H683" s="238">
        <f t="shared" si="133"/>
        <v>0</v>
      </c>
      <c r="I683" s="238" t="str">
        <f t="shared" si="134"/>
        <v/>
      </c>
      <c r="J683" s="238" t="str">
        <f t="shared" si="135"/>
        <v/>
      </c>
      <c r="K683" s="238" t="str">
        <f t="shared" si="136"/>
        <v/>
      </c>
      <c r="L683" s="238" t="str">
        <f t="shared" si="137"/>
        <v/>
      </c>
      <c r="M683" s="238" t="str">
        <f t="shared" si="138"/>
        <v/>
      </c>
      <c r="N683" s="180">
        <f t="shared" si="139"/>
        <v>0</v>
      </c>
      <c r="O683" s="192"/>
      <c r="P683" s="180">
        <f t="shared" si="140"/>
        <v>0</v>
      </c>
      <c r="Q683" s="192"/>
      <c r="R683" s="180">
        <f t="shared" si="141"/>
        <v>0</v>
      </c>
      <c r="S683" s="192"/>
      <c r="T683" s="180">
        <f t="shared" si="142"/>
        <v>0</v>
      </c>
      <c r="U683" s="192"/>
      <c r="V683" s="180">
        <f t="shared" si="143"/>
        <v>0</v>
      </c>
      <c r="W683" s="192"/>
      <c r="X683" s="179">
        <f t="shared" si="131"/>
        <v>0</v>
      </c>
      <c r="Y683" s="168"/>
    </row>
    <row r="684" spans="1:25" x14ac:dyDescent="0.25">
      <c r="A684" s="168"/>
      <c r="B684" s="181"/>
      <c r="C684" s="168"/>
      <c r="D684" s="191"/>
      <c r="E684" s="168"/>
      <c r="F684" s="168"/>
      <c r="G684" s="187" t="str">
        <f t="shared" si="132"/>
        <v/>
      </c>
      <c r="H684" s="238">
        <f t="shared" si="133"/>
        <v>0</v>
      </c>
      <c r="I684" s="238" t="str">
        <f t="shared" si="134"/>
        <v/>
      </c>
      <c r="J684" s="238" t="str">
        <f t="shared" si="135"/>
        <v/>
      </c>
      <c r="K684" s="238" t="str">
        <f t="shared" si="136"/>
        <v/>
      </c>
      <c r="L684" s="238" t="str">
        <f t="shared" si="137"/>
        <v/>
      </c>
      <c r="M684" s="238" t="str">
        <f t="shared" si="138"/>
        <v/>
      </c>
      <c r="N684" s="180">
        <f t="shared" si="139"/>
        <v>0</v>
      </c>
      <c r="O684" s="192"/>
      <c r="P684" s="180">
        <f t="shared" si="140"/>
        <v>0</v>
      </c>
      <c r="Q684" s="192"/>
      <c r="R684" s="180">
        <f t="shared" si="141"/>
        <v>0</v>
      </c>
      <c r="S684" s="192"/>
      <c r="T684" s="180">
        <f t="shared" si="142"/>
        <v>0</v>
      </c>
      <c r="U684" s="192"/>
      <c r="V684" s="180">
        <f t="shared" si="143"/>
        <v>0</v>
      </c>
      <c r="W684" s="192"/>
      <c r="X684" s="179">
        <f t="shared" si="131"/>
        <v>0</v>
      </c>
      <c r="Y684" s="168"/>
    </row>
    <row r="685" spans="1:25" x14ac:dyDescent="0.25">
      <c r="A685" s="168"/>
      <c r="B685" s="181"/>
      <c r="C685" s="168"/>
      <c r="D685" s="191"/>
      <c r="E685" s="168"/>
      <c r="F685" s="168"/>
      <c r="G685" s="187" t="str">
        <f t="shared" si="132"/>
        <v/>
      </c>
      <c r="H685" s="238">
        <f t="shared" si="133"/>
        <v>0</v>
      </c>
      <c r="I685" s="238" t="str">
        <f t="shared" si="134"/>
        <v/>
      </c>
      <c r="J685" s="238" t="str">
        <f t="shared" si="135"/>
        <v/>
      </c>
      <c r="K685" s="238" t="str">
        <f t="shared" si="136"/>
        <v/>
      </c>
      <c r="L685" s="238" t="str">
        <f t="shared" si="137"/>
        <v/>
      </c>
      <c r="M685" s="238" t="str">
        <f t="shared" si="138"/>
        <v/>
      </c>
      <c r="N685" s="180">
        <f t="shared" si="139"/>
        <v>0</v>
      </c>
      <c r="O685" s="192"/>
      <c r="P685" s="180">
        <f t="shared" si="140"/>
        <v>0</v>
      </c>
      <c r="Q685" s="192"/>
      <c r="R685" s="180">
        <f t="shared" si="141"/>
        <v>0</v>
      </c>
      <c r="S685" s="192"/>
      <c r="T685" s="180">
        <f t="shared" si="142"/>
        <v>0</v>
      </c>
      <c r="U685" s="192"/>
      <c r="V685" s="180">
        <f t="shared" si="143"/>
        <v>0</v>
      </c>
      <c r="W685" s="192"/>
      <c r="X685" s="179">
        <f t="shared" si="131"/>
        <v>0</v>
      </c>
      <c r="Y685" s="168"/>
    </row>
    <row r="686" spans="1:25" x14ac:dyDescent="0.25">
      <c r="A686" s="168"/>
      <c r="B686" s="181"/>
      <c r="C686" s="168"/>
      <c r="D686" s="191"/>
      <c r="E686" s="168"/>
      <c r="F686" s="168"/>
      <c r="G686" s="187" t="str">
        <f t="shared" si="132"/>
        <v/>
      </c>
      <c r="H686" s="238">
        <f t="shared" si="133"/>
        <v>0</v>
      </c>
      <c r="I686" s="238" t="str">
        <f t="shared" si="134"/>
        <v/>
      </c>
      <c r="J686" s="238" t="str">
        <f t="shared" si="135"/>
        <v/>
      </c>
      <c r="K686" s="238" t="str">
        <f t="shared" si="136"/>
        <v/>
      </c>
      <c r="L686" s="238" t="str">
        <f t="shared" si="137"/>
        <v/>
      </c>
      <c r="M686" s="238" t="str">
        <f t="shared" si="138"/>
        <v/>
      </c>
      <c r="N686" s="180">
        <f t="shared" si="139"/>
        <v>0</v>
      </c>
      <c r="O686" s="192"/>
      <c r="P686" s="180">
        <f t="shared" si="140"/>
        <v>0</v>
      </c>
      <c r="Q686" s="192"/>
      <c r="R686" s="180">
        <f t="shared" si="141"/>
        <v>0</v>
      </c>
      <c r="S686" s="192"/>
      <c r="T686" s="180">
        <f t="shared" si="142"/>
        <v>0</v>
      </c>
      <c r="U686" s="192"/>
      <c r="V686" s="180">
        <f t="shared" si="143"/>
        <v>0</v>
      </c>
      <c r="W686" s="192"/>
      <c r="X686" s="179">
        <f t="shared" si="131"/>
        <v>0</v>
      </c>
      <c r="Y686" s="168"/>
    </row>
    <row r="687" spans="1:25" x14ac:dyDescent="0.25">
      <c r="A687" s="168"/>
      <c r="B687" s="181"/>
      <c r="C687" s="168"/>
      <c r="D687" s="191"/>
      <c r="E687" s="168"/>
      <c r="F687" s="168"/>
      <c r="G687" s="187" t="str">
        <f t="shared" si="132"/>
        <v/>
      </c>
      <c r="H687" s="238">
        <f t="shared" si="133"/>
        <v>0</v>
      </c>
      <c r="I687" s="238" t="str">
        <f t="shared" si="134"/>
        <v/>
      </c>
      <c r="J687" s="238" t="str">
        <f t="shared" si="135"/>
        <v/>
      </c>
      <c r="K687" s="238" t="str">
        <f t="shared" si="136"/>
        <v/>
      </c>
      <c r="L687" s="238" t="str">
        <f t="shared" si="137"/>
        <v/>
      </c>
      <c r="M687" s="238" t="str">
        <f t="shared" si="138"/>
        <v/>
      </c>
      <c r="N687" s="180">
        <f t="shared" si="139"/>
        <v>0</v>
      </c>
      <c r="O687" s="192"/>
      <c r="P687" s="180">
        <f t="shared" si="140"/>
        <v>0</v>
      </c>
      <c r="Q687" s="192"/>
      <c r="R687" s="180">
        <f t="shared" si="141"/>
        <v>0</v>
      </c>
      <c r="S687" s="192"/>
      <c r="T687" s="180">
        <f t="shared" si="142"/>
        <v>0</v>
      </c>
      <c r="U687" s="192"/>
      <c r="V687" s="180">
        <f t="shared" si="143"/>
        <v>0</v>
      </c>
      <c r="W687" s="192"/>
      <c r="X687" s="179">
        <f t="shared" si="131"/>
        <v>0</v>
      </c>
      <c r="Y687" s="168"/>
    </row>
    <row r="688" spans="1:25" x14ac:dyDescent="0.25">
      <c r="A688" s="168"/>
      <c r="B688" s="181"/>
      <c r="C688" s="168"/>
      <c r="D688" s="191"/>
      <c r="E688" s="168"/>
      <c r="F688" s="168"/>
      <c r="G688" s="187" t="str">
        <f t="shared" si="132"/>
        <v/>
      </c>
      <c r="H688" s="238">
        <f t="shared" si="133"/>
        <v>0</v>
      </c>
      <c r="I688" s="238" t="str">
        <f t="shared" si="134"/>
        <v/>
      </c>
      <c r="J688" s="238" t="str">
        <f t="shared" si="135"/>
        <v/>
      </c>
      <c r="K688" s="238" t="str">
        <f t="shared" si="136"/>
        <v/>
      </c>
      <c r="L688" s="238" t="str">
        <f t="shared" si="137"/>
        <v/>
      </c>
      <c r="M688" s="238" t="str">
        <f t="shared" si="138"/>
        <v/>
      </c>
      <c r="N688" s="180">
        <f t="shared" si="139"/>
        <v>0</v>
      </c>
      <c r="O688" s="192"/>
      <c r="P688" s="180">
        <f t="shared" si="140"/>
        <v>0</v>
      </c>
      <c r="Q688" s="192"/>
      <c r="R688" s="180">
        <f t="shared" si="141"/>
        <v>0</v>
      </c>
      <c r="S688" s="192"/>
      <c r="T688" s="180">
        <f t="shared" si="142"/>
        <v>0</v>
      </c>
      <c r="U688" s="192"/>
      <c r="V688" s="180">
        <f t="shared" si="143"/>
        <v>0</v>
      </c>
      <c r="W688" s="192"/>
      <c r="X688" s="179">
        <f t="shared" si="131"/>
        <v>0</v>
      </c>
      <c r="Y688" s="168"/>
    </row>
    <row r="689" spans="1:25" x14ac:dyDescent="0.25">
      <c r="A689" s="168"/>
      <c r="B689" s="181"/>
      <c r="C689" s="168"/>
      <c r="D689" s="191"/>
      <c r="E689" s="168"/>
      <c r="F689" s="168"/>
      <c r="G689" s="187" t="str">
        <f t="shared" si="132"/>
        <v/>
      </c>
      <c r="H689" s="238">
        <f t="shared" si="133"/>
        <v>0</v>
      </c>
      <c r="I689" s="238" t="str">
        <f t="shared" si="134"/>
        <v/>
      </c>
      <c r="J689" s="238" t="str">
        <f t="shared" si="135"/>
        <v/>
      </c>
      <c r="K689" s="238" t="str">
        <f t="shared" si="136"/>
        <v/>
      </c>
      <c r="L689" s="238" t="str">
        <f t="shared" si="137"/>
        <v/>
      </c>
      <c r="M689" s="238" t="str">
        <f t="shared" si="138"/>
        <v/>
      </c>
      <c r="N689" s="180">
        <f t="shared" si="139"/>
        <v>0</v>
      </c>
      <c r="O689" s="192"/>
      <c r="P689" s="180">
        <f t="shared" si="140"/>
        <v>0</v>
      </c>
      <c r="Q689" s="192"/>
      <c r="R689" s="180">
        <f t="shared" si="141"/>
        <v>0</v>
      </c>
      <c r="S689" s="192"/>
      <c r="T689" s="180">
        <f t="shared" si="142"/>
        <v>0</v>
      </c>
      <c r="U689" s="192"/>
      <c r="V689" s="180">
        <f t="shared" si="143"/>
        <v>0</v>
      </c>
      <c r="W689" s="192"/>
      <c r="X689" s="179">
        <f t="shared" si="131"/>
        <v>0</v>
      </c>
      <c r="Y689" s="168"/>
    </row>
    <row r="690" spans="1:25" x14ac:dyDescent="0.25">
      <c r="A690" s="168"/>
      <c r="B690" s="181"/>
      <c r="C690" s="168"/>
      <c r="D690" s="191"/>
      <c r="E690" s="168"/>
      <c r="F690" s="168"/>
      <c r="G690" s="187" t="str">
        <f t="shared" si="132"/>
        <v/>
      </c>
      <c r="H690" s="238">
        <f t="shared" si="133"/>
        <v>0</v>
      </c>
      <c r="I690" s="238" t="str">
        <f t="shared" si="134"/>
        <v/>
      </c>
      <c r="J690" s="238" t="str">
        <f t="shared" si="135"/>
        <v/>
      </c>
      <c r="K690" s="238" t="str">
        <f t="shared" si="136"/>
        <v/>
      </c>
      <c r="L690" s="238" t="str">
        <f t="shared" si="137"/>
        <v/>
      </c>
      <c r="M690" s="238" t="str">
        <f t="shared" si="138"/>
        <v/>
      </c>
      <c r="N690" s="180">
        <f t="shared" si="139"/>
        <v>0</v>
      </c>
      <c r="O690" s="192"/>
      <c r="P690" s="180">
        <f t="shared" si="140"/>
        <v>0</v>
      </c>
      <c r="Q690" s="192"/>
      <c r="R690" s="180">
        <f t="shared" si="141"/>
        <v>0</v>
      </c>
      <c r="S690" s="192"/>
      <c r="T690" s="180">
        <f t="shared" si="142"/>
        <v>0</v>
      </c>
      <c r="U690" s="192"/>
      <c r="V690" s="180">
        <f t="shared" si="143"/>
        <v>0</v>
      </c>
      <c r="W690" s="192"/>
      <c r="X690" s="179">
        <f t="shared" si="131"/>
        <v>0</v>
      </c>
      <c r="Y690" s="168"/>
    </row>
    <row r="691" spans="1:25" x14ac:dyDescent="0.25">
      <c r="A691" s="168"/>
      <c r="B691" s="181"/>
      <c r="C691" s="168"/>
      <c r="D691" s="191"/>
      <c r="E691" s="168"/>
      <c r="F691" s="168"/>
      <c r="G691" s="187" t="str">
        <f t="shared" si="132"/>
        <v/>
      </c>
      <c r="H691" s="238">
        <f t="shared" si="133"/>
        <v>0</v>
      </c>
      <c r="I691" s="238" t="str">
        <f t="shared" si="134"/>
        <v/>
      </c>
      <c r="J691" s="238" t="str">
        <f t="shared" si="135"/>
        <v/>
      </c>
      <c r="K691" s="238" t="str">
        <f t="shared" si="136"/>
        <v/>
      </c>
      <c r="L691" s="238" t="str">
        <f t="shared" si="137"/>
        <v/>
      </c>
      <c r="M691" s="238" t="str">
        <f t="shared" si="138"/>
        <v/>
      </c>
      <c r="N691" s="180">
        <f t="shared" si="139"/>
        <v>0</v>
      </c>
      <c r="O691" s="192"/>
      <c r="P691" s="180">
        <f t="shared" si="140"/>
        <v>0</v>
      </c>
      <c r="Q691" s="192"/>
      <c r="R691" s="180">
        <f t="shared" si="141"/>
        <v>0</v>
      </c>
      <c r="S691" s="192"/>
      <c r="T691" s="180">
        <f t="shared" si="142"/>
        <v>0</v>
      </c>
      <c r="U691" s="192"/>
      <c r="V691" s="180">
        <f t="shared" si="143"/>
        <v>0</v>
      </c>
      <c r="W691" s="192"/>
      <c r="X691" s="179">
        <f t="shared" si="131"/>
        <v>0</v>
      </c>
      <c r="Y691" s="168"/>
    </row>
    <row r="692" spans="1:25" x14ac:dyDescent="0.25">
      <c r="A692" s="168"/>
      <c r="B692" s="181"/>
      <c r="C692" s="168"/>
      <c r="D692" s="191"/>
      <c r="E692" s="168"/>
      <c r="F692" s="168"/>
      <c r="G692" s="187" t="str">
        <f t="shared" si="132"/>
        <v/>
      </c>
      <c r="H692" s="238">
        <f t="shared" si="133"/>
        <v>0</v>
      </c>
      <c r="I692" s="238" t="str">
        <f t="shared" si="134"/>
        <v/>
      </c>
      <c r="J692" s="238" t="str">
        <f t="shared" si="135"/>
        <v/>
      </c>
      <c r="K692" s="238" t="str">
        <f t="shared" si="136"/>
        <v/>
      </c>
      <c r="L692" s="238" t="str">
        <f t="shared" si="137"/>
        <v/>
      </c>
      <c r="M692" s="238" t="str">
        <f t="shared" si="138"/>
        <v/>
      </c>
      <c r="N692" s="180">
        <f t="shared" si="139"/>
        <v>0</v>
      </c>
      <c r="O692" s="192"/>
      <c r="P692" s="180">
        <f t="shared" si="140"/>
        <v>0</v>
      </c>
      <c r="Q692" s="192"/>
      <c r="R692" s="180">
        <f t="shared" si="141"/>
        <v>0</v>
      </c>
      <c r="S692" s="192"/>
      <c r="T692" s="180">
        <f t="shared" si="142"/>
        <v>0</v>
      </c>
      <c r="U692" s="192"/>
      <c r="V692" s="180">
        <f t="shared" si="143"/>
        <v>0</v>
      </c>
      <c r="W692" s="192"/>
      <c r="X692" s="179">
        <f t="shared" si="131"/>
        <v>0</v>
      </c>
      <c r="Y692" s="168"/>
    </row>
    <row r="693" spans="1:25" x14ac:dyDescent="0.25">
      <c r="A693" s="168"/>
      <c r="B693" s="181"/>
      <c r="C693" s="168"/>
      <c r="D693" s="191"/>
      <c r="E693" s="168"/>
      <c r="F693" s="168"/>
      <c r="G693" s="187" t="str">
        <f t="shared" si="132"/>
        <v/>
      </c>
      <c r="H693" s="238">
        <f t="shared" si="133"/>
        <v>0</v>
      </c>
      <c r="I693" s="238" t="str">
        <f t="shared" si="134"/>
        <v/>
      </c>
      <c r="J693" s="238" t="str">
        <f t="shared" si="135"/>
        <v/>
      </c>
      <c r="K693" s="238" t="str">
        <f t="shared" si="136"/>
        <v/>
      </c>
      <c r="L693" s="238" t="str">
        <f t="shared" si="137"/>
        <v/>
      </c>
      <c r="M693" s="238" t="str">
        <f t="shared" si="138"/>
        <v/>
      </c>
      <c r="N693" s="180">
        <f t="shared" si="139"/>
        <v>0</v>
      </c>
      <c r="O693" s="192"/>
      <c r="P693" s="180">
        <f t="shared" si="140"/>
        <v>0</v>
      </c>
      <c r="Q693" s="192"/>
      <c r="R693" s="180">
        <f t="shared" si="141"/>
        <v>0</v>
      </c>
      <c r="S693" s="192"/>
      <c r="T693" s="180">
        <f t="shared" si="142"/>
        <v>0</v>
      </c>
      <c r="U693" s="192"/>
      <c r="V693" s="180">
        <f t="shared" si="143"/>
        <v>0</v>
      </c>
      <c r="W693" s="192"/>
      <c r="X693" s="179">
        <f t="shared" si="131"/>
        <v>0</v>
      </c>
      <c r="Y693" s="168"/>
    </row>
    <row r="694" spans="1:25" x14ac:dyDescent="0.25">
      <c r="A694" s="168"/>
      <c r="B694" s="181"/>
      <c r="C694" s="168"/>
      <c r="D694" s="191"/>
      <c r="E694" s="168"/>
      <c r="F694" s="168"/>
      <c r="G694" s="187" t="str">
        <f t="shared" si="132"/>
        <v/>
      </c>
      <c r="H694" s="238">
        <f t="shared" si="133"/>
        <v>0</v>
      </c>
      <c r="I694" s="238" t="str">
        <f t="shared" si="134"/>
        <v/>
      </c>
      <c r="J694" s="238" t="str">
        <f t="shared" si="135"/>
        <v/>
      </c>
      <c r="K694" s="238" t="str">
        <f t="shared" si="136"/>
        <v/>
      </c>
      <c r="L694" s="238" t="str">
        <f t="shared" si="137"/>
        <v/>
      </c>
      <c r="M694" s="238" t="str">
        <f t="shared" si="138"/>
        <v/>
      </c>
      <c r="N694" s="180">
        <f t="shared" si="139"/>
        <v>0</v>
      </c>
      <c r="O694" s="192"/>
      <c r="P694" s="180">
        <f t="shared" si="140"/>
        <v>0</v>
      </c>
      <c r="Q694" s="192"/>
      <c r="R694" s="180">
        <f t="shared" si="141"/>
        <v>0</v>
      </c>
      <c r="S694" s="192"/>
      <c r="T694" s="180">
        <f t="shared" si="142"/>
        <v>0</v>
      </c>
      <c r="U694" s="192"/>
      <c r="V694" s="180">
        <f t="shared" si="143"/>
        <v>0</v>
      </c>
      <c r="W694" s="192"/>
      <c r="X694" s="179">
        <f t="shared" si="131"/>
        <v>0</v>
      </c>
      <c r="Y694" s="168"/>
    </row>
    <row r="695" spans="1:25" x14ac:dyDescent="0.25">
      <c r="A695" s="168"/>
      <c r="B695" s="181"/>
      <c r="C695" s="168"/>
      <c r="D695" s="191"/>
      <c r="E695" s="168"/>
      <c r="F695" s="168"/>
      <c r="G695" s="187" t="str">
        <f t="shared" si="132"/>
        <v/>
      </c>
      <c r="H695" s="238">
        <f t="shared" si="133"/>
        <v>0</v>
      </c>
      <c r="I695" s="238" t="str">
        <f t="shared" si="134"/>
        <v/>
      </c>
      <c r="J695" s="238" t="str">
        <f t="shared" si="135"/>
        <v/>
      </c>
      <c r="K695" s="238" t="str">
        <f t="shared" si="136"/>
        <v/>
      </c>
      <c r="L695" s="238" t="str">
        <f t="shared" si="137"/>
        <v/>
      </c>
      <c r="M695" s="238" t="str">
        <f t="shared" si="138"/>
        <v/>
      </c>
      <c r="N695" s="180">
        <f t="shared" si="139"/>
        <v>0</v>
      </c>
      <c r="O695" s="192"/>
      <c r="P695" s="180">
        <f t="shared" si="140"/>
        <v>0</v>
      </c>
      <c r="Q695" s="192"/>
      <c r="R695" s="180">
        <f t="shared" si="141"/>
        <v>0</v>
      </c>
      <c r="S695" s="192"/>
      <c r="T695" s="180">
        <f t="shared" si="142"/>
        <v>0</v>
      </c>
      <c r="U695" s="192"/>
      <c r="V695" s="180">
        <f t="shared" si="143"/>
        <v>0</v>
      </c>
      <c r="W695" s="192"/>
      <c r="X695" s="179">
        <f t="shared" si="131"/>
        <v>0</v>
      </c>
      <c r="Y695" s="168"/>
    </row>
    <row r="696" spans="1:25" x14ac:dyDescent="0.25">
      <c r="A696" s="168"/>
      <c r="B696" s="181"/>
      <c r="C696" s="168"/>
      <c r="D696" s="191"/>
      <c r="E696" s="168"/>
      <c r="F696" s="168"/>
      <c r="G696" s="187" t="str">
        <f t="shared" si="132"/>
        <v/>
      </c>
      <c r="H696" s="238">
        <f t="shared" si="133"/>
        <v>0</v>
      </c>
      <c r="I696" s="238" t="str">
        <f t="shared" si="134"/>
        <v/>
      </c>
      <c r="J696" s="238" t="str">
        <f t="shared" si="135"/>
        <v/>
      </c>
      <c r="K696" s="238" t="str">
        <f t="shared" si="136"/>
        <v/>
      </c>
      <c r="L696" s="238" t="str">
        <f t="shared" si="137"/>
        <v/>
      </c>
      <c r="M696" s="238" t="str">
        <f t="shared" si="138"/>
        <v/>
      </c>
      <c r="N696" s="180">
        <f t="shared" si="139"/>
        <v>0</v>
      </c>
      <c r="O696" s="192"/>
      <c r="P696" s="180">
        <f t="shared" si="140"/>
        <v>0</v>
      </c>
      <c r="Q696" s="192"/>
      <c r="R696" s="180">
        <f t="shared" si="141"/>
        <v>0</v>
      </c>
      <c r="S696" s="192"/>
      <c r="T696" s="180">
        <f t="shared" si="142"/>
        <v>0</v>
      </c>
      <c r="U696" s="192"/>
      <c r="V696" s="180">
        <f t="shared" si="143"/>
        <v>0</v>
      </c>
      <c r="W696" s="192"/>
      <c r="X696" s="179">
        <f t="shared" si="131"/>
        <v>0</v>
      </c>
      <c r="Y696" s="168"/>
    </row>
    <row r="697" spans="1:25" x14ac:dyDescent="0.25">
      <c r="A697" s="168"/>
      <c r="B697" s="181"/>
      <c r="C697" s="168"/>
      <c r="D697" s="191"/>
      <c r="E697" s="168"/>
      <c r="F697" s="168"/>
      <c r="G697" s="187" t="str">
        <f t="shared" si="132"/>
        <v/>
      </c>
      <c r="H697" s="238">
        <f t="shared" si="133"/>
        <v>0</v>
      </c>
      <c r="I697" s="238" t="str">
        <f t="shared" si="134"/>
        <v/>
      </c>
      <c r="J697" s="238" t="str">
        <f t="shared" si="135"/>
        <v/>
      </c>
      <c r="K697" s="238" t="str">
        <f t="shared" si="136"/>
        <v/>
      </c>
      <c r="L697" s="238" t="str">
        <f t="shared" si="137"/>
        <v/>
      </c>
      <c r="M697" s="238" t="str">
        <f t="shared" si="138"/>
        <v/>
      </c>
      <c r="N697" s="180">
        <f t="shared" si="139"/>
        <v>0</v>
      </c>
      <c r="O697" s="192"/>
      <c r="P697" s="180">
        <f t="shared" si="140"/>
        <v>0</v>
      </c>
      <c r="Q697" s="192"/>
      <c r="R697" s="180">
        <f t="shared" si="141"/>
        <v>0</v>
      </c>
      <c r="S697" s="192"/>
      <c r="T697" s="180">
        <f t="shared" si="142"/>
        <v>0</v>
      </c>
      <c r="U697" s="192"/>
      <c r="V697" s="180">
        <f t="shared" si="143"/>
        <v>0</v>
      </c>
      <c r="W697" s="192"/>
      <c r="X697" s="179">
        <f t="shared" si="131"/>
        <v>0</v>
      </c>
      <c r="Y697" s="168"/>
    </row>
    <row r="698" spans="1:25" x14ac:dyDescent="0.25">
      <c r="A698" s="168"/>
      <c r="B698" s="181"/>
      <c r="C698" s="168"/>
      <c r="D698" s="191"/>
      <c r="E698" s="168"/>
      <c r="F698" s="168"/>
      <c r="G698" s="187" t="str">
        <f t="shared" si="132"/>
        <v/>
      </c>
      <c r="H698" s="238">
        <f t="shared" si="133"/>
        <v>0</v>
      </c>
      <c r="I698" s="238" t="str">
        <f t="shared" si="134"/>
        <v/>
      </c>
      <c r="J698" s="238" t="str">
        <f t="shared" si="135"/>
        <v/>
      </c>
      <c r="K698" s="238" t="str">
        <f t="shared" si="136"/>
        <v/>
      </c>
      <c r="L698" s="238" t="str">
        <f t="shared" si="137"/>
        <v/>
      </c>
      <c r="M698" s="238" t="str">
        <f t="shared" si="138"/>
        <v/>
      </c>
      <c r="N698" s="180">
        <f t="shared" si="139"/>
        <v>0</v>
      </c>
      <c r="O698" s="192"/>
      <c r="P698" s="180">
        <f t="shared" si="140"/>
        <v>0</v>
      </c>
      <c r="Q698" s="192"/>
      <c r="R698" s="180">
        <f t="shared" si="141"/>
        <v>0</v>
      </c>
      <c r="S698" s="192"/>
      <c r="T698" s="180">
        <f t="shared" si="142"/>
        <v>0</v>
      </c>
      <c r="U698" s="192"/>
      <c r="V698" s="180">
        <f t="shared" si="143"/>
        <v>0</v>
      </c>
      <c r="W698" s="192"/>
      <c r="X698" s="179">
        <f t="shared" si="131"/>
        <v>0</v>
      </c>
      <c r="Y698" s="168"/>
    </row>
    <row r="699" spans="1:25" x14ac:dyDescent="0.25">
      <c r="A699" s="168"/>
      <c r="B699" s="181"/>
      <c r="C699" s="168"/>
      <c r="D699" s="191"/>
      <c r="E699" s="168"/>
      <c r="F699" s="168"/>
      <c r="G699" s="187" t="str">
        <f t="shared" si="132"/>
        <v/>
      </c>
      <c r="H699" s="238">
        <f t="shared" si="133"/>
        <v>0</v>
      </c>
      <c r="I699" s="238" t="str">
        <f t="shared" si="134"/>
        <v/>
      </c>
      <c r="J699" s="238" t="str">
        <f t="shared" si="135"/>
        <v/>
      </c>
      <c r="K699" s="238" t="str">
        <f t="shared" si="136"/>
        <v/>
      </c>
      <c r="L699" s="238" t="str">
        <f t="shared" si="137"/>
        <v/>
      </c>
      <c r="M699" s="238" t="str">
        <f t="shared" si="138"/>
        <v/>
      </c>
      <c r="N699" s="180">
        <f t="shared" si="139"/>
        <v>0</v>
      </c>
      <c r="O699" s="192"/>
      <c r="P699" s="180">
        <f t="shared" si="140"/>
        <v>0</v>
      </c>
      <c r="Q699" s="192"/>
      <c r="R699" s="180">
        <f t="shared" si="141"/>
        <v>0</v>
      </c>
      <c r="S699" s="192"/>
      <c r="T699" s="180">
        <f t="shared" si="142"/>
        <v>0</v>
      </c>
      <c r="U699" s="192"/>
      <c r="V699" s="180">
        <f t="shared" si="143"/>
        <v>0</v>
      </c>
      <c r="W699" s="192"/>
      <c r="X699" s="179">
        <f t="shared" si="131"/>
        <v>0</v>
      </c>
      <c r="Y699" s="168"/>
    </row>
    <row r="700" spans="1:25" x14ac:dyDescent="0.25">
      <c r="A700" s="168"/>
      <c r="B700" s="181"/>
      <c r="C700" s="168"/>
      <c r="D700" s="191"/>
      <c r="E700" s="168"/>
      <c r="F700" s="168"/>
      <c r="G700" s="187" t="str">
        <f t="shared" si="132"/>
        <v/>
      </c>
      <c r="H700" s="238">
        <f t="shared" si="133"/>
        <v>0</v>
      </c>
      <c r="I700" s="238" t="str">
        <f t="shared" si="134"/>
        <v/>
      </c>
      <c r="J700" s="238" t="str">
        <f t="shared" si="135"/>
        <v/>
      </c>
      <c r="K700" s="238" t="str">
        <f t="shared" si="136"/>
        <v/>
      </c>
      <c r="L700" s="238" t="str">
        <f t="shared" si="137"/>
        <v/>
      </c>
      <c r="M700" s="238" t="str">
        <f t="shared" si="138"/>
        <v/>
      </c>
      <c r="N700" s="180">
        <f t="shared" si="139"/>
        <v>0</v>
      </c>
      <c r="O700" s="192"/>
      <c r="P700" s="180">
        <f t="shared" si="140"/>
        <v>0</v>
      </c>
      <c r="Q700" s="192"/>
      <c r="R700" s="180">
        <f t="shared" si="141"/>
        <v>0</v>
      </c>
      <c r="S700" s="192"/>
      <c r="T700" s="180">
        <f t="shared" si="142"/>
        <v>0</v>
      </c>
      <c r="U700" s="192"/>
      <c r="V700" s="180">
        <f t="shared" si="143"/>
        <v>0</v>
      </c>
      <c r="W700" s="192"/>
      <c r="X700" s="179">
        <f t="shared" si="131"/>
        <v>0</v>
      </c>
      <c r="Y700" s="168"/>
    </row>
    <row r="701" spans="1:25" x14ac:dyDescent="0.25">
      <c r="A701" s="168"/>
      <c r="B701" s="181"/>
      <c r="C701" s="168"/>
      <c r="D701" s="191"/>
      <c r="E701" s="168"/>
      <c r="F701" s="168"/>
      <c r="G701" s="187" t="str">
        <f t="shared" si="132"/>
        <v/>
      </c>
      <c r="H701" s="238">
        <f t="shared" si="133"/>
        <v>0</v>
      </c>
      <c r="I701" s="238" t="str">
        <f t="shared" si="134"/>
        <v/>
      </c>
      <c r="J701" s="238" t="str">
        <f t="shared" si="135"/>
        <v/>
      </c>
      <c r="K701" s="238" t="str">
        <f t="shared" si="136"/>
        <v/>
      </c>
      <c r="L701" s="238" t="str">
        <f t="shared" si="137"/>
        <v/>
      </c>
      <c r="M701" s="238" t="str">
        <f t="shared" si="138"/>
        <v/>
      </c>
      <c r="N701" s="180">
        <f t="shared" si="139"/>
        <v>0</v>
      </c>
      <c r="O701" s="192"/>
      <c r="P701" s="180">
        <f t="shared" si="140"/>
        <v>0</v>
      </c>
      <c r="Q701" s="192"/>
      <c r="R701" s="180">
        <f t="shared" si="141"/>
        <v>0</v>
      </c>
      <c r="S701" s="192"/>
      <c r="T701" s="180">
        <f t="shared" si="142"/>
        <v>0</v>
      </c>
      <c r="U701" s="192"/>
      <c r="V701" s="180">
        <f t="shared" si="143"/>
        <v>0</v>
      </c>
      <c r="W701" s="192"/>
      <c r="X701" s="179">
        <f t="shared" si="131"/>
        <v>0</v>
      </c>
      <c r="Y701" s="168"/>
    </row>
    <row r="702" spans="1:25" x14ac:dyDescent="0.25">
      <c r="A702" s="168"/>
      <c r="B702" s="181"/>
      <c r="C702" s="168"/>
      <c r="D702" s="191"/>
      <c r="E702" s="168"/>
      <c r="F702" s="168"/>
      <c r="G702" s="187" t="str">
        <f t="shared" si="132"/>
        <v/>
      </c>
      <c r="H702" s="238">
        <f t="shared" si="133"/>
        <v>0</v>
      </c>
      <c r="I702" s="238" t="str">
        <f t="shared" si="134"/>
        <v/>
      </c>
      <c r="J702" s="238" t="str">
        <f t="shared" si="135"/>
        <v/>
      </c>
      <c r="K702" s="238" t="str">
        <f t="shared" si="136"/>
        <v/>
      </c>
      <c r="L702" s="238" t="str">
        <f t="shared" si="137"/>
        <v/>
      </c>
      <c r="M702" s="238" t="str">
        <f t="shared" si="138"/>
        <v/>
      </c>
      <c r="N702" s="180">
        <f t="shared" si="139"/>
        <v>0</v>
      </c>
      <c r="O702" s="192"/>
      <c r="P702" s="180">
        <f t="shared" si="140"/>
        <v>0</v>
      </c>
      <c r="Q702" s="192"/>
      <c r="R702" s="180">
        <f t="shared" si="141"/>
        <v>0</v>
      </c>
      <c r="S702" s="192"/>
      <c r="T702" s="180">
        <f t="shared" si="142"/>
        <v>0</v>
      </c>
      <c r="U702" s="192"/>
      <c r="V702" s="180">
        <f t="shared" si="143"/>
        <v>0</v>
      </c>
      <c r="W702" s="192"/>
      <c r="X702" s="179">
        <f t="shared" si="131"/>
        <v>0</v>
      </c>
      <c r="Y702" s="168"/>
    </row>
    <row r="703" spans="1:25" x14ac:dyDescent="0.25">
      <c r="A703" s="168"/>
      <c r="B703" s="181"/>
      <c r="C703" s="168"/>
      <c r="D703" s="191"/>
      <c r="E703" s="168"/>
      <c r="F703" s="168"/>
      <c r="G703" s="187" t="str">
        <f t="shared" si="132"/>
        <v/>
      </c>
      <c r="H703" s="238">
        <f t="shared" si="133"/>
        <v>0</v>
      </c>
      <c r="I703" s="238" t="str">
        <f t="shared" si="134"/>
        <v/>
      </c>
      <c r="J703" s="238" t="str">
        <f t="shared" si="135"/>
        <v/>
      </c>
      <c r="K703" s="238" t="str">
        <f t="shared" si="136"/>
        <v/>
      </c>
      <c r="L703" s="238" t="str">
        <f t="shared" si="137"/>
        <v/>
      </c>
      <c r="M703" s="238" t="str">
        <f t="shared" si="138"/>
        <v/>
      </c>
      <c r="N703" s="180">
        <f t="shared" si="139"/>
        <v>0</v>
      </c>
      <c r="O703" s="192"/>
      <c r="P703" s="180">
        <f t="shared" si="140"/>
        <v>0</v>
      </c>
      <c r="Q703" s="192"/>
      <c r="R703" s="180">
        <f t="shared" si="141"/>
        <v>0</v>
      </c>
      <c r="S703" s="192"/>
      <c r="T703" s="180">
        <f t="shared" si="142"/>
        <v>0</v>
      </c>
      <c r="U703" s="192"/>
      <c r="V703" s="180">
        <f t="shared" si="143"/>
        <v>0</v>
      </c>
      <c r="W703" s="192"/>
      <c r="X703" s="179">
        <f t="shared" si="131"/>
        <v>0</v>
      </c>
      <c r="Y703" s="168"/>
    </row>
    <row r="704" spans="1:25" x14ac:dyDescent="0.25">
      <c r="A704" s="168"/>
      <c r="B704" s="181"/>
      <c r="C704" s="168"/>
      <c r="D704" s="191"/>
      <c r="E704" s="168"/>
      <c r="F704" s="168"/>
      <c r="G704" s="187" t="str">
        <f t="shared" si="132"/>
        <v/>
      </c>
      <c r="H704" s="238">
        <f t="shared" si="133"/>
        <v>0</v>
      </c>
      <c r="I704" s="238" t="str">
        <f t="shared" si="134"/>
        <v/>
      </c>
      <c r="J704" s="238" t="str">
        <f t="shared" si="135"/>
        <v/>
      </c>
      <c r="K704" s="238" t="str">
        <f t="shared" si="136"/>
        <v/>
      </c>
      <c r="L704" s="238" t="str">
        <f t="shared" si="137"/>
        <v/>
      </c>
      <c r="M704" s="238" t="str">
        <f t="shared" si="138"/>
        <v/>
      </c>
      <c r="N704" s="180">
        <f t="shared" si="139"/>
        <v>0</v>
      </c>
      <c r="O704" s="192"/>
      <c r="P704" s="180">
        <f t="shared" si="140"/>
        <v>0</v>
      </c>
      <c r="Q704" s="192"/>
      <c r="R704" s="180">
        <f t="shared" si="141"/>
        <v>0</v>
      </c>
      <c r="S704" s="192"/>
      <c r="T704" s="180">
        <f t="shared" si="142"/>
        <v>0</v>
      </c>
      <c r="U704" s="192"/>
      <c r="V704" s="180">
        <f t="shared" si="143"/>
        <v>0</v>
      </c>
      <c r="W704" s="192"/>
      <c r="X704" s="179">
        <f t="shared" si="131"/>
        <v>0</v>
      </c>
      <c r="Y704" s="168"/>
    </row>
    <row r="705" spans="1:25" x14ac:dyDescent="0.25">
      <c r="A705" s="168"/>
      <c r="B705" s="181"/>
      <c r="C705" s="168"/>
      <c r="D705" s="191"/>
      <c r="E705" s="168"/>
      <c r="F705" s="168"/>
      <c r="G705" s="187" t="str">
        <f t="shared" si="132"/>
        <v/>
      </c>
      <c r="H705" s="238">
        <f t="shared" si="133"/>
        <v>0</v>
      </c>
      <c r="I705" s="238" t="str">
        <f t="shared" si="134"/>
        <v/>
      </c>
      <c r="J705" s="238" t="str">
        <f t="shared" si="135"/>
        <v/>
      </c>
      <c r="K705" s="238" t="str">
        <f t="shared" si="136"/>
        <v/>
      </c>
      <c r="L705" s="238" t="str">
        <f t="shared" si="137"/>
        <v/>
      </c>
      <c r="M705" s="238" t="str">
        <f t="shared" si="138"/>
        <v/>
      </c>
      <c r="N705" s="180">
        <f t="shared" si="139"/>
        <v>0</v>
      </c>
      <c r="O705" s="192"/>
      <c r="P705" s="180">
        <f t="shared" si="140"/>
        <v>0</v>
      </c>
      <c r="Q705" s="192"/>
      <c r="R705" s="180">
        <f t="shared" si="141"/>
        <v>0</v>
      </c>
      <c r="S705" s="192"/>
      <c r="T705" s="180">
        <f t="shared" si="142"/>
        <v>0</v>
      </c>
      <c r="U705" s="192"/>
      <c r="V705" s="180">
        <f t="shared" si="143"/>
        <v>0</v>
      </c>
      <c r="W705" s="192"/>
      <c r="X705" s="179">
        <f t="shared" si="131"/>
        <v>0</v>
      </c>
      <c r="Y705" s="168"/>
    </row>
    <row r="706" spans="1:25" x14ac:dyDescent="0.25">
      <c r="A706" s="168"/>
      <c r="B706" s="181"/>
      <c r="C706" s="168"/>
      <c r="D706" s="191"/>
      <c r="E706" s="168"/>
      <c r="F706" s="168"/>
      <c r="G706" s="187" t="str">
        <f t="shared" si="132"/>
        <v/>
      </c>
      <c r="H706" s="238">
        <f t="shared" si="133"/>
        <v>0</v>
      </c>
      <c r="I706" s="238" t="str">
        <f t="shared" si="134"/>
        <v/>
      </c>
      <c r="J706" s="238" t="str">
        <f t="shared" si="135"/>
        <v/>
      </c>
      <c r="K706" s="238" t="str">
        <f t="shared" si="136"/>
        <v/>
      </c>
      <c r="L706" s="238" t="str">
        <f t="shared" si="137"/>
        <v/>
      </c>
      <c r="M706" s="238" t="str">
        <f t="shared" si="138"/>
        <v/>
      </c>
      <c r="N706" s="180">
        <f t="shared" si="139"/>
        <v>0</v>
      </c>
      <c r="O706" s="192"/>
      <c r="P706" s="180">
        <f t="shared" si="140"/>
        <v>0</v>
      </c>
      <c r="Q706" s="192"/>
      <c r="R706" s="180">
        <f t="shared" si="141"/>
        <v>0</v>
      </c>
      <c r="S706" s="192"/>
      <c r="T706" s="180">
        <f t="shared" si="142"/>
        <v>0</v>
      </c>
      <c r="U706" s="192"/>
      <c r="V706" s="180">
        <f t="shared" si="143"/>
        <v>0</v>
      </c>
      <c r="W706" s="192"/>
      <c r="X706" s="179">
        <f t="shared" si="131"/>
        <v>0</v>
      </c>
      <c r="Y706" s="168"/>
    </row>
    <row r="707" spans="1:25" x14ac:dyDescent="0.25">
      <c r="A707" s="168"/>
      <c r="B707" s="181"/>
      <c r="C707" s="168"/>
      <c r="D707" s="191"/>
      <c r="E707" s="168"/>
      <c r="F707" s="168"/>
      <c r="G707" s="187" t="str">
        <f t="shared" si="132"/>
        <v/>
      </c>
      <c r="H707" s="238">
        <f t="shared" si="133"/>
        <v>0</v>
      </c>
      <c r="I707" s="238" t="str">
        <f t="shared" si="134"/>
        <v/>
      </c>
      <c r="J707" s="238" t="str">
        <f t="shared" si="135"/>
        <v/>
      </c>
      <c r="K707" s="238" t="str">
        <f t="shared" si="136"/>
        <v/>
      </c>
      <c r="L707" s="238" t="str">
        <f t="shared" si="137"/>
        <v/>
      </c>
      <c r="M707" s="238" t="str">
        <f t="shared" si="138"/>
        <v/>
      </c>
      <c r="N707" s="180">
        <f t="shared" si="139"/>
        <v>0</v>
      </c>
      <c r="O707" s="192"/>
      <c r="P707" s="180">
        <f t="shared" si="140"/>
        <v>0</v>
      </c>
      <c r="Q707" s="192"/>
      <c r="R707" s="180">
        <f t="shared" si="141"/>
        <v>0</v>
      </c>
      <c r="S707" s="192"/>
      <c r="T707" s="180">
        <f t="shared" si="142"/>
        <v>0</v>
      </c>
      <c r="U707" s="192"/>
      <c r="V707" s="180">
        <f t="shared" si="143"/>
        <v>0</v>
      </c>
      <c r="W707" s="192"/>
      <c r="X707" s="179">
        <f t="shared" si="131"/>
        <v>0</v>
      </c>
      <c r="Y707" s="168"/>
    </row>
    <row r="708" spans="1:25" x14ac:dyDescent="0.25">
      <c r="A708" s="168"/>
      <c r="B708" s="181"/>
      <c r="C708" s="168"/>
      <c r="D708" s="191"/>
      <c r="E708" s="168"/>
      <c r="F708" s="168"/>
      <c r="G708" s="187" t="str">
        <f t="shared" si="132"/>
        <v/>
      </c>
      <c r="H708" s="238">
        <f t="shared" si="133"/>
        <v>0</v>
      </c>
      <c r="I708" s="238" t="str">
        <f t="shared" si="134"/>
        <v/>
      </c>
      <c r="J708" s="238" t="str">
        <f t="shared" si="135"/>
        <v/>
      </c>
      <c r="K708" s="238" t="str">
        <f t="shared" si="136"/>
        <v/>
      </c>
      <c r="L708" s="238" t="str">
        <f t="shared" si="137"/>
        <v/>
      </c>
      <c r="M708" s="238" t="str">
        <f t="shared" si="138"/>
        <v/>
      </c>
      <c r="N708" s="180">
        <f t="shared" si="139"/>
        <v>0</v>
      </c>
      <c r="O708" s="192"/>
      <c r="P708" s="180">
        <f t="shared" si="140"/>
        <v>0</v>
      </c>
      <c r="Q708" s="192"/>
      <c r="R708" s="180">
        <f t="shared" si="141"/>
        <v>0</v>
      </c>
      <c r="S708" s="192"/>
      <c r="T708" s="180">
        <f t="shared" si="142"/>
        <v>0</v>
      </c>
      <c r="U708" s="192"/>
      <c r="V708" s="180">
        <f t="shared" si="143"/>
        <v>0</v>
      </c>
      <c r="W708" s="192"/>
      <c r="X708" s="179">
        <f t="shared" si="131"/>
        <v>0</v>
      </c>
      <c r="Y708" s="168"/>
    </row>
    <row r="709" spans="1:25" x14ac:dyDescent="0.25">
      <c r="A709" s="168"/>
      <c r="B709" s="181"/>
      <c r="C709" s="168"/>
      <c r="D709" s="191"/>
      <c r="E709" s="168"/>
      <c r="F709" s="168"/>
      <c r="G709" s="187" t="str">
        <f t="shared" si="132"/>
        <v/>
      </c>
      <c r="H709" s="238">
        <f t="shared" si="133"/>
        <v>0</v>
      </c>
      <c r="I709" s="238" t="str">
        <f t="shared" si="134"/>
        <v/>
      </c>
      <c r="J709" s="238" t="str">
        <f t="shared" si="135"/>
        <v/>
      </c>
      <c r="K709" s="238" t="str">
        <f t="shared" si="136"/>
        <v/>
      </c>
      <c r="L709" s="238" t="str">
        <f t="shared" si="137"/>
        <v/>
      </c>
      <c r="M709" s="238" t="str">
        <f t="shared" si="138"/>
        <v/>
      </c>
      <c r="N709" s="180">
        <f t="shared" si="139"/>
        <v>0</v>
      </c>
      <c r="O709" s="192"/>
      <c r="P709" s="180">
        <f t="shared" si="140"/>
        <v>0</v>
      </c>
      <c r="Q709" s="192"/>
      <c r="R709" s="180">
        <f t="shared" si="141"/>
        <v>0</v>
      </c>
      <c r="S709" s="192"/>
      <c r="T709" s="180">
        <f t="shared" si="142"/>
        <v>0</v>
      </c>
      <c r="U709" s="192"/>
      <c r="V709" s="180">
        <f t="shared" si="143"/>
        <v>0</v>
      </c>
      <c r="W709" s="192"/>
      <c r="X709" s="179">
        <f t="shared" si="131"/>
        <v>0</v>
      </c>
      <c r="Y709" s="168"/>
    </row>
    <row r="710" spans="1:25" x14ac:dyDescent="0.25">
      <c r="A710" s="168"/>
      <c r="B710" s="181"/>
      <c r="C710" s="168"/>
      <c r="D710" s="191"/>
      <c r="E710" s="168"/>
      <c r="F710" s="168"/>
      <c r="G710" s="187" t="str">
        <f t="shared" si="132"/>
        <v/>
      </c>
      <c r="H710" s="238">
        <f t="shared" si="133"/>
        <v>0</v>
      </c>
      <c r="I710" s="238" t="str">
        <f t="shared" si="134"/>
        <v/>
      </c>
      <c r="J710" s="238" t="str">
        <f t="shared" si="135"/>
        <v/>
      </c>
      <c r="K710" s="238" t="str">
        <f t="shared" si="136"/>
        <v/>
      </c>
      <c r="L710" s="238" t="str">
        <f t="shared" si="137"/>
        <v/>
      </c>
      <c r="M710" s="238" t="str">
        <f t="shared" si="138"/>
        <v/>
      </c>
      <c r="N710" s="180">
        <f t="shared" si="139"/>
        <v>0</v>
      </c>
      <c r="O710" s="192"/>
      <c r="P710" s="180">
        <f t="shared" si="140"/>
        <v>0</v>
      </c>
      <c r="Q710" s="192"/>
      <c r="R710" s="180">
        <f t="shared" si="141"/>
        <v>0</v>
      </c>
      <c r="S710" s="192"/>
      <c r="T710" s="180">
        <f t="shared" si="142"/>
        <v>0</v>
      </c>
      <c r="U710" s="192"/>
      <c r="V710" s="180">
        <f t="shared" si="143"/>
        <v>0</v>
      </c>
      <c r="W710" s="192"/>
      <c r="X710" s="179">
        <f t="shared" si="131"/>
        <v>0</v>
      </c>
      <c r="Y710" s="168"/>
    </row>
    <row r="711" spans="1:25" x14ac:dyDescent="0.25">
      <c r="A711" s="168"/>
      <c r="B711" s="181"/>
      <c r="C711" s="168"/>
      <c r="D711" s="191"/>
      <c r="E711" s="168"/>
      <c r="F711" s="168"/>
      <c r="G711" s="187" t="str">
        <f t="shared" si="132"/>
        <v/>
      </c>
      <c r="H711" s="238">
        <f t="shared" si="133"/>
        <v>0</v>
      </c>
      <c r="I711" s="238" t="str">
        <f t="shared" si="134"/>
        <v/>
      </c>
      <c r="J711" s="238" t="str">
        <f t="shared" si="135"/>
        <v/>
      </c>
      <c r="K711" s="238" t="str">
        <f t="shared" si="136"/>
        <v/>
      </c>
      <c r="L711" s="238" t="str">
        <f t="shared" si="137"/>
        <v/>
      </c>
      <c r="M711" s="238" t="str">
        <f t="shared" si="138"/>
        <v/>
      </c>
      <c r="N711" s="180">
        <f t="shared" si="139"/>
        <v>0</v>
      </c>
      <c r="O711" s="192"/>
      <c r="P711" s="180">
        <f t="shared" si="140"/>
        <v>0</v>
      </c>
      <c r="Q711" s="192"/>
      <c r="R711" s="180">
        <f t="shared" si="141"/>
        <v>0</v>
      </c>
      <c r="S711" s="192"/>
      <c r="T711" s="180">
        <f t="shared" si="142"/>
        <v>0</v>
      </c>
      <c r="U711" s="192"/>
      <c r="V711" s="180">
        <f t="shared" si="143"/>
        <v>0</v>
      </c>
      <c r="W711" s="192"/>
      <c r="X711" s="179">
        <f t="shared" si="131"/>
        <v>0</v>
      </c>
      <c r="Y711" s="168"/>
    </row>
    <row r="712" spans="1:25" x14ac:dyDescent="0.25">
      <c r="A712" s="168"/>
      <c r="B712" s="181"/>
      <c r="C712" s="168"/>
      <c r="D712" s="191"/>
      <c r="E712" s="168"/>
      <c r="F712" s="168"/>
      <c r="G712" s="187" t="str">
        <f t="shared" si="132"/>
        <v/>
      </c>
      <c r="H712" s="238">
        <f t="shared" si="133"/>
        <v>0</v>
      </c>
      <c r="I712" s="238" t="str">
        <f t="shared" si="134"/>
        <v/>
      </c>
      <c r="J712" s="238" t="str">
        <f t="shared" si="135"/>
        <v/>
      </c>
      <c r="K712" s="238" t="str">
        <f t="shared" si="136"/>
        <v/>
      </c>
      <c r="L712" s="238" t="str">
        <f t="shared" si="137"/>
        <v/>
      </c>
      <c r="M712" s="238" t="str">
        <f t="shared" si="138"/>
        <v/>
      </c>
      <c r="N712" s="180">
        <f t="shared" si="139"/>
        <v>0</v>
      </c>
      <c r="O712" s="192"/>
      <c r="P712" s="180">
        <f t="shared" si="140"/>
        <v>0</v>
      </c>
      <c r="Q712" s="192"/>
      <c r="R712" s="180">
        <f t="shared" si="141"/>
        <v>0</v>
      </c>
      <c r="S712" s="192"/>
      <c r="T712" s="180">
        <f t="shared" si="142"/>
        <v>0</v>
      </c>
      <c r="U712" s="192"/>
      <c r="V712" s="180">
        <f t="shared" si="143"/>
        <v>0</v>
      </c>
      <c r="W712" s="192"/>
      <c r="X712" s="179">
        <f t="shared" si="131"/>
        <v>0</v>
      </c>
      <c r="Y712" s="168"/>
    </row>
    <row r="713" spans="1:25" x14ac:dyDescent="0.25">
      <c r="A713" s="168"/>
      <c r="B713" s="181"/>
      <c r="C713" s="168"/>
      <c r="D713" s="191"/>
      <c r="E713" s="168"/>
      <c r="F713" s="168"/>
      <c r="G713" s="187" t="str">
        <f t="shared" si="132"/>
        <v/>
      </c>
      <c r="H713" s="238">
        <f t="shared" si="133"/>
        <v>0</v>
      </c>
      <c r="I713" s="238" t="str">
        <f t="shared" si="134"/>
        <v/>
      </c>
      <c r="J713" s="238" t="str">
        <f t="shared" si="135"/>
        <v/>
      </c>
      <c r="K713" s="238" t="str">
        <f t="shared" si="136"/>
        <v/>
      </c>
      <c r="L713" s="238" t="str">
        <f t="shared" si="137"/>
        <v/>
      </c>
      <c r="M713" s="238" t="str">
        <f t="shared" si="138"/>
        <v/>
      </c>
      <c r="N713" s="180">
        <f t="shared" si="139"/>
        <v>0</v>
      </c>
      <c r="O713" s="192"/>
      <c r="P713" s="180">
        <f t="shared" si="140"/>
        <v>0</v>
      </c>
      <c r="Q713" s="192"/>
      <c r="R713" s="180">
        <f t="shared" si="141"/>
        <v>0</v>
      </c>
      <c r="S713" s="192"/>
      <c r="T713" s="180">
        <f t="shared" si="142"/>
        <v>0</v>
      </c>
      <c r="U713" s="192"/>
      <c r="V713" s="180">
        <f t="shared" si="143"/>
        <v>0</v>
      </c>
      <c r="W713" s="192"/>
      <c r="X713" s="179">
        <f t="shared" si="131"/>
        <v>0</v>
      </c>
      <c r="Y713" s="168"/>
    </row>
    <row r="714" spans="1:25" x14ac:dyDescent="0.25">
      <c r="A714" s="168"/>
      <c r="B714" s="181"/>
      <c r="C714" s="168"/>
      <c r="D714" s="191"/>
      <c r="E714" s="168"/>
      <c r="F714" s="168"/>
      <c r="G714" s="187" t="str">
        <f t="shared" si="132"/>
        <v/>
      </c>
      <c r="H714" s="238">
        <f t="shared" si="133"/>
        <v>0</v>
      </c>
      <c r="I714" s="238" t="str">
        <f t="shared" si="134"/>
        <v/>
      </c>
      <c r="J714" s="238" t="str">
        <f t="shared" si="135"/>
        <v/>
      </c>
      <c r="K714" s="238" t="str">
        <f t="shared" si="136"/>
        <v/>
      </c>
      <c r="L714" s="238" t="str">
        <f t="shared" si="137"/>
        <v/>
      </c>
      <c r="M714" s="238" t="str">
        <f t="shared" si="138"/>
        <v/>
      </c>
      <c r="N714" s="180">
        <f t="shared" si="139"/>
        <v>0</v>
      </c>
      <c r="O714" s="192"/>
      <c r="P714" s="180">
        <f t="shared" si="140"/>
        <v>0</v>
      </c>
      <c r="Q714" s="192"/>
      <c r="R714" s="180">
        <f t="shared" si="141"/>
        <v>0</v>
      </c>
      <c r="S714" s="192"/>
      <c r="T714" s="180">
        <f t="shared" si="142"/>
        <v>0</v>
      </c>
      <c r="U714" s="192"/>
      <c r="V714" s="180">
        <f t="shared" si="143"/>
        <v>0</v>
      </c>
      <c r="W714" s="192"/>
      <c r="X714" s="179">
        <f t="shared" si="131"/>
        <v>0</v>
      </c>
      <c r="Y714" s="168"/>
    </row>
    <row r="715" spans="1:25" x14ac:dyDescent="0.25">
      <c r="A715" s="168"/>
      <c r="B715" s="181"/>
      <c r="C715" s="168"/>
      <c r="D715" s="191"/>
      <c r="E715" s="168"/>
      <c r="F715" s="168"/>
      <c r="G715" s="187" t="str">
        <f t="shared" si="132"/>
        <v/>
      </c>
      <c r="H715" s="238">
        <f t="shared" si="133"/>
        <v>0</v>
      </c>
      <c r="I715" s="238" t="str">
        <f t="shared" si="134"/>
        <v/>
      </c>
      <c r="J715" s="238" t="str">
        <f t="shared" si="135"/>
        <v/>
      </c>
      <c r="K715" s="238" t="str">
        <f t="shared" si="136"/>
        <v/>
      </c>
      <c r="L715" s="238" t="str">
        <f t="shared" si="137"/>
        <v/>
      </c>
      <c r="M715" s="238" t="str">
        <f t="shared" si="138"/>
        <v/>
      </c>
      <c r="N715" s="180">
        <f t="shared" si="139"/>
        <v>0</v>
      </c>
      <c r="O715" s="192"/>
      <c r="P715" s="180">
        <f t="shared" si="140"/>
        <v>0</v>
      </c>
      <c r="Q715" s="192"/>
      <c r="R715" s="180">
        <f t="shared" si="141"/>
        <v>0</v>
      </c>
      <c r="S715" s="192"/>
      <c r="T715" s="180">
        <f t="shared" si="142"/>
        <v>0</v>
      </c>
      <c r="U715" s="192"/>
      <c r="V715" s="180">
        <f t="shared" si="143"/>
        <v>0</v>
      </c>
      <c r="W715" s="192"/>
      <c r="X715" s="179">
        <f t="shared" si="131"/>
        <v>0</v>
      </c>
      <c r="Y715" s="168"/>
    </row>
    <row r="716" spans="1:25" x14ac:dyDescent="0.25">
      <c r="A716" s="168"/>
      <c r="B716" s="181"/>
      <c r="C716" s="168"/>
      <c r="D716" s="191"/>
      <c r="E716" s="168"/>
      <c r="F716" s="168"/>
      <c r="G716" s="187" t="str">
        <f t="shared" si="132"/>
        <v/>
      </c>
      <c r="H716" s="238">
        <f t="shared" si="133"/>
        <v>0</v>
      </c>
      <c r="I716" s="238" t="str">
        <f t="shared" si="134"/>
        <v/>
      </c>
      <c r="J716" s="238" t="str">
        <f t="shared" si="135"/>
        <v/>
      </c>
      <c r="K716" s="238" t="str">
        <f t="shared" si="136"/>
        <v/>
      </c>
      <c r="L716" s="238" t="str">
        <f t="shared" si="137"/>
        <v/>
      </c>
      <c r="M716" s="238" t="str">
        <f t="shared" si="138"/>
        <v/>
      </c>
      <c r="N716" s="180">
        <f t="shared" si="139"/>
        <v>0</v>
      </c>
      <c r="O716" s="192"/>
      <c r="P716" s="180">
        <f t="shared" si="140"/>
        <v>0</v>
      </c>
      <c r="Q716" s="192"/>
      <c r="R716" s="180">
        <f t="shared" si="141"/>
        <v>0</v>
      </c>
      <c r="S716" s="192"/>
      <c r="T716" s="180">
        <f t="shared" si="142"/>
        <v>0</v>
      </c>
      <c r="U716" s="192"/>
      <c r="V716" s="180">
        <f t="shared" si="143"/>
        <v>0</v>
      </c>
      <c r="W716" s="192"/>
      <c r="X716" s="179">
        <f t="shared" si="131"/>
        <v>0</v>
      </c>
      <c r="Y716" s="168"/>
    </row>
    <row r="717" spans="1:25" x14ac:dyDescent="0.25">
      <c r="A717" s="168"/>
      <c r="B717" s="181"/>
      <c r="C717" s="168"/>
      <c r="D717" s="191"/>
      <c r="E717" s="168"/>
      <c r="F717" s="168"/>
      <c r="G717" s="187" t="str">
        <f t="shared" si="132"/>
        <v/>
      </c>
      <c r="H717" s="238">
        <f t="shared" si="133"/>
        <v>0</v>
      </c>
      <c r="I717" s="238" t="str">
        <f t="shared" si="134"/>
        <v/>
      </c>
      <c r="J717" s="238" t="str">
        <f t="shared" si="135"/>
        <v/>
      </c>
      <c r="K717" s="238" t="str">
        <f t="shared" si="136"/>
        <v/>
      </c>
      <c r="L717" s="238" t="str">
        <f t="shared" si="137"/>
        <v/>
      </c>
      <c r="M717" s="238" t="str">
        <f t="shared" si="138"/>
        <v/>
      </c>
      <c r="N717" s="180">
        <f t="shared" si="139"/>
        <v>0</v>
      </c>
      <c r="O717" s="192"/>
      <c r="P717" s="180">
        <f t="shared" si="140"/>
        <v>0</v>
      </c>
      <c r="Q717" s="192"/>
      <c r="R717" s="180">
        <f t="shared" si="141"/>
        <v>0</v>
      </c>
      <c r="S717" s="192"/>
      <c r="T717" s="180">
        <f t="shared" si="142"/>
        <v>0</v>
      </c>
      <c r="U717" s="192"/>
      <c r="V717" s="180">
        <f t="shared" si="143"/>
        <v>0</v>
      </c>
      <c r="W717" s="192"/>
      <c r="X717" s="179">
        <f t="shared" si="131"/>
        <v>0</v>
      </c>
      <c r="Y717" s="168"/>
    </row>
    <row r="718" spans="1:25" x14ac:dyDescent="0.25">
      <c r="A718" s="168"/>
      <c r="B718" s="181"/>
      <c r="C718" s="168"/>
      <c r="D718" s="191"/>
      <c r="E718" s="168"/>
      <c r="F718" s="168"/>
      <c r="G718" s="187" t="str">
        <f t="shared" si="132"/>
        <v/>
      </c>
      <c r="H718" s="238">
        <f t="shared" si="133"/>
        <v>0</v>
      </c>
      <c r="I718" s="238" t="str">
        <f t="shared" si="134"/>
        <v/>
      </c>
      <c r="J718" s="238" t="str">
        <f t="shared" si="135"/>
        <v/>
      </c>
      <c r="K718" s="238" t="str">
        <f t="shared" si="136"/>
        <v/>
      </c>
      <c r="L718" s="238" t="str">
        <f t="shared" si="137"/>
        <v/>
      </c>
      <c r="M718" s="238" t="str">
        <f t="shared" si="138"/>
        <v/>
      </c>
      <c r="N718" s="180">
        <f t="shared" si="139"/>
        <v>0</v>
      </c>
      <c r="O718" s="192"/>
      <c r="P718" s="180">
        <f t="shared" si="140"/>
        <v>0</v>
      </c>
      <c r="Q718" s="192"/>
      <c r="R718" s="180">
        <f t="shared" si="141"/>
        <v>0</v>
      </c>
      <c r="S718" s="192"/>
      <c r="T718" s="180">
        <f t="shared" si="142"/>
        <v>0</v>
      </c>
      <c r="U718" s="192"/>
      <c r="V718" s="180">
        <f t="shared" si="143"/>
        <v>0</v>
      </c>
      <c r="W718" s="192"/>
      <c r="X718" s="179">
        <f t="shared" si="131"/>
        <v>0</v>
      </c>
      <c r="Y718" s="168"/>
    </row>
    <row r="719" spans="1:25" x14ac:dyDescent="0.25">
      <c r="A719" s="168"/>
      <c r="B719" s="181"/>
      <c r="C719" s="168"/>
      <c r="D719" s="191"/>
      <c r="E719" s="168"/>
      <c r="F719" s="168"/>
      <c r="G719" s="187" t="str">
        <f t="shared" si="132"/>
        <v/>
      </c>
      <c r="H719" s="238">
        <f t="shared" si="133"/>
        <v>0</v>
      </c>
      <c r="I719" s="238" t="str">
        <f t="shared" si="134"/>
        <v/>
      </c>
      <c r="J719" s="238" t="str">
        <f t="shared" si="135"/>
        <v/>
      </c>
      <c r="K719" s="238" t="str">
        <f t="shared" si="136"/>
        <v/>
      </c>
      <c r="L719" s="238" t="str">
        <f t="shared" si="137"/>
        <v/>
      </c>
      <c r="M719" s="238" t="str">
        <f t="shared" si="138"/>
        <v/>
      </c>
      <c r="N719" s="180">
        <f t="shared" si="139"/>
        <v>0</v>
      </c>
      <c r="O719" s="192"/>
      <c r="P719" s="180">
        <f t="shared" si="140"/>
        <v>0</v>
      </c>
      <c r="Q719" s="192"/>
      <c r="R719" s="180">
        <f t="shared" si="141"/>
        <v>0</v>
      </c>
      <c r="S719" s="192"/>
      <c r="T719" s="180">
        <f t="shared" si="142"/>
        <v>0</v>
      </c>
      <c r="U719" s="192"/>
      <c r="V719" s="180">
        <f t="shared" si="143"/>
        <v>0</v>
      </c>
      <c r="W719" s="192"/>
      <c r="X719" s="179">
        <f t="shared" si="131"/>
        <v>0</v>
      </c>
      <c r="Y719" s="168"/>
    </row>
    <row r="720" spans="1:25" x14ac:dyDescent="0.25">
      <c r="A720" s="168"/>
      <c r="B720" s="181"/>
      <c r="C720" s="168"/>
      <c r="D720" s="191"/>
      <c r="E720" s="168"/>
      <c r="F720" s="168"/>
      <c r="G720" s="187" t="str">
        <f t="shared" si="132"/>
        <v/>
      </c>
      <c r="H720" s="238">
        <f t="shared" si="133"/>
        <v>0</v>
      </c>
      <c r="I720" s="238" t="str">
        <f t="shared" si="134"/>
        <v/>
      </c>
      <c r="J720" s="238" t="str">
        <f t="shared" si="135"/>
        <v/>
      </c>
      <c r="K720" s="238" t="str">
        <f t="shared" si="136"/>
        <v/>
      </c>
      <c r="L720" s="238" t="str">
        <f t="shared" si="137"/>
        <v/>
      </c>
      <c r="M720" s="238" t="str">
        <f t="shared" si="138"/>
        <v/>
      </c>
      <c r="N720" s="180">
        <f t="shared" si="139"/>
        <v>0</v>
      </c>
      <c r="O720" s="192"/>
      <c r="P720" s="180">
        <f t="shared" si="140"/>
        <v>0</v>
      </c>
      <c r="Q720" s="192"/>
      <c r="R720" s="180">
        <f t="shared" si="141"/>
        <v>0</v>
      </c>
      <c r="S720" s="192"/>
      <c r="T720" s="180">
        <f t="shared" si="142"/>
        <v>0</v>
      </c>
      <c r="U720" s="192"/>
      <c r="V720" s="180">
        <f t="shared" si="143"/>
        <v>0</v>
      </c>
      <c r="W720" s="192"/>
      <c r="X720" s="179">
        <f t="shared" si="131"/>
        <v>0</v>
      </c>
      <c r="Y720" s="168"/>
    </row>
    <row r="721" spans="1:25" x14ac:dyDescent="0.25">
      <c r="A721" s="168"/>
      <c r="B721" s="181"/>
      <c r="C721" s="168"/>
      <c r="D721" s="191"/>
      <c r="E721" s="168"/>
      <c r="F721" s="168"/>
      <c r="G721" s="187" t="str">
        <f t="shared" si="132"/>
        <v/>
      </c>
      <c r="H721" s="238">
        <f t="shared" si="133"/>
        <v>0</v>
      </c>
      <c r="I721" s="238" t="str">
        <f t="shared" si="134"/>
        <v/>
      </c>
      <c r="J721" s="238" t="str">
        <f t="shared" si="135"/>
        <v/>
      </c>
      <c r="K721" s="238" t="str">
        <f t="shared" si="136"/>
        <v/>
      </c>
      <c r="L721" s="238" t="str">
        <f t="shared" si="137"/>
        <v/>
      </c>
      <c r="M721" s="238" t="str">
        <f t="shared" si="138"/>
        <v/>
      </c>
      <c r="N721" s="180">
        <f t="shared" si="139"/>
        <v>0</v>
      </c>
      <c r="O721" s="192"/>
      <c r="P721" s="180">
        <f t="shared" si="140"/>
        <v>0</v>
      </c>
      <c r="Q721" s="192"/>
      <c r="R721" s="180">
        <f t="shared" si="141"/>
        <v>0</v>
      </c>
      <c r="S721" s="192"/>
      <c r="T721" s="180">
        <f t="shared" si="142"/>
        <v>0</v>
      </c>
      <c r="U721" s="192"/>
      <c r="V721" s="180">
        <f t="shared" si="143"/>
        <v>0</v>
      </c>
      <c r="W721" s="192"/>
      <c r="X721" s="179">
        <f t="shared" si="131"/>
        <v>0</v>
      </c>
      <c r="Y721" s="168"/>
    </row>
    <row r="722" spans="1:25" x14ac:dyDescent="0.25">
      <c r="A722" s="168"/>
      <c r="B722" s="181"/>
      <c r="C722" s="168"/>
      <c r="D722" s="191"/>
      <c r="E722" s="168"/>
      <c r="F722" s="168"/>
      <c r="G722" s="187" t="str">
        <f t="shared" si="132"/>
        <v/>
      </c>
      <c r="H722" s="238">
        <f t="shared" si="133"/>
        <v>0</v>
      </c>
      <c r="I722" s="238" t="str">
        <f t="shared" si="134"/>
        <v/>
      </c>
      <c r="J722" s="238" t="str">
        <f t="shared" si="135"/>
        <v/>
      </c>
      <c r="K722" s="238" t="str">
        <f t="shared" si="136"/>
        <v/>
      </c>
      <c r="L722" s="238" t="str">
        <f t="shared" si="137"/>
        <v/>
      </c>
      <c r="M722" s="238" t="str">
        <f t="shared" si="138"/>
        <v/>
      </c>
      <c r="N722" s="180">
        <f t="shared" si="139"/>
        <v>0</v>
      </c>
      <c r="O722" s="192"/>
      <c r="P722" s="180">
        <f t="shared" si="140"/>
        <v>0</v>
      </c>
      <c r="Q722" s="192"/>
      <c r="R722" s="180">
        <f t="shared" si="141"/>
        <v>0</v>
      </c>
      <c r="S722" s="192"/>
      <c r="T722" s="180">
        <f t="shared" si="142"/>
        <v>0</v>
      </c>
      <c r="U722" s="192"/>
      <c r="V722" s="180">
        <f t="shared" si="143"/>
        <v>0</v>
      </c>
      <c r="W722" s="192"/>
      <c r="X722" s="179">
        <f t="shared" si="131"/>
        <v>0</v>
      </c>
      <c r="Y722" s="168"/>
    </row>
    <row r="723" spans="1:25" x14ac:dyDescent="0.25">
      <c r="A723" s="168"/>
      <c r="B723" s="181"/>
      <c r="C723" s="168"/>
      <c r="D723" s="191"/>
      <c r="E723" s="168"/>
      <c r="F723" s="168"/>
      <c r="G723" s="187" t="str">
        <f t="shared" si="132"/>
        <v/>
      </c>
      <c r="H723" s="238">
        <f t="shared" si="133"/>
        <v>0</v>
      </c>
      <c r="I723" s="238" t="str">
        <f t="shared" si="134"/>
        <v/>
      </c>
      <c r="J723" s="238" t="str">
        <f t="shared" si="135"/>
        <v/>
      </c>
      <c r="K723" s="238" t="str">
        <f t="shared" si="136"/>
        <v/>
      </c>
      <c r="L723" s="238" t="str">
        <f t="shared" si="137"/>
        <v/>
      </c>
      <c r="M723" s="238" t="str">
        <f t="shared" si="138"/>
        <v/>
      </c>
      <c r="N723" s="180">
        <f t="shared" si="139"/>
        <v>0</v>
      </c>
      <c r="O723" s="192"/>
      <c r="P723" s="180">
        <f t="shared" si="140"/>
        <v>0</v>
      </c>
      <c r="Q723" s="192"/>
      <c r="R723" s="180">
        <f t="shared" si="141"/>
        <v>0</v>
      </c>
      <c r="S723" s="192"/>
      <c r="T723" s="180">
        <f t="shared" si="142"/>
        <v>0</v>
      </c>
      <c r="U723" s="192"/>
      <c r="V723" s="180">
        <f t="shared" si="143"/>
        <v>0</v>
      </c>
      <c r="W723" s="192"/>
      <c r="X723" s="179">
        <f t="shared" si="131"/>
        <v>0</v>
      </c>
      <c r="Y723" s="168"/>
    </row>
    <row r="724" spans="1:25" x14ac:dyDescent="0.25">
      <c r="A724" s="168"/>
      <c r="B724" s="181"/>
      <c r="C724" s="168"/>
      <c r="D724" s="191"/>
      <c r="E724" s="168"/>
      <c r="F724" s="168"/>
      <c r="G724" s="187" t="str">
        <f t="shared" si="132"/>
        <v/>
      </c>
      <c r="H724" s="238">
        <f t="shared" si="133"/>
        <v>0</v>
      </c>
      <c r="I724" s="238" t="str">
        <f t="shared" si="134"/>
        <v/>
      </c>
      <c r="J724" s="238" t="str">
        <f t="shared" si="135"/>
        <v/>
      </c>
      <c r="K724" s="238" t="str">
        <f t="shared" si="136"/>
        <v/>
      </c>
      <c r="L724" s="238" t="str">
        <f t="shared" si="137"/>
        <v/>
      </c>
      <c r="M724" s="238" t="str">
        <f t="shared" si="138"/>
        <v/>
      </c>
      <c r="N724" s="180">
        <f t="shared" si="139"/>
        <v>0</v>
      </c>
      <c r="O724" s="192"/>
      <c r="P724" s="180">
        <f t="shared" si="140"/>
        <v>0</v>
      </c>
      <c r="Q724" s="192"/>
      <c r="R724" s="180">
        <f t="shared" si="141"/>
        <v>0</v>
      </c>
      <c r="S724" s="192"/>
      <c r="T724" s="180">
        <f t="shared" si="142"/>
        <v>0</v>
      </c>
      <c r="U724" s="192"/>
      <c r="V724" s="180">
        <f t="shared" si="143"/>
        <v>0</v>
      </c>
      <c r="W724" s="192"/>
      <c r="X724" s="179">
        <f t="shared" ref="X724:X787" si="144">B724-SUM(N724:V724)</f>
        <v>0</v>
      </c>
      <c r="Y724" s="168"/>
    </row>
    <row r="725" spans="1:25" x14ac:dyDescent="0.25">
      <c r="A725" s="168"/>
      <c r="B725" s="181"/>
      <c r="C725" s="168"/>
      <c r="D725" s="191"/>
      <c r="E725" s="168"/>
      <c r="F725" s="168"/>
      <c r="G725" s="187" t="str">
        <f t="shared" ref="G725:G788" si="145">IF(E725="","",DATE(YEAR(D725),MONTH(D725)+E725,DAY(D725)-1))</f>
        <v/>
      </c>
      <c r="H725" s="238">
        <f t="shared" ref="H725:H788" si="146">SUM(I725:M725)</f>
        <v>0</v>
      </c>
      <c r="I725" s="238" t="str">
        <f t="shared" ref="I725:I788" si="147">IF(E725="","",IFERROR(AND($I$5,$J$5)*DATEDIF(MAX($I$5,$D725),MIN($J$5,$G725)+1,"m"),0))</f>
        <v/>
      </c>
      <c r="J725" s="238" t="str">
        <f t="shared" ref="J725:J788" si="148">IF(E725="","",IFERROR(AND($I$6,$J$6)*DATEDIF(MAX($I$6,$D725),MIN($J$6,$G725)+1,"m"),0))</f>
        <v/>
      </c>
      <c r="K725" s="238" t="str">
        <f t="shared" ref="K725:K788" si="149">IF(E725="","",IFERROR(AND($I$7,$J$7)*DATEDIF(MAX($I$7,$D725),MIN($J$7,$G725)+1,"m"),0))</f>
        <v/>
      </c>
      <c r="L725" s="238" t="str">
        <f t="shared" ref="L725:L788" si="150">IF(E725="","",IFERROR(AND($I$8,$J$8)*DATEDIF(MAX($I$8,$D725),MIN($J$8,$G725)+1,"m"),0))</f>
        <v/>
      </c>
      <c r="M725" s="238" t="str">
        <f t="shared" ref="M725:M788" si="151">IF(E725="","",IFERROR(AND($I$9,$J$9)*DATEDIF(MAX($I$9,$D725),MIN($J$9,$G725)+1,"m"),0))</f>
        <v/>
      </c>
      <c r="N725" s="180">
        <f t="shared" ref="N725:N788" si="152">IFERROR(ROUND(B725/E725*I725*F725,2),0)</f>
        <v>0</v>
      </c>
      <c r="O725" s="192"/>
      <c r="P725" s="180">
        <f t="shared" ref="P725:P788" si="153">IFERROR(ROUND(B725/E725*J725*F725,2),0)</f>
        <v>0</v>
      </c>
      <c r="Q725" s="192"/>
      <c r="R725" s="180">
        <f t="shared" ref="R725:R788" si="154">IFERROR(ROUND(B725/E725*K725*F725,2),0)</f>
        <v>0</v>
      </c>
      <c r="S725" s="192"/>
      <c r="T725" s="180">
        <f t="shared" ref="T725:T788" si="155">IFERROR(ROUND(B725/E725*L725*F725,2),0)</f>
        <v>0</v>
      </c>
      <c r="U725" s="192"/>
      <c r="V725" s="180">
        <f t="shared" ref="V725:V788" si="156">IFERROR(ROUND(B725/E725*M725*F725,2),0)</f>
        <v>0</v>
      </c>
      <c r="W725" s="192"/>
      <c r="X725" s="179">
        <f t="shared" si="144"/>
        <v>0</v>
      </c>
      <c r="Y725" s="168"/>
    </row>
    <row r="726" spans="1:25" x14ac:dyDescent="0.25">
      <c r="A726" s="168"/>
      <c r="B726" s="181"/>
      <c r="C726" s="168"/>
      <c r="D726" s="191"/>
      <c r="E726" s="168"/>
      <c r="F726" s="168"/>
      <c r="G726" s="187" t="str">
        <f t="shared" si="145"/>
        <v/>
      </c>
      <c r="H726" s="238">
        <f t="shared" si="146"/>
        <v>0</v>
      </c>
      <c r="I726" s="238" t="str">
        <f t="shared" si="147"/>
        <v/>
      </c>
      <c r="J726" s="238" t="str">
        <f t="shared" si="148"/>
        <v/>
      </c>
      <c r="K726" s="238" t="str">
        <f t="shared" si="149"/>
        <v/>
      </c>
      <c r="L726" s="238" t="str">
        <f t="shared" si="150"/>
        <v/>
      </c>
      <c r="M726" s="238" t="str">
        <f t="shared" si="151"/>
        <v/>
      </c>
      <c r="N726" s="180">
        <f t="shared" si="152"/>
        <v>0</v>
      </c>
      <c r="O726" s="192"/>
      <c r="P726" s="180">
        <f t="shared" si="153"/>
        <v>0</v>
      </c>
      <c r="Q726" s="192"/>
      <c r="R726" s="180">
        <f t="shared" si="154"/>
        <v>0</v>
      </c>
      <c r="S726" s="192"/>
      <c r="T726" s="180">
        <f t="shared" si="155"/>
        <v>0</v>
      </c>
      <c r="U726" s="192"/>
      <c r="V726" s="180">
        <f t="shared" si="156"/>
        <v>0</v>
      </c>
      <c r="W726" s="192"/>
      <c r="X726" s="179">
        <f t="shared" si="144"/>
        <v>0</v>
      </c>
      <c r="Y726" s="168"/>
    </row>
    <row r="727" spans="1:25" x14ac:dyDescent="0.25">
      <c r="A727" s="168"/>
      <c r="B727" s="181"/>
      <c r="C727" s="168"/>
      <c r="D727" s="191"/>
      <c r="E727" s="168"/>
      <c r="F727" s="168"/>
      <c r="G727" s="187" t="str">
        <f t="shared" si="145"/>
        <v/>
      </c>
      <c r="H727" s="238">
        <f t="shared" si="146"/>
        <v>0</v>
      </c>
      <c r="I727" s="238" t="str">
        <f t="shared" si="147"/>
        <v/>
      </c>
      <c r="J727" s="238" t="str">
        <f t="shared" si="148"/>
        <v/>
      </c>
      <c r="K727" s="238" t="str">
        <f t="shared" si="149"/>
        <v/>
      </c>
      <c r="L727" s="238" t="str">
        <f t="shared" si="150"/>
        <v/>
      </c>
      <c r="M727" s="238" t="str">
        <f t="shared" si="151"/>
        <v/>
      </c>
      <c r="N727" s="180">
        <f t="shared" si="152"/>
        <v>0</v>
      </c>
      <c r="O727" s="192"/>
      <c r="P727" s="180">
        <f t="shared" si="153"/>
        <v>0</v>
      </c>
      <c r="Q727" s="192"/>
      <c r="R727" s="180">
        <f t="shared" si="154"/>
        <v>0</v>
      </c>
      <c r="S727" s="192"/>
      <c r="T727" s="180">
        <f t="shared" si="155"/>
        <v>0</v>
      </c>
      <c r="U727" s="192"/>
      <c r="V727" s="180">
        <f t="shared" si="156"/>
        <v>0</v>
      </c>
      <c r="W727" s="192"/>
      <c r="X727" s="179">
        <f t="shared" si="144"/>
        <v>0</v>
      </c>
      <c r="Y727" s="168"/>
    </row>
    <row r="728" spans="1:25" x14ac:dyDescent="0.25">
      <c r="A728" s="168"/>
      <c r="B728" s="181"/>
      <c r="C728" s="168"/>
      <c r="D728" s="191"/>
      <c r="E728" s="168"/>
      <c r="F728" s="168"/>
      <c r="G728" s="187" t="str">
        <f t="shared" si="145"/>
        <v/>
      </c>
      <c r="H728" s="238">
        <f t="shared" si="146"/>
        <v>0</v>
      </c>
      <c r="I728" s="238" t="str">
        <f t="shared" si="147"/>
        <v/>
      </c>
      <c r="J728" s="238" t="str">
        <f t="shared" si="148"/>
        <v/>
      </c>
      <c r="K728" s="238" t="str">
        <f t="shared" si="149"/>
        <v/>
      </c>
      <c r="L728" s="238" t="str">
        <f t="shared" si="150"/>
        <v/>
      </c>
      <c r="M728" s="238" t="str">
        <f t="shared" si="151"/>
        <v/>
      </c>
      <c r="N728" s="180">
        <f t="shared" si="152"/>
        <v>0</v>
      </c>
      <c r="O728" s="192"/>
      <c r="P728" s="180">
        <f t="shared" si="153"/>
        <v>0</v>
      </c>
      <c r="Q728" s="192"/>
      <c r="R728" s="180">
        <f t="shared" si="154"/>
        <v>0</v>
      </c>
      <c r="S728" s="192"/>
      <c r="T728" s="180">
        <f t="shared" si="155"/>
        <v>0</v>
      </c>
      <c r="U728" s="192"/>
      <c r="V728" s="180">
        <f t="shared" si="156"/>
        <v>0</v>
      </c>
      <c r="W728" s="192"/>
      <c r="X728" s="179">
        <f t="shared" si="144"/>
        <v>0</v>
      </c>
      <c r="Y728" s="168"/>
    </row>
    <row r="729" spans="1:25" x14ac:dyDescent="0.25">
      <c r="A729" s="168"/>
      <c r="B729" s="181"/>
      <c r="C729" s="168"/>
      <c r="D729" s="191"/>
      <c r="E729" s="168"/>
      <c r="F729" s="168"/>
      <c r="G729" s="187" t="str">
        <f t="shared" si="145"/>
        <v/>
      </c>
      <c r="H729" s="238">
        <f t="shared" si="146"/>
        <v>0</v>
      </c>
      <c r="I729" s="238" t="str">
        <f t="shared" si="147"/>
        <v/>
      </c>
      <c r="J729" s="238" t="str">
        <f t="shared" si="148"/>
        <v/>
      </c>
      <c r="K729" s="238" t="str">
        <f t="shared" si="149"/>
        <v/>
      </c>
      <c r="L729" s="238" t="str">
        <f t="shared" si="150"/>
        <v/>
      </c>
      <c r="M729" s="238" t="str">
        <f t="shared" si="151"/>
        <v/>
      </c>
      <c r="N729" s="180">
        <f t="shared" si="152"/>
        <v>0</v>
      </c>
      <c r="O729" s="192"/>
      <c r="P729" s="180">
        <f t="shared" si="153"/>
        <v>0</v>
      </c>
      <c r="Q729" s="192"/>
      <c r="R729" s="180">
        <f t="shared" si="154"/>
        <v>0</v>
      </c>
      <c r="S729" s="192"/>
      <c r="T729" s="180">
        <f t="shared" si="155"/>
        <v>0</v>
      </c>
      <c r="U729" s="192"/>
      <c r="V729" s="180">
        <f t="shared" si="156"/>
        <v>0</v>
      </c>
      <c r="W729" s="192"/>
      <c r="X729" s="179">
        <f t="shared" si="144"/>
        <v>0</v>
      </c>
      <c r="Y729" s="168"/>
    </row>
    <row r="730" spans="1:25" x14ac:dyDescent="0.25">
      <c r="A730" s="168"/>
      <c r="B730" s="181"/>
      <c r="C730" s="168"/>
      <c r="D730" s="191"/>
      <c r="E730" s="168"/>
      <c r="F730" s="168"/>
      <c r="G730" s="187" t="str">
        <f t="shared" si="145"/>
        <v/>
      </c>
      <c r="H730" s="238">
        <f t="shared" si="146"/>
        <v>0</v>
      </c>
      <c r="I730" s="238" t="str">
        <f t="shared" si="147"/>
        <v/>
      </c>
      <c r="J730" s="238" t="str">
        <f t="shared" si="148"/>
        <v/>
      </c>
      <c r="K730" s="238" t="str">
        <f t="shared" si="149"/>
        <v/>
      </c>
      <c r="L730" s="238" t="str">
        <f t="shared" si="150"/>
        <v/>
      </c>
      <c r="M730" s="238" t="str">
        <f t="shared" si="151"/>
        <v/>
      </c>
      <c r="N730" s="180">
        <f t="shared" si="152"/>
        <v>0</v>
      </c>
      <c r="O730" s="192"/>
      <c r="P730" s="180">
        <f t="shared" si="153"/>
        <v>0</v>
      </c>
      <c r="Q730" s="192"/>
      <c r="R730" s="180">
        <f t="shared" si="154"/>
        <v>0</v>
      </c>
      <c r="S730" s="192"/>
      <c r="T730" s="180">
        <f t="shared" si="155"/>
        <v>0</v>
      </c>
      <c r="U730" s="192"/>
      <c r="V730" s="180">
        <f t="shared" si="156"/>
        <v>0</v>
      </c>
      <c r="W730" s="192"/>
      <c r="X730" s="179">
        <f t="shared" si="144"/>
        <v>0</v>
      </c>
      <c r="Y730" s="168"/>
    </row>
    <row r="731" spans="1:25" x14ac:dyDescent="0.25">
      <c r="A731" s="168"/>
      <c r="B731" s="181"/>
      <c r="C731" s="168"/>
      <c r="D731" s="191"/>
      <c r="E731" s="168"/>
      <c r="F731" s="168"/>
      <c r="G731" s="187" t="str">
        <f t="shared" si="145"/>
        <v/>
      </c>
      <c r="H731" s="238">
        <f t="shared" si="146"/>
        <v>0</v>
      </c>
      <c r="I731" s="238" t="str">
        <f t="shared" si="147"/>
        <v/>
      </c>
      <c r="J731" s="238" t="str">
        <f t="shared" si="148"/>
        <v/>
      </c>
      <c r="K731" s="238" t="str">
        <f t="shared" si="149"/>
        <v/>
      </c>
      <c r="L731" s="238" t="str">
        <f t="shared" si="150"/>
        <v/>
      </c>
      <c r="M731" s="238" t="str">
        <f t="shared" si="151"/>
        <v/>
      </c>
      <c r="N731" s="180">
        <f t="shared" si="152"/>
        <v>0</v>
      </c>
      <c r="O731" s="192"/>
      <c r="P731" s="180">
        <f t="shared" si="153"/>
        <v>0</v>
      </c>
      <c r="Q731" s="192"/>
      <c r="R731" s="180">
        <f t="shared" si="154"/>
        <v>0</v>
      </c>
      <c r="S731" s="192"/>
      <c r="T731" s="180">
        <f t="shared" si="155"/>
        <v>0</v>
      </c>
      <c r="U731" s="192"/>
      <c r="V731" s="180">
        <f t="shared" si="156"/>
        <v>0</v>
      </c>
      <c r="W731" s="192"/>
      <c r="X731" s="179">
        <f t="shared" si="144"/>
        <v>0</v>
      </c>
      <c r="Y731" s="168"/>
    </row>
    <row r="732" spans="1:25" x14ac:dyDescent="0.25">
      <c r="A732" s="168"/>
      <c r="B732" s="181"/>
      <c r="C732" s="168"/>
      <c r="D732" s="191"/>
      <c r="E732" s="168"/>
      <c r="F732" s="168"/>
      <c r="G732" s="187" t="str">
        <f t="shared" si="145"/>
        <v/>
      </c>
      <c r="H732" s="238">
        <f t="shared" si="146"/>
        <v>0</v>
      </c>
      <c r="I732" s="238" t="str">
        <f t="shared" si="147"/>
        <v/>
      </c>
      <c r="J732" s="238" t="str">
        <f t="shared" si="148"/>
        <v/>
      </c>
      <c r="K732" s="238" t="str">
        <f t="shared" si="149"/>
        <v/>
      </c>
      <c r="L732" s="238" t="str">
        <f t="shared" si="150"/>
        <v/>
      </c>
      <c r="M732" s="238" t="str">
        <f t="shared" si="151"/>
        <v/>
      </c>
      <c r="N732" s="180">
        <f t="shared" si="152"/>
        <v>0</v>
      </c>
      <c r="O732" s="192"/>
      <c r="P732" s="180">
        <f t="shared" si="153"/>
        <v>0</v>
      </c>
      <c r="Q732" s="192"/>
      <c r="R732" s="180">
        <f t="shared" si="154"/>
        <v>0</v>
      </c>
      <c r="S732" s="192"/>
      <c r="T732" s="180">
        <f t="shared" si="155"/>
        <v>0</v>
      </c>
      <c r="U732" s="192"/>
      <c r="V732" s="180">
        <f t="shared" si="156"/>
        <v>0</v>
      </c>
      <c r="W732" s="192"/>
      <c r="X732" s="179">
        <f t="shared" si="144"/>
        <v>0</v>
      </c>
      <c r="Y732" s="168"/>
    </row>
    <row r="733" spans="1:25" x14ac:dyDescent="0.25">
      <c r="A733" s="168"/>
      <c r="B733" s="181"/>
      <c r="C733" s="168"/>
      <c r="D733" s="191"/>
      <c r="E733" s="168"/>
      <c r="F733" s="168"/>
      <c r="G733" s="187" t="str">
        <f t="shared" si="145"/>
        <v/>
      </c>
      <c r="H733" s="238">
        <f t="shared" si="146"/>
        <v>0</v>
      </c>
      <c r="I733" s="238" t="str">
        <f t="shared" si="147"/>
        <v/>
      </c>
      <c r="J733" s="238" t="str">
        <f t="shared" si="148"/>
        <v/>
      </c>
      <c r="K733" s="238" t="str">
        <f t="shared" si="149"/>
        <v/>
      </c>
      <c r="L733" s="238" t="str">
        <f t="shared" si="150"/>
        <v/>
      </c>
      <c r="M733" s="238" t="str">
        <f t="shared" si="151"/>
        <v/>
      </c>
      <c r="N733" s="180">
        <f t="shared" si="152"/>
        <v>0</v>
      </c>
      <c r="O733" s="192"/>
      <c r="P733" s="180">
        <f t="shared" si="153"/>
        <v>0</v>
      </c>
      <c r="Q733" s="192"/>
      <c r="R733" s="180">
        <f t="shared" si="154"/>
        <v>0</v>
      </c>
      <c r="S733" s="192"/>
      <c r="T733" s="180">
        <f t="shared" si="155"/>
        <v>0</v>
      </c>
      <c r="U733" s="192"/>
      <c r="V733" s="180">
        <f t="shared" si="156"/>
        <v>0</v>
      </c>
      <c r="W733" s="192"/>
      <c r="X733" s="179">
        <f t="shared" si="144"/>
        <v>0</v>
      </c>
      <c r="Y733" s="168"/>
    </row>
    <row r="734" spans="1:25" x14ac:dyDescent="0.25">
      <c r="A734" s="168"/>
      <c r="B734" s="181"/>
      <c r="C734" s="168"/>
      <c r="D734" s="191"/>
      <c r="E734" s="168"/>
      <c r="F734" s="168"/>
      <c r="G734" s="187" t="str">
        <f t="shared" si="145"/>
        <v/>
      </c>
      <c r="H734" s="238">
        <f t="shared" si="146"/>
        <v>0</v>
      </c>
      <c r="I734" s="238" t="str">
        <f t="shared" si="147"/>
        <v/>
      </c>
      <c r="J734" s="238" t="str">
        <f t="shared" si="148"/>
        <v/>
      </c>
      <c r="K734" s="238" t="str">
        <f t="shared" si="149"/>
        <v/>
      </c>
      <c r="L734" s="238" t="str">
        <f t="shared" si="150"/>
        <v/>
      </c>
      <c r="M734" s="238" t="str">
        <f t="shared" si="151"/>
        <v/>
      </c>
      <c r="N734" s="180">
        <f t="shared" si="152"/>
        <v>0</v>
      </c>
      <c r="O734" s="192"/>
      <c r="P734" s="180">
        <f t="shared" si="153"/>
        <v>0</v>
      </c>
      <c r="Q734" s="192"/>
      <c r="R734" s="180">
        <f t="shared" si="154"/>
        <v>0</v>
      </c>
      <c r="S734" s="192"/>
      <c r="T734" s="180">
        <f t="shared" si="155"/>
        <v>0</v>
      </c>
      <c r="U734" s="192"/>
      <c r="V734" s="180">
        <f t="shared" si="156"/>
        <v>0</v>
      </c>
      <c r="W734" s="192"/>
      <c r="X734" s="179">
        <f t="shared" si="144"/>
        <v>0</v>
      </c>
      <c r="Y734" s="168"/>
    </row>
    <row r="735" spans="1:25" x14ac:dyDescent="0.25">
      <c r="A735" s="168"/>
      <c r="B735" s="181"/>
      <c r="C735" s="168"/>
      <c r="D735" s="191"/>
      <c r="E735" s="168"/>
      <c r="F735" s="168"/>
      <c r="G735" s="187" t="str">
        <f t="shared" si="145"/>
        <v/>
      </c>
      <c r="H735" s="238">
        <f t="shared" si="146"/>
        <v>0</v>
      </c>
      <c r="I735" s="238" t="str">
        <f t="shared" si="147"/>
        <v/>
      </c>
      <c r="J735" s="238" t="str">
        <f t="shared" si="148"/>
        <v/>
      </c>
      <c r="K735" s="238" t="str">
        <f t="shared" si="149"/>
        <v/>
      </c>
      <c r="L735" s="238" t="str">
        <f t="shared" si="150"/>
        <v/>
      </c>
      <c r="M735" s="238" t="str">
        <f t="shared" si="151"/>
        <v/>
      </c>
      <c r="N735" s="180">
        <f t="shared" si="152"/>
        <v>0</v>
      </c>
      <c r="O735" s="192"/>
      <c r="P735" s="180">
        <f t="shared" si="153"/>
        <v>0</v>
      </c>
      <c r="Q735" s="192"/>
      <c r="R735" s="180">
        <f t="shared" si="154"/>
        <v>0</v>
      </c>
      <c r="S735" s="192"/>
      <c r="T735" s="180">
        <f t="shared" si="155"/>
        <v>0</v>
      </c>
      <c r="U735" s="192"/>
      <c r="V735" s="180">
        <f t="shared" si="156"/>
        <v>0</v>
      </c>
      <c r="W735" s="192"/>
      <c r="X735" s="179">
        <f t="shared" si="144"/>
        <v>0</v>
      </c>
      <c r="Y735" s="168"/>
    </row>
    <row r="736" spans="1:25" x14ac:dyDescent="0.25">
      <c r="A736" s="168"/>
      <c r="B736" s="181"/>
      <c r="C736" s="168"/>
      <c r="D736" s="191"/>
      <c r="E736" s="168"/>
      <c r="F736" s="168"/>
      <c r="G736" s="187" t="str">
        <f t="shared" si="145"/>
        <v/>
      </c>
      <c r="H736" s="238">
        <f t="shared" si="146"/>
        <v>0</v>
      </c>
      <c r="I736" s="238" t="str">
        <f t="shared" si="147"/>
        <v/>
      </c>
      <c r="J736" s="238" t="str">
        <f t="shared" si="148"/>
        <v/>
      </c>
      <c r="K736" s="238" t="str">
        <f t="shared" si="149"/>
        <v/>
      </c>
      <c r="L736" s="238" t="str">
        <f t="shared" si="150"/>
        <v/>
      </c>
      <c r="M736" s="238" t="str">
        <f t="shared" si="151"/>
        <v/>
      </c>
      <c r="N736" s="180">
        <f t="shared" si="152"/>
        <v>0</v>
      </c>
      <c r="O736" s="192"/>
      <c r="P736" s="180">
        <f t="shared" si="153"/>
        <v>0</v>
      </c>
      <c r="Q736" s="192"/>
      <c r="R736" s="180">
        <f t="shared" si="154"/>
        <v>0</v>
      </c>
      <c r="S736" s="192"/>
      <c r="T736" s="180">
        <f t="shared" si="155"/>
        <v>0</v>
      </c>
      <c r="U736" s="192"/>
      <c r="V736" s="180">
        <f t="shared" si="156"/>
        <v>0</v>
      </c>
      <c r="W736" s="192"/>
      <c r="X736" s="179">
        <f t="shared" si="144"/>
        <v>0</v>
      </c>
      <c r="Y736" s="168"/>
    </row>
    <row r="737" spans="1:25" x14ac:dyDescent="0.25">
      <c r="A737" s="168"/>
      <c r="B737" s="181"/>
      <c r="C737" s="168"/>
      <c r="D737" s="191"/>
      <c r="E737" s="168"/>
      <c r="F737" s="168"/>
      <c r="G737" s="187" t="str">
        <f t="shared" si="145"/>
        <v/>
      </c>
      <c r="H737" s="238">
        <f t="shared" si="146"/>
        <v>0</v>
      </c>
      <c r="I737" s="238" t="str">
        <f t="shared" si="147"/>
        <v/>
      </c>
      <c r="J737" s="238" t="str">
        <f t="shared" si="148"/>
        <v/>
      </c>
      <c r="K737" s="238" t="str">
        <f t="shared" si="149"/>
        <v/>
      </c>
      <c r="L737" s="238" t="str">
        <f t="shared" si="150"/>
        <v/>
      </c>
      <c r="M737" s="238" t="str">
        <f t="shared" si="151"/>
        <v/>
      </c>
      <c r="N737" s="180">
        <f t="shared" si="152"/>
        <v>0</v>
      </c>
      <c r="O737" s="192"/>
      <c r="P737" s="180">
        <f t="shared" si="153"/>
        <v>0</v>
      </c>
      <c r="Q737" s="192"/>
      <c r="R737" s="180">
        <f t="shared" si="154"/>
        <v>0</v>
      </c>
      <c r="S737" s="192"/>
      <c r="T737" s="180">
        <f t="shared" si="155"/>
        <v>0</v>
      </c>
      <c r="U737" s="192"/>
      <c r="V737" s="180">
        <f t="shared" si="156"/>
        <v>0</v>
      </c>
      <c r="W737" s="192"/>
      <c r="X737" s="179">
        <f t="shared" si="144"/>
        <v>0</v>
      </c>
      <c r="Y737" s="168"/>
    </row>
    <row r="738" spans="1:25" x14ac:dyDescent="0.25">
      <c r="A738" s="168"/>
      <c r="B738" s="181"/>
      <c r="C738" s="168"/>
      <c r="D738" s="191"/>
      <c r="E738" s="168"/>
      <c r="F738" s="168"/>
      <c r="G738" s="187" t="str">
        <f t="shared" si="145"/>
        <v/>
      </c>
      <c r="H738" s="238">
        <f t="shared" si="146"/>
        <v>0</v>
      </c>
      <c r="I738" s="238" t="str">
        <f t="shared" si="147"/>
        <v/>
      </c>
      <c r="J738" s="238" t="str">
        <f t="shared" si="148"/>
        <v/>
      </c>
      <c r="K738" s="238" t="str">
        <f t="shared" si="149"/>
        <v/>
      </c>
      <c r="L738" s="238" t="str">
        <f t="shared" si="150"/>
        <v/>
      </c>
      <c r="M738" s="238" t="str">
        <f t="shared" si="151"/>
        <v/>
      </c>
      <c r="N738" s="180">
        <f t="shared" si="152"/>
        <v>0</v>
      </c>
      <c r="O738" s="192"/>
      <c r="P738" s="180">
        <f t="shared" si="153"/>
        <v>0</v>
      </c>
      <c r="Q738" s="192"/>
      <c r="R738" s="180">
        <f t="shared" si="154"/>
        <v>0</v>
      </c>
      <c r="S738" s="192"/>
      <c r="T738" s="180">
        <f t="shared" si="155"/>
        <v>0</v>
      </c>
      <c r="U738" s="192"/>
      <c r="V738" s="180">
        <f t="shared" si="156"/>
        <v>0</v>
      </c>
      <c r="W738" s="192"/>
      <c r="X738" s="179">
        <f t="shared" si="144"/>
        <v>0</v>
      </c>
      <c r="Y738" s="168"/>
    </row>
    <row r="739" spans="1:25" x14ac:dyDescent="0.25">
      <c r="A739" s="168"/>
      <c r="B739" s="181"/>
      <c r="C739" s="168"/>
      <c r="D739" s="191"/>
      <c r="E739" s="168"/>
      <c r="F739" s="168"/>
      <c r="G739" s="187" t="str">
        <f t="shared" si="145"/>
        <v/>
      </c>
      <c r="H739" s="238">
        <f t="shared" si="146"/>
        <v>0</v>
      </c>
      <c r="I739" s="238" t="str">
        <f t="shared" si="147"/>
        <v/>
      </c>
      <c r="J739" s="238" t="str">
        <f t="shared" si="148"/>
        <v/>
      </c>
      <c r="K739" s="238" t="str">
        <f t="shared" si="149"/>
        <v/>
      </c>
      <c r="L739" s="238" t="str">
        <f t="shared" si="150"/>
        <v/>
      </c>
      <c r="M739" s="238" t="str">
        <f t="shared" si="151"/>
        <v/>
      </c>
      <c r="N739" s="180">
        <f t="shared" si="152"/>
        <v>0</v>
      </c>
      <c r="O739" s="192"/>
      <c r="P739" s="180">
        <f t="shared" si="153"/>
        <v>0</v>
      </c>
      <c r="Q739" s="192"/>
      <c r="R739" s="180">
        <f t="shared" si="154"/>
        <v>0</v>
      </c>
      <c r="S739" s="192"/>
      <c r="T739" s="180">
        <f t="shared" si="155"/>
        <v>0</v>
      </c>
      <c r="U739" s="192"/>
      <c r="V739" s="180">
        <f t="shared" si="156"/>
        <v>0</v>
      </c>
      <c r="W739" s="192"/>
      <c r="X739" s="179">
        <f t="shared" si="144"/>
        <v>0</v>
      </c>
      <c r="Y739" s="168"/>
    </row>
    <row r="740" spans="1:25" x14ac:dyDescent="0.25">
      <c r="A740" s="168"/>
      <c r="B740" s="181"/>
      <c r="C740" s="168"/>
      <c r="D740" s="191"/>
      <c r="E740" s="168"/>
      <c r="F740" s="168"/>
      <c r="G740" s="187" t="str">
        <f t="shared" si="145"/>
        <v/>
      </c>
      <c r="H740" s="238">
        <f t="shared" si="146"/>
        <v>0</v>
      </c>
      <c r="I740" s="238" t="str">
        <f t="shared" si="147"/>
        <v/>
      </c>
      <c r="J740" s="238" t="str">
        <f t="shared" si="148"/>
        <v/>
      </c>
      <c r="K740" s="238" t="str">
        <f t="shared" si="149"/>
        <v/>
      </c>
      <c r="L740" s="238" t="str">
        <f t="shared" si="150"/>
        <v/>
      </c>
      <c r="M740" s="238" t="str">
        <f t="shared" si="151"/>
        <v/>
      </c>
      <c r="N740" s="180">
        <f t="shared" si="152"/>
        <v>0</v>
      </c>
      <c r="O740" s="192"/>
      <c r="P740" s="180">
        <f t="shared" si="153"/>
        <v>0</v>
      </c>
      <c r="Q740" s="192"/>
      <c r="R740" s="180">
        <f t="shared" si="154"/>
        <v>0</v>
      </c>
      <c r="S740" s="192"/>
      <c r="T740" s="180">
        <f t="shared" si="155"/>
        <v>0</v>
      </c>
      <c r="U740" s="192"/>
      <c r="V740" s="180">
        <f t="shared" si="156"/>
        <v>0</v>
      </c>
      <c r="W740" s="192"/>
      <c r="X740" s="179">
        <f t="shared" si="144"/>
        <v>0</v>
      </c>
      <c r="Y740" s="168"/>
    </row>
    <row r="741" spans="1:25" x14ac:dyDescent="0.25">
      <c r="A741" s="168"/>
      <c r="B741" s="181"/>
      <c r="C741" s="168"/>
      <c r="D741" s="191"/>
      <c r="E741" s="168"/>
      <c r="F741" s="168"/>
      <c r="G741" s="187" t="str">
        <f t="shared" si="145"/>
        <v/>
      </c>
      <c r="H741" s="238">
        <f t="shared" si="146"/>
        <v>0</v>
      </c>
      <c r="I741" s="238" t="str">
        <f t="shared" si="147"/>
        <v/>
      </c>
      <c r="J741" s="238" t="str">
        <f t="shared" si="148"/>
        <v/>
      </c>
      <c r="K741" s="238" t="str">
        <f t="shared" si="149"/>
        <v/>
      </c>
      <c r="L741" s="238" t="str">
        <f t="shared" si="150"/>
        <v/>
      </c>
      <c r="M741" s="238" t="str">
        <f t="shared" si="151"/>
        <v/>
      </c>
      <c r="N741" s="180">
        <f t="shared" si="152"/>
        <v>0</v>
      </c>
      <c r="O741" s="192"/>
      <c r="P741" s="180">
        <f t="shared" si="153"/>
        <v>0</v>
      </c>
      <c r="Q741" s="192"/>
      <c r="R741" s="180">
        <f t="shared" si="154"/>
        <v>0</v>
      </c>
      <c r="S741" s="192"/>
      <c r="T741" s="180">
        <f t="shared" si="155"/>
        <v>0</v>
      </c>
      <c r="U741" s="192"/>
      <c r="V741" s="180">
        <f t="shared" si="156"/>
        <v>0</v>
      </c>
      <c r="W741" s="192"/>
      <c r="X741" s="179">
        <f t="shared" si="144"/>
        <v>0</v>
      </c>
      <c r="Y741" s="168"/>
    </row>
    <row r="742" spans="1:25" x14ac:dyDescent="0.25">
      <c r="A742" s="168"/>
      <c r="B742" s="181"/>
      <c r="C742" s="168"/>
      <c r="D742" s="191"/>
      <c r="E742" s="168"/>
      <c r="F742" s="168"/>
      <c r="G742" s="187" t="str">
        <f t="shared" si="145"/>
        <v/>
      </c>
      <c r="H742" s="238">
        <f t="shared" si="146"/>
        <v>0</v>
      </c>
      <c r="I742" s="238" t="str">
        <f t="shared" si="147"/>
        <v/>
      </c>
      <c r="J742" s="238" t="str">
        <f t="shared" si="148"/>
        <v/>
      </c>
      <c r="K742" s="238" t="str">
        <f t="shared" si="149"/>
        <v/>
      </c>
      <c r="L742" s="238" t="str">
        <f t="shared" si="150"/>
        <v/>
      </c>
      <c r="M742" s="238" t="str">
        <f t="shared" si="151"/>
        <v/>
      </c>
      <c r="N742" s="180">
        <f t="shared" si="152"/>
        <v>0</v>
      </c>
      <c r="O742" s="192"/>
      <c r="P742" s="180">
        <f t="shared" si="153"/>
        <v>0</v>
      </c>
      <c r="Q742" s="192"/>
      <c r="R742" s="180">
        <f t="shared" si="154"/>
        <v>0</v>
      </c>
      <c r="S742" s="192"/>
      <c r="T742" s="180">
        <f t="shared" si="155"/>
        <v>0</v>
      </c>
      <c r="U742" s="192"/>
      <c r="V742" s="180">
        <f t="shared" si="156"/>
        <v>0</v>
      </c>
      <c r="W742" s="192"/>
      <c r="X742" s="179">
        <f t="shared" si="144"/>
        <v>0</v>
      </c>
      <c r="Y742" s="168"/>
    </row>
    <row r="743" spans="1:25" x14ac:dyDescent="0.25">
      <c r="A743" s="168"/>
      <c r="B743" s="181"/>
      <c r="C743" s="168"/>
      <c r="D743" s="191"/>
      <c r="E743" s="168"/>
      <c r="F743" s="168"/>
      <c r="G743" s="187" t="str">
        <f t="shared" si="145"/>
        <v/>
      </c>
      <c r="H743" s="238">
        <f t="shared" si="146"/>
        <v>0</v>
      </c>
      <c r="I743" s="238" t="str">
        <f t="shared" si="147"/>
        <v/>
      </c>
      <c r="J743" s="238" t="str">
        <f t="shared" si="148"/>
        <v/>
      </c>
      <c r="K743" s="238" t="str">
        <f t="shared" si="149"/>
        <v/>
      </c>
      <c r="L743" s="238" t="str">
        <f t="shared" si="150"/>
        <v/>
      </c>
      <c r="M743" s="238" t="str">
        <f t="shared" si="151"/>
        <v/>
      </c>
      <c r="N743" s="180">
        <f t="shared" si="152"/>
        <v>0</v>
      </c>
      <c r="O743" s="192"/>
      <c r="P743" s="180">
        <f t="shared" si="153"/>
        <v>0</v>
      </c>
      <c r="Q743" s="192"/>
      <c r="R743" s="180">
        <f t="shared" si="154"/>
        <v>0</v>
      </c>
      <c r="S743" s="192"/>
      <c r="T743" s="180">
        <f t="shared" si="155"/>
        <v>0</v>
      </c>
      <c r="U743" s="192"/>
      <c r="V743" s="180">
        <f t="shared" si="156"/>
        <v>0</v>
      </c>
      <c r="W743" s="192"/>
      <c r="X743" s="179">
        <f t="shared" si="144"/>
        <v>0</v>
      </c>
      <c r="Y743" s="168"/>
    </row>
    <row r="744" spans="1:25" x14ac:dyDescent="0.25">
      <c r="A744" s="168"/>
      <c r="B744" s="181"/>
      <c r="C744" s="168"/>
      <c r="D744" s="191"/>
      <c r="E744" s="168"/>
      <c r="F744" s="168"/>
      <c r="G744" s="187" t="str">
        <f t="shared" si="145"/>
        <v/>
      </c>
      <c r="H744" s="238">
        <f t="shared" si="146"/>
        <v>0</v>
      </c>
      <c r="I744" s="238" t="str">
        <f t="shared" si="147"/>
        <v/>
      </c>
      <c r="J744" s="238" t="str">
        <f t="shared" si="148"/>
        <v/>
      </c>
      <c r="K744" s="238" t="str">
        <f t="shared" si="149"/>
        <v/>
      </c>
      <c r="L744" s="238" t="str">
        <f t="shared" si="150"/>
        <v/>
      </c>
      <c r="M744" s="238" t="str">
        <f t="shared" si="151"/>
        <v/>
      </c>
      <c r="N744" s="180">
        <f t="shared" si="152"/>
        <v>0</v>
      </c>
      <c r="O744" s="192"/>
      <c r="P744" s="180">
        <f t="shared" si="153"/>
        <v>0</v>
      </c>
      <c r="Q744" s="192"/>
      <c r="R744" s="180">
        <f t="shared" si="154"/>
        <v>0</v>
      </c>
      <c r="S744" s="192"/>
      <c r="T744" s="180">
        <f t="shared" si="155"/>
        <v>0</v>
      </c>
      <c r="U744" s="192"/>
      <c r="V744" s="180">
        <f t="shared" si="156"/>
        <v>0</v>
      </c>
      <c r="W744" s="192"/>
      <c r="X744" s="179">
        <f t="shared" si="144"/>
        <v>0</v>
      </c>
      <c r="Y744" s="168"/>
    </row>
    <row r="745" spans="1:25" x14ac:dyDescent="0.25">
      <c r="A745" s="168"/>
      <c r="B745" s="181"/>
      <c r="C745" s="168"/>
      <c r="D745" s="191"/>
      <c r="E745" s="168"/>
      <c r="F745" s="168"/>
      <c r="G745" s="187" t="str">
        <f t="shared" si="145"/>
        <v/>
      </c>
      <c r="H745" s="238">
        <f t="shared" si="146"/>
        <v>0</v>
      </c>
      <c r="I745" s="238" t="str">
        <f t="shared" si="147"/>
        <v/>
      </c>
      <c r="J745" s="238" t="str">
        <f t="shared" si="148"/>
        <v/>
      </c>
      <c r="K745" s="238" t="str">
        <f t="shared" si="149"/>
        <v/>
      </c>
      <c r="L745" s="238" t="str">
        <f t="shared" si="150"/>
        <v/>
      </c>
      <c r="M745" s="238" t="str">
        <f t="shared" si="151"/>
        <v/>
      </c>
      <c r="N745" s="180">
        <f t="shared" si="152"/>
        <v>0</v>
      </c>
      <c r="O745" s="192"/>
      <c r="P745" s="180">
        <f t="shared" si="153"/>
        <v>0</v>
      </c>
      <c r="Q745" s="192"/>
      <c r="R745" s="180">
        <f t="shared" si="154"/>
        <v>0</v>
      </c>
      <c r="S745" s="192"/>
      <c r="T745" s="180">
        <f t="shared" si="155"/>
        <v>0</v>
      </c>
      <c r="U745" s="192"/>
      <c r="V745" s="180">
        <f t="shared" si="156"/>
        <v>0</v>
      </c>
      <c r="W745" s="192"/>
      <c r="X745" s="179">
        <f t="shared" si="144"/>
        <v>0</v>
      </c>
      <c r="Y745" s="168"/>
    </row>
    <row r="746" spans="1:25" x14ac:dyDescent="0.25">
      <c r="A746" s="168"/>
      <c r="B746" s="181"/>
      <c r="C746" s="168"/>
      <c r="D746" s="191"/>
      <c r="E746" s="168"/>
      <c r="F746" s="168"/>
      <c r="G746" s="187" t="str">
        <f t="shared" si="145"/>
        <v/>
      </c>
      <c r="H746" s="238">
        <f t="shared" si="146"/>
        <v>0</v>
      </c>
      <c r="I746" s="238" t="str">
        <f t="shared" si="147"/>
        <v/>
      </c>
      <c r="J746" s="238" t="str">
        <f t="shared" si="148"/>
        <v/>
      </c>
      <c r="K746" s="238" t="str">
        <f t="shared" si="149"/>
        <v/>
      </c>
      <c r="L746" s="238" t="str">
        <f t="shared" si="150"/>
        <v/>
      </c>
      <c r="M746" s="238" t="str">
        <f t="shared" si="151"/>
        <v/>
      </c>
      <c r="N746" s="180">
        <f t="shared" si="152"/>
        <v>0</v>
      </c>
      <c r="O746" s="192"/>
      <c r="P746" s="180">
        <f t="shared" si="153"/>
        <v>0</v>
      </c>
      <c r="Q746" s="192"/>
      <c r="R746" s="180">
        <f t="shared" si="154"/>
        <v>0</v>
      </c>
      <c r="S746" s="192"/>
      <c r="T746" s="180">
        <f t="shared" si="155"/>
        <v>0</v>
      </c>
      <c r="U746" s="192"/>
      <c r="V746" s="180">
        <f t="shared" si="156"/>
        <v>0</v>
      </c>
      <c r="W746" s="192"/>
      <c r="X746" s="179">
        <f t="shared" si="144"/>
        <v>0</v>
      </c>
      <c r="Y746" s="168"/>
    </row>
    <row r="747" spans="1:25" x14ac:dyDescent="0.25">
      <c r="A747" s="168"/>
      <c r="B747" s="181"/>
      <c r="C747" s="168"/>
      <c r="D747" s="191"/>
      <c r="E747" s="168"/>
      <c r="F747" s="168"/>
      <c r="G747" s="187" t="str">
        <f t="shared" si="145"/>
        <v/>
      </c>
      <c r="H747" s="238">
        <f t="shared" si="146"/>
        <v>0</v>
      </c>
      <c r="I747" s="238" t="str">
        <f t="shared" si="147"/>
        <v/>
      </c>
      <c r="J747" s="238" t="str">
        <f t="shared" si="148"/>
        <v/>
      </c>
      <c r="K747" s="238" t="str">
        <f t="shared" si="149"/>
        <v/>
      </c>
      <c r="L747" s="238" t="str">
        <f t="shared" si="150"/>
        <v/>
      </c>
      <c r="M747" s="238" t="str">
        <f t="shared" si="151"/>
        <v/>
      </c>
      <c r="N747" s="180">
        <f t="shared" si="152"/>
        <v>0</v>
      </c>
      <c r="O747" s="192"/>
      <c r="P747" s="180">
        <f t="shared" si="153"/>
        <v>0</v>
      </c>
      <c r="Q747" s="192"/>
      <c r="R747" s="180">
        <f t="shared" si="154"/>
        <v>0</v>
      </c>
      <c r="S747" s="192"/>
      <c r="T747" s="180">
        <f t="shared" si="155"/>
        <v>0</v>
      </c>
      <c r="U747" s="192"/>
      <c r="V747" s="180">
        <f t="shared" si="156"/>
        <v>0</v>
      </c>
      <c r="W747" s="192"/>
      <c r="X747" s="179">
        <f t="shared" si="144"/>
        <v>0</v>
      </c>
      <c r="Y747" s="168"/>
    </row>
    <row r="748" spans="1:25" x14ac:dyDescent="0.25">
      <c r="A748" s="168"/>
      <c r="B748" s="181"/>
      <c r="C748" s="168"/>
      <c r="D748" s="191"/>
      <c r="E748" s="168"/>
      <c r="F748" s="168"/>
      <c r="G748" s="187" t="str">
        <f t="shared" si="145"/>
        <v/>
      </c>
      <c r="H748" s="238">
        <f t="shared" si="146"/>
        <v>0</v>
      </c>
      <c r="I748" s="238" t="str">
        <f t="shared" si="147"/>
        <v/>
      </c>
      <c r="J748" s="238" t="str">
        <f t="shared" si="148"/>
        <v/>
      </c>
      <c r="K748" s="238" t="str">
        <f t="shared" si="149"/>
        <v/>
      </c>
      <c r="L748" s="238" t="str">
        <f t="shared" si="150"/>
        <v/>
      </c>
      <c r="M748" s="238" t="str">
        <f t="shared" si="151"/>
        <v/>
      </c>
      <c r="N748" s="180">
        <f t="shared" si="152"/>
        <v>0</v>
      </c>
      <c r="O748" s="192"/>
      <c r="P748" s="180">
        <f t="shared" si="153"/>
        <v>0</v>
      </c>
      <c r="Q748" s="192"/>
      <c r="R748" s="180">
        <f t="shared" si="154"/>
        <v>0</v>
      </c>
      <c r="S748" s="192"/>
      <c r="T748" s="180">
        <f t="shared" si="155"/>
        <v>0</v>
      </c>
      <c r="U748" s="192"/>
      <c r="V748" s="180">
        <f t="shared" si="156"/>
        <v>0</v>
      </c>
      <c r="W748" s="192"/>
      <c r="X748" s="179">
        <f t="shared" si="144"/>
        <v>0</v>
      </c>
      <c r="Y748" s="168"/>
    </row>
    <row r="749" spans="1:25" x14ac:dyDescent="0.25">
      <c r="A749" s="168"/>
      <c r="B749" s="181"/>
      <c r="C749" s="168"/>
      <c r="D749" s="191"/>
      <c r="E749" s="168"/>
      <c r="F749" s="168"/>
      <c r="G749" s="187" t="str">
        <f t="shared" si="145"/>
        <v/>
      </c>
      <c r="H749" s="238">
        <f t="shared" si="146"/>
        <v>0</v>
      </c>
      <c r="I749" s="238" t="str">
        <f t="shared" si="147"/>
        <v/>
      </c>
      <c r="J749" s="238" t="str">
        <f t="shared" si="148"/>
        <v/>
      </c>
      <c r="K749" s="238" t="str">
        <f t="shared" si="149"/>
        <v/>
      </c>
      <c r="L749" s="238" t="str">
        <f t="shared" si="150"/>
        <v/>
      </c>
      <c r="M749" s="238" t="str">
        <f t="shared" si="151"/>
        <v/>
      </c>
      <c r="N749" s="180">
        <f t="shared" si="152"/>
        <v>0</v>
      </c>
      <c r="O749" s="192"/>
      <c r="P749" s="180">
        <f t="shared" si="153"/>
        <v>0</v>
      </c>
      <c r="Q749" s="192"/>
      <c r="R749" s="180">
        <f t="shared" si="154"/>
        <v>0</v>
      </c>
      <c r="S749" s="192"/>
      <c r="T749" s="180">
        <f t="shared" si="155"/>
        <v>0</v>
      </c>
      <c r="U749" s="192"/>
      <c r="V749" s="180">
        <f t="shared" si="156"/>
        <v>0</v>
      </c>
      <c r="W749" s="192"/>
      <c r="X749" s="179">
        <f t="shared" si="144"/>
        <v>0</v>
      </c>
      <c r="Y749" s="168"/>
    </row>
    <row r="750" spans="1:25" x14ac:dyDescent="0.25">
      <c r="A750" s="168"/>
      <c r="B750" s="181"/>
      <c r="C750" s="168"/>
      <c r="D750" s="191"/>
      <c r="E750" s="168"/>
      <c r="F750" s="168"/>
      <c r="G750" s="187" t="str">
        <f t="shared" si="145"/>
        <v/>
      </c>
      <c r="H750" s="238">
        <f t="shared" si="146"/>
        <v>0</v>
      </c>
      <c r="I750" s="238" t="str">
        <f t="shared" si="147"/>
        <v/>
      </c>
      <c r="J750" s="238" t="str">
        <f t="shared" si="148"/>
        <v/>
      </c>
      <c r="K750" s="238" t="str">
        <f t="shared" si="149"/>
        <v/>
      </c>
      <c r="L750" s="238" t="str">
        <f t="shared" si="150"/>
        <v/>
      </c>
      <c r="M750" s="238" t="str">
        <f t="shared" si="151"/>
        <v/>
      </c>
      <c r="N750" s="180">
        <f t="shared" si="152"/>
        <v>0</v>
      </c>
      <c r="O750" s="192"/>
      <c r="P750" s="180">
        <f t="shared" si="153"/>
        <v>0</v>
      </c>
      <c r="Q750" s="192"/>
      <c r="R750" s="180">
        <f t="shared" si="154"/>
        <v>0</v>
      </c>
      <c r="S750" s="192"/>
      <c r="T750" s="180">
        <f t="shared" si="155"/>
        <v>0</v>
      </c>
      <c r="U750" s="192"/>
      <c r="V750" s="180">
        <f t="shared" si="156"/>
        <v>0</v>
      </c>
      <c r="W750" s="192"/>
      <c r="X750" s="179">
        <f t="shared" si="144"/>
        <v>0</v>
      </c>
      <c r="Y750" s="168"/>
    </row>
    <row r="751" spans="1:25" x14ac:dyDescent="0.25">
      <c r="A751" s="168"/>
      <c r="B751" s="181"/>
      <c r="C751" s="168"/>
      <c r="D751" s="191"/>
      <c r="E751" s="168"/>
      <c r="F751" s="168"/>
      <c r="G751" s="187" t="str">
        <f t="shared" si="145"/>
        <v/>
      </c>
      <c r="H751" s="238">
        <f t="shared" si="146"/>
        <v>0</v>
      </c>
      <c r="I751" s="238" t="str">
        <f t="shared" si="147"/>
        <v/>
      </c>
      <c r="J751" s="238" t="str">
        <f t="shared" si="148"/>
        <v/>
      </c>
      <c r="K751" s="238" t="str">
        <f t="shared" si="149"/>
        <v/>
      </c>
      <c r="L751" s="238" t="str">
        <f t="shared" si="150"/>
        <v/>
      </c>
      <c r="M751" s="238" t="str">
        <f t="shared" si="151"/>
        <v/>
      </c>
      <c r="N751" s="180">
        <f t="shared" si="152"/>
        <v>0</v>
      </c>
      <c r="O751" s="192"/>
      <c r="P751" s="180">
        <f t="shared" si="153"/>
        <v>0</v>
      </c>
      <c r="Q751" s="192"/>
      <c r="R751" s="180">
        <f t="shared" si="154"/>
        <v>0</v>
      </c>
      <c r="S751" s="192"/>
      <c r="T751" s="180">
        <f t="shared" si="155"/>
        <v>0</v>
      </c>
      <c r="U751" s="192"/>
      <c r="V751" s="180">
        <f t="shared" si="156"/>
        <v>0</v>
      </c>
      <c r="W751" s="192"/>
      <c r="X751" s="179">
        <f t="shared" si="144"/>
        <v>0</v>
      </c>
      <c r="Y751" s="168"/>
    </row>
    <row r="752" spans="1:25" x14ac:dyDescent="0.25">
      <c r="A752" s="168"/>
      <c r="B752" s="181"/>
      <c r="C752" s="168"/>
      <c r="D752" s="191"/>
      <c r="E752" s="168"/>
      <c r="F752" s="168"/>
      <c r="G752" s="187" t="str">
        <f t="shared" si="145"/>
        <v/>
      </c>
      <c r="H752" s="238">
        <f t="shared" si="146"/>
        <v>0</v>
      </c>
      <c r="I752" s="238" t="str">
        <f t="shared" si="147"/>
        <v/>
      </c>
      <c r="J752" s="238" t="str">
        <f t="shared" si="148"/>
        <v/>
      </c>
      <c r="K752" s="238" t="str">
        <f t="shared" si="149"/>
        <v/>
      </c>
      <c r="L752" s="238" t="str">
        <f t="shared" si="150"/>
        <v/>
      </c>
      <c r="M752" s="238" t="str">
        <f t="shared" si="151"/>
        <v/>
      </c>
      <c r="N752" s="180">
        <f t="shared" si="152"/>
        <v>0</v>
      </c>
      <c r="O752" s="192"/>
      <c r="P752" s="180">
        <f t="shared" si="153"/>
        <v>0</v>
      </c>
      <c r="Q752" s="192"/>
      <c r="R752" s="180">
        <f t="shared" si="154"/>
        <v>0</v>
      </c>
      <c r="S752" s="192"/>
      <c r="T752" s="180">
        <f t="shared" si="155"/>
        <v>0</v>
      </c>
      <c r="U752" s="192"/>
      <c r="V752" s="180">
        <f t="shared" si="156"/>
        <v>0</v>
      </c>
      <c r="W752" s="192"/>
      <c r="X752" s="179">
        <f t="shared" si="144"/>
        <v>0</v>
      </c>
      <c r="Y752" s="168"/>
    </row>
    <row r="753" spans="1:25" x14ac:dyDescent="0.25">
      <c r="A753" s="168"/>
      <c r="B753" s="181"/>
      <c r="C753" s="168"/>
      <c r="D753" s="191"/>
      <c r="E753" s="168"/>
      <c r="F753" s="168"/>
      <c r="G753" s="187" t="str">
        <f t="shared" si="145"/>
        <v/>
      </c>
      <c r="H753" s="238">
        <f t="shared" si="146"/>
        <v>0</v>
      </c>
      <c r="I753" s="238" t="str">
        <f t="shared" si="147"/>
        <v/>
      </c>
      <c r="J753" s="238" t="str">
        <f t="shared" si="148"/>
        <v/>
      </c>
      <c r="K753" s="238" t="str">
        <f t="shared" si="149"/>
        <v/>
      </c>
      <c r="L753" s="238" t="str">
        <f t="shared" si="150"/>
        <v/>
      </c>
      <c r="M753" s="238" t="str">
        <f t="shared" si="151"/>
        <v/>
      </c>
      <c r="N753" s="180">
        <f t="shared" si="152"/>
        <v>0</v>
      </c>
      <c r="O753" s="192"/>
      <c r="P753" s="180">
        <f t="shared" si="153"/>
        <v>0</v>
      </c>
      <c r="Q753" s="192"/>
      <c r="R753" s="180">
        <f t="shared" si="154"/>
        <v>0</v>
      </c>
      <c r="S753" s="192"/>
      <c r="T753" s="180">
        <f t="shared" si="155"/>
        <v>0</v>
      </c>
      <c r="U753" s="192"/>
      <c r="V753" s="180">
        <f t="shared" si="156"/>
        <v>0</v>
      </c>
      <c r="W753" s="192"/>
      <c r="X753" s="179">
        <f t="shared" si="144"/>
        <v>0</v>
      </c>
      <c r="Y753" s="168"/>
    </row>
    <row r="754" spans="1:25" x14ac:dyDescent="0.25">
      <c r="A754" s="168"/>
      <c r="B754" s="181"/>
      <c r="C754" s="168"/>
      <c r="D754" s="191"/>
      <c r="E754" s="168"/>
      <c r="F754" s="168"/>
      <c r="G754" s="187" t="str">
        <f t="shared" si="145"/>
        <v/>
      </c>
      <c r="H754" s="238">
        <f t="shared" si="146"/>
        <v>0</v>
      </c>
      <c r="I754" s="238" t="str">
        <f t="shared" si="147"/>
        <v/>
      </c>
      <c r="J754" s="238" t="str">
        <f t="shared" si="148"/>
        <v/>
      </c>
      <c r="K754" s="238" t="str">
        <f t="shared" si="149"/>
        <v/>
      </c>
      <c r="L754" s="238" t="str">
        <f t="shared" si="150"/>
        <v/>
      </c>
      <c r="M754" s="238" t="str">
        <f t="shared" si="151"/>
        <v/>
      </c>
      <c r="N754" s="180">
        <f t="shared" si="152"/>
        <v>0</v>
      </c>
      <c r="O754" s="192"/>
      <c r="P754" s="180">
        <f t="shared" si="153"/>
        <v>0</v>
      </c>
      <c r="Q754" s="192"/>
      <c r="R754" s="180">
        <f t="shared" si="154"/>
        <v>0</v>
      </c>
      <c r="S754" s="192"/>
      <c r="T754" s="180">
        <f t="shared" si="155"/>
        <v>0</v>
      </c>
      <c r="U754" s="192"/>
      <c r="V754" s="180">
        <f t="shared" si="156"/>
        <v>0</v>
      </c>
      <c r="W754" s="192"/>
      <c r="X754" s="179">
        <f t="shared" si="144"/>
        <v>0</v>
      </c>
      <c r="Y754" s="168"/>
    </row>
    <row r="755" spans="1:25" x14ac:dyDescent="0.25">
      <c r="A755" s="168"/>
      <c r="B755" s="181"/>
      <c r="C755" s="168"/>
      <c r="D755" s="191"/>
      <c r="E755" s="168"/>
      <c r="F755" s="168"/>
      <c r="G755" s="187" t="str">
        <f t="shared" si="145"/>
        <v/>
      </c>
      <c r="H755" s="238">
        <f t="shared" si="146"/>
        <v>0</v>
      </c>
      <c r="I755" s="238" t="str">
        <f t="shared" si="147"/>
        <v/>
      </c>
      <c r="J755" s="238" t="str">
        <f t="shared" si="148"/>
        <v/>
      </c>
      <c r="K755" s="238" t="str">
        <f t="shared" si="149"/>
        <v/>
      </c>
      <c r="L755" s="238" t="str">
        <f t="shared" si="150"/>
        <v/>
      </c>
      <c r="M755" s="238" t="str">
        <f t="shared" si="151"/>
        <v/>
      </c>
      <c r="N755" s="180">
        <f t="shared" si="152"/>
        <v>0</v>
      </c>
      <c r="O755" s="192"/>
      <c r="P755" s="180">
        <f t="shared" si="153"/>
        <v>0</v>
      </c>
      <c r="Q755" s="192"/>
      <c r="R755" s="180">
        <f t="shared" si="154"/>
        <v>0</v>
      </c>
      <c r="S755" s="192"/>
      <c r="T755" s="180">
        <f t="shared" si="155"/>
        <v>0</v>
      </c>
      <c r="U755" s="192"/>
      <c r="V755" s="180">
        <f t="shared" si="156"/>
        <v>0</v>
      </c>
      <c r="W755" s="192"/>
      <c r="X755" s="179">
        <f t="shared" si="144"/>
        <v>0</v>
      </c>
      <c r="Y755" s="168"/>
    </row>
    <row r="756" spans="1:25" x14ac:dyDescent="0.25">
      <c r="A756" s="168"/>
      <c r="B756" s="181"/>
      <c r="C756" s="168"/>
      <c r="D756" s="191"/>
      <c r="E756" s="168"/>
      <c r="F756" s="168"/>
      <c r="G756" s="187" t="str">
        <f t="shared" si="145"/>
        <v/>
      </c>
      <c r="H756" s="238">
        <f t="shared" si="146"/>
        <v>0</v>
      </c>
      <c r="I756" s="238" t="str">
        <f t="shared" si="147"/>
        <v/>
      </c>
      <c r="J756" s="238" t="str">
        <f t="shared" si="148"/>
        <v/>
      </c>
      <c r="K756" s="238" t="str">
        <f t="shared" si="149"/>
        <v/>
      </c>
      <c r="L756" s="238" t="str">
        <f t="shared" si="150"/>
        <v/>
      </c>
      <c r="M756" s="238" t="str">
        <f t="shared" si="151"/>
        <v/>
      </c>
      <c r="N756" s="180">
        <f t="shared" si="152"/>
        <v>0</v>
      </c>
      <c r="O756" s="192"/>
      <c r="P756" s="180">
        <f t="shared" si="153"/>
        <v>0</v>
      </c>
      <c r="Q756" s="192"/>
      <c r="R756" s="180">
        <f t="shared" si="154"/>
        <v>0</v>
      </c>
      <c r="S756" s="192"/>
      <c r="T756" s="180">
        <f t="shared" si="155"/>
        <v>0</v>
      </c>
      <c r="U756" s="192"/>
      <c r="V756" s="180">
        <f t="shared" si="156"/>
        <v>0</v>
      </c>
      <c r="W756" s="192"/>
      <c r="X756" s="179">
        <f t="shared" si="144"/>
        <v>0</v>
      </c>
      <c r="Y756" s="168"/>
    </row>
    <row r="757" spans="1:25" x14ac:dyDescent="0.25">
      <c r="A757" s="168"/>
      <c r="B757" s="181"/>
      <c r="C757" s="168"/>
      <c r="D757" s="191"/>
      <c r="E757" s="168"/>
      <c r="F757" s="168"/>
      <c r="G757" s="187" t="str">
        <f t="shared" si="145"/>
        <v/>
      </c>
      <c r="H757" s="238">
        <f t="shared" si="146"/>
        <v>0</v>
      </c>
      <c r="I757" s="238" t="str">
        <f t="shared" si="147"/>
        <v/>
      </c>
      <c r="J757" s="238" t="str">
        <f t="shared" si="148"/>
        <v/>
      </c>
      <c r="K757" s="238" t="str">
        <f t="shared" si="149"/>
        <v/>
      </c>
      <c r="L757" s="238" t="str">
        <f t="shared" si="150"/>
        <v/>
      </c>
      <c r="M757" s="238" t="str">
        <f t="shared" si="151"/>
        <v/>
      </c>
      <c r="N757" s="180">
        <f t="shared" si="152"/>
        <v>0</v>
      </c>
      <c r="O757" s="192"/>
      <c r="P757" s="180">
        <f t="shared" si="153"/>
        <v>0</v>
      </c>
      <c r="Q757" s="192"/>
      <c r="R757" s="180">
        <f t="shared" si="154"/>
        <v>0</v>
      </c>
      <c r="S757" s="192"/>
      <c r="T757" s="180">
        <f t="shared" si="155"/>
        <v>0</v>
      </c>
      <c r="U757" s="192"/>
      <c r="V757" s="180">
        <f t="shared" si="156"/>
        <v>0</v>
      </c>
      <c r="W757" s="192"/>
      <c r="X757" s="179">
        <f t="shared" si="144"/>
        <v>0</v>
      </c>
      <c r="Y757" s="168"/>
    </row>
    <row r="758" spans="1:25" x14ac:dyDescent="0.25">
      <c r="A758" s="168"/>
      <c r="B758" s="181"/>
      <c r="C758" s="168"/>
      <c r="D758" s="191"/>
      <c r="E758" s="168"/>
      <c r="F758" s="168"/>
      <c r="G758" s="187" t="str">
        <f t="shared" si="145"/>
        <v/>
      </c>
      <c r="H758" s="238">
        <f t="shared" si="146"/>
        <v>0</v>
      </c>
      <c r="I758" s="238" t="str">
        <f t="shared" si="147"/>
        <v/>
      </c>
      <c r="J758" s="238" t="str">
        <f t="shared" si="148"/>
        <v/>
      </c>
      <c r="K758" s="238" t="str">
        <f t="shared" si="149"/>
        <v/>
      </c>
      <c r="L758" s="238" t="str">
        <f t="shared" si="150"/>
        <v/>
      </c>
      <c r="M758" s="238" t="str">
        <f t="shared" si="151"/>
        <v/>
      </c>
      <c r="N758" s="180">
        <f t="shared" si="152"/>
        <v>0</v>
      </c>
      <c r="O758" s="192"/>
      <c r="P758" s="180">
        <f t="shared" si="153"/>
        <v>0</v>
      </c>
      <c r="Q758" s="192"/>
      <c r="R758" s="180">
        <f t="shared" si="154"/>
        <v>0</v>
      </c>
      <c r="S758" s="192"/>
      <c r="T758" s="180">
        <f t="shared" si="155"/>
        <v>0</v>
      </c>
      <c r="U758" s="192"/>
      <c r="V758" s="180">
        <f t="shared" si="156"/>
        <v>0</v>
      </c>
      <c r="W758" s="192"/>
      <c r="X758" s="179">
        <f t="shared" si="144"/>
        <v>0</v>
      </c>
      <c r="Y758" s="168"/>
    </row>
    <row r="759" spans="1:25" x14ac:dyDescent="0.25">
      <c r="A759" s="168"/>
      <c r="B759" s="181"/>
      <c r="C759" s="168"/>
      <c r="D759" s="191"/>
      <c r="E759" s="168"/>
      <c r="F759" s="168"/>
      <c r="G759" s="187" t="str">
        <f t="shared" si="145"/>
        <v/>
      </c>
      <c r="H759" s="238">
        <f t="shared" si="146"/>
        <v>0</v>
      </c>
      <c r="I759" s="238" t="str">
        <f t="shared" si="147"/>
        <v/>
      </c>
      <c r="J759" s="238" t="str">
        <f t="shared" si="148"/>
        <v/>
      </c>
      <c r="K759" s="238" t="str">
        <f t="shared" si="149"/>
        <v/>
      </c>
      <c r="L759" s="238" t="str">
        <f t="shared" si="150"/>
        <v/>
      </c>
      <c r="M759" s="238" t="str">
        <f t="shared" si="151"/>
        <v/>
      </c>
      <c r="N759" s="180">
        <f t="shared" si="152"/>
        <v>0</v>
      </c>
      <c r="O759" s="192"/>
      <c r="P759" s="180">
        <f t="shared" si="153"/>
        <v>0</v>
      </c>
      <c r="Q759" s="192"/>
      <c r="R759" s="180">
        <f t="shared" si="154"/>
        <v>0</v>
      </c>
      <c r="S759" s="192"/>
      <c r="T759" s="180">
        <f t="shared" si="155"/>
        <v>0</v>
      </c>
      <c r="U759" s="192"/>
      <c r="V759" s="180">
        <f t="shared" si="156"/>
        <v>0</v>
      </c>
      <c r="W759" s="192"/>
      <c r="X759" s="179">
        <f t="shared" si="144"/>
        <v>0</v>
      </c>
      <c r="Y759" s="168"/>
    </row>
    <row r="760" spans="1:25" x14ac:dyDescent="0.25">
      <c r="A760" s="168"/>
      <c r="B760" s="181"/>
      <c r="C760" s="168"/>
      <c r="D760" s="191"/>
      <c r="E760" s="168"/>
      <c r="F760" s="168"/>
      <c r="G760" s="187" t="str">
        <f t="shared" si="145"/>
        <v/>
      </c>
      <c r="H760" s="238">
        <f t="shared" si="146"/>
        <v>0</v>
      </c>
      <c r="I760" s="238" t="str">
        <f t="shared" si="147"/>
        <v/>
      </c>
      <c r="J760" s="238" t="str">
        <f t="shared" si="148"/>
        <v/>
      </c>
      <c r="K760" s="238" t="str">
        <f t="shared" si="149"/>
        <v/>
      </c>
      <c r="L760" s="238" t="str">
        <f t="shared" si="150"/>
        <v/>
      </c>
      <c r="M760" s="238" t="str">
        <f t="shared" si="151"/>
        <v/>
      </c>
      <c r="N760" s="180">
        <f t="shared" si="152"/>
        <v>0</v>
      </c>
      <c r="O760" s="192"/>
      <c r="P760" s="180">
        <f t="shared" si="153"/>
        <v>0</v>
      </c>
      <c r="Q760" s="192"/>
      <c r="R760" s="180">
        <f t="shared" si="154"/>
        <v>0</v>
      </c>
      <c r="S760" s="192"/>
      <c r="T760" s="180">
        <f t="shared" si="155"/>
        <v>0</v>
      </c>
      <c r="U760" s="192"/>
      <c r="V760" s="180">
        <f t="shared" si="156"/>
        <v>0</v>
      </c>
      <c r="W760" s="192"/>
      <c r="X760" s="179">
        <f t="shared" si="144"/>
        <v>0</v>
      </c>
      <c r="Y760" s="168"/>
    </row>
    <row r="761" spans="1:25" x14ac:dyDescent="0.25">
      <c r="A761" s="168"/>
      <c r="B761" s="181"/>
      <c r="C761" s="168"/>
      <c r="D761" s="191"/>
      <c r="E761" s="168"/>
      <c r="F761" s="168"/>
      <c r="G761" s="187" t="str">
        <f t="shared" si="145"/>
        <v/>
      </c>
      <c r="H761" s="238">
        <f t="shared" si="146"/>
        <v>0</v>
      </c>
      <c r="I761" s="238" t="str">
        <f t="shared" si="147"/>
        <v/>
      </c>
      <c r="J761" s="238" t="str">
        <f t="shared" si="148"/>
        <v/>
      </c>
      <c r="K761" s="238" t="str">
        <f t="shared" si="149"/>
        <v/>
      </c>
      <c r="L761" s="238" t="str">
        <f t="shared" si="150"/>
        <v/>
      </c>
      <c r="M761" s="238" t="str">
        <f t="shared" si="151"/>
        <v/>
      </c>
      <c r="N761" s="180">
        <f t="shared" si="152"/>
        <v>0</v>
      </c>
      <c r="O761" s="192"/>
      <c r="P761" s="180">
        <f t="shared" si="153"/>
        <v>0</v>
      </c>
      <c r="Q761" s="192"/>
      <c r="R761" s="180">
        <f t="shared" si="154"/>
        <v>0</v>
      </c>
      <c r="S761" s="192"/>
      <c r="T761" s="180">
        <f t="shared" si="155"/>
        <v>0</v>
      </c>
      <c r="U761" s="192"/>
      <c r="V761" s="180">
        <f t="shared" si="156"/>
        <v>0</v>
      </c>
      <c r="W761" s="192"/>
      <c r="X761" s="179">
        <f t="shared" si="144"/>
        <v>0</v>
      </c>
      <c r="Y761" s="168"/>
    </row>
    <row r="762" spans="1:25" x14ac:dyDescent="0.25">
      <c r="A762" s="168"/>
      <c r="B762" s="181"/>
      <c r="C762" s="168"/>
      <c r="D762" s="191"/>
      <c r="E762" s="168"/>
      <c r="F762" s="168"/>
      <c r="G762" s="187" t="str">
        <f t="shared" si="145"/>
        <v/>
      </c>
      <c r="H762" s="238">
        <f t="shared" si="146"/>
        <v>0</v>
      </c>
      <c r="I762" s="238" t="str">
        <f t="shared" si="147"/>
        <v/>
      </c>
      <c r="J762" s="238" t="str">
        <f t="shared" si="148"/>
        <v/>
      </c>
      <c r="K762" s="238" t="str">
        <f t="shared" si="149"/>
        <v/>
      </c>
      <c r="L762" s="238" t="str">
        <f t="shared" si="150"/>
        <v/>
      </c>
      <c r="M762" s="238" t="str">
        <f t="shared" si="151"/>
        <v/>
      </c>
      <c r="N762" s="180">
        <f t="shared" si="152"/>
        <v>0</v>
      </c>
      <c r="O762" s="192"/>
      <c r="P762" s="180">
        <f t="shared" si="153"/>
        <v>0</v>
      </c>
      <c r="Q762" s="192"/>
      <c r="R762" s="180">
        <f t="shared" si="154"/>
        <v>0</v>
      </c>
      <c r="S762" s="192"/>
      <c r="T762" s="180">
        <f t="shared" si="155"/>
        <v>0</v>
      </c>
      <c r="U762" s="192"/>
      <c r="V762" s="180">
        <f t="shared" si="156"/>
        <v>0</v>
      </c>
      <c r="W762" s="192"/>
      <c r="X762" s="179">
        <f t="shared" si="144"/>
        <v>0</v>
      </c>
      <c r="Y762" s="168"/>
    </row>
    <row r="763" spans="1:25" x14ac:dyDescent="0.25">
      <c r="A763" s="168"/>
      <c r="B763" s="181"/>
      <c r="C763" s="168"/>
      <c r="D763" s="191"/>
      <c r="E763" s="168"/>
      <c r="F763" s="168"/>
      <c r="G763" s="187" t="str">
        <f t="shared" si="145"/>
        <v/>
      </c>
      <c r="H763" s="238">
        <f t="shared" si="146"/>
        <v>0</v>
      </c>
      <c r="I763" s="238" t="str">
        <f t="shared" si="147"/>
        <v/>
      </c>
      <c r="J763" s="238" t="str">
        <f t="shared" si="148"/>
        <v/>
      </c>
      <c r="K763" s="238" t="str">
        <f t="shared" si="149"/>
        <v/>
      </c>
      <c r="L763" s="238" t="str">
        <f t="shared" si="150"/>
        <v/>
      </c>
      <c r="M763" s="238" t="str">
        <f t="shared" si="151"/>
        <v/>
      </c>
      <c r="N763" s="180">
        <f t="shared" si="152"/>
        <v>0</v>
      </c>
      <c r="O763" s="192"/>
      <c r="P763" s="180">
        <f t="shared" si="153"/>
        <v>0</v>
      </c>
      <c r="Q763" s="192"/>
      <c r="R763" s="180">
        <f t="shared" si="154"/>
        <v>0</v>
      </c>
      <c r="S763" s="192"/>
      <c r="T763" s="180">
        <f t="shared" si="155"/>
        <v>0</v>
      </c>
      <c r="U763" s="192"/>
      <c r="V763" s="180">
        <f t="shared" si="156"/>
        <v>0</v>
      </c>
      <c r="W763" s="192"/>
      <c r="X763" s="179">
        <f t="shared" si="144"/>
        <v>0</v>
      </c>
      <c r="Y763" s="168"/>
    </row>
    <row r="764" spans="1:25" x14ac:dyDescent="0.25">
      <c r="A764" s="168"/>
      <c r="B764" s="181"/>
      <c r="C764" s="168"/>
      <c r="D764" s="191"/>
      <c r="E764" s="168"/>
      <c r="F764" s="168"/>
      <c r="G764" s="187" t="str">
        <f t="shared" si="145"/>
        <v/>
      </c>
      <c r="H764" s="238">
        <f t="shared" si="146"/>
        <v>0</v>
      </c>
      <c r="I764" s="238" t="str">
        <f t="shared" si="147"/>
        <v/>
      </c>
      <c r="J764" s="238" t="str">
        <f t="shared" si="148"/>
        <v/>
      </c>
      <c r="K764" s="238" t="str">
        <f t="shared" si="149"/>
        <v/>
      </c>
      <c r="L764" s="238" t="str">
        <f t="shared" si="150"/>
        <v/>
      </c>
      <c r="M764" s="238" t="str">
        <f t="shared" si="151"/>
        <v/>
      </c>
      <c r="N764" s="180">
        <f t="shared" si="152"/>
        <v>0</v>
      </c>
      <c r="O764" s="192"/>
      <c r="P764" s="180">
        <f t="shared" si="153"/>
        <v>0</v>
      </c>
      <c r="Q764" s="192"/>
      <c r="R764" s="180">
        <f t="shared" si="154"/>
        <v>0</v>
      </c>
      <c r="S764" s="192"/>
      <c r="T764" s="180">
        <f t="shared" si="155"/>
        <v>0</v>
      </c>
      <c r="U764" s="192"/>
      <c r="V764" s="180">
        <f t="shared" si="156"/>
        <v>0</v>
      </c>
      <c r="W764" s="192"/>
      <c r="X764" s="179">
        <f t="shared" si="144"/>
        <v>0</v>
      </c>
      <c r="Y764" s="168"/>
    </row>
    <row r="765" spans="1:25" x14ac:dyDescent="0.25">
      <c r="A765" s="168"/>
      <c r="B765" s="181"/>
      <c r="C765" s="168"/>
      <c r="D765" s="191"/>
      <c r="E765" s="168"/>
      <c r="F765" s="168"/>
      <c r="G765" s="187" t="str">
        <f t="shared" si="145"/>
        <v/>
      </c>
      <c r="H765" s="238">
        <f t="shared" si="146"/>
        <v>0</v>
      </c>
      <c r="I765" s="238" t="str">
        <f t="shared" si="147"/>
        <v/>
      </c>
      <c r="J765" s="238" t="str">
        <f t="shared" si="148"/>
        <v/>
      </c>
      <c r="K765" s="238" t="str">
        <f t="shared" si="149"/>
        <v/>
      </c>
      <c r="L765" s="238" t="str">
        <f t="shared" si="150"/>
        <v/>
      </c>
      <c r="M765" s="238" t="str">
        <f t="shared" si="151"/>
        <v/>
      </c>
      <c r="N765" s="180">
        <f t="shared" si="152"/>
        <v>0</v>
      </c>
      <c r="O765" s="192"/>
      <c r="P765" s="180">
        <f t="shared" si="153"/>
        <v>0</v>
      </c>
      <c r="Q765" s="192"/>
      <c r="R765" s="180">
        <f t="shared" si="154"/>
        <v>0</v>
      </c>
      <c r="S765" s="192"/>
      <c r="T765" s="180">
        <f t="shared" si="155"/>
        <v>0</v>
      </c>
      <c r="U765" s="192"/>
      <c r="V765" s="180">
        <f t="shared" si="156"/>
        <v>0</v>
      </c>
      <c r="W765" s="192"/>
      <c r="X765" s="179">
        <f t="shared" si="144"/>
        <v>0</v>
      </c>
      <c r="Y765" s="168"/>
    </row>
    <row r="766" spans="1:25" x14ac:dyDescent="0.25">
      <c r="A766" s="168"/>
      <c r="B766" s="181"/>
      <c r="C766" s="168"/>
      <c r="D766" s="191"/>
      <c r="E766" s="168"/>
      <c r="F766" s="168"/>
      <c r="G766" s="187" t="str">
        <f t="shared" si="145"/>
        <v/>
      </c>
      <c r="H766" s="238">
        <f t="shared" si="146"/>
        <v>0</v>
      </c>
      <c r="I766" s="238" t="str">
        <f t="shared" si="147"/>
        <v/>
      </c>
      <c r="J766" s="238" t="str">
        <f t="shared" si="148"/>
        <v/>
      </c>
      <c r="K766" s="238" t="str">
        <f t="shared" si="149"/>
        <v/>
      </c>
      <c r="L766" s="238" t="str">
        <f t="shared" si="150"/>
        <v/>
      </c>
      <c r="M766" s="238" t="str">
        <f t="shared" si="151"/>
        <v/>
      </c>
      <c r="N766" s="180">
        <f t="shared" si="152"/>
        <v>0</v>
      </c>
      <c r="O766" s="192"/>
      <c r="P766" s="180">
        <f t="shared" si="153"/>
        <v>0</v>
      </c>
      <c r="Q766" s="192"/>
      <c r="R766" s="180">
        <f t="shared" si="154"/>
        <v>0</v>
      </c>
      <c r="S766" s="192"/>
      <c r="T766" s="180">
        <f t="shared" si="155"/>
        <v>0</v>
      </c>
      <c r="U766" s="192"/>
      <c r="V766" s="180">
        <f t="shared" si="156"/>
        <v>0</v>
      </c>
      <c r="W766" s="192"/>
      <c r="X766" s="179">
        <f t="shared" si="144"/>
        <v>0</v>
      </c>
      <c r="Y766" s="168"/>
    </row>
    <row r="767" spans="1:25" x14ac:dyDescent="0.25">
      <c r="A767" s="168"/>
      <c r="B767" s="181"/>
      <c r="C767" s="168"/>
      <c r="D767" s="191"/>
      <c r="E767" s="168"/>
      <c r="F767" s="168"/>
      <c r="G767" s="187" t="str">
        <f t="shared" si="145"/>
        <v/>
      </c>
      <c r="H767" s="238">
        <f t="shared" si="146"/>
        <v>0</v>
      </c>
      <c r="I767" s="238" t="str">
        <f t="shared" si="147"/>
        <v/>
      </c>
      <c r="J767" s="238" t="str">
        <f t="shared" si="148"/>
        <v/>
      </c>
      <c r="K767" s="238" t="str">
        <f t="shared" si="149"/>
        <v/>
      </c>
      <c r="L767" s="238" t="str">
        <f t="shared" si="150"/>
        <v/>
      </c>
      <c r="M767" s="238" t="str">
        <f t="shared" si="151"/>
        <v/>
      </c>
      <c r="N767" s="180">
        <f t="shared" si="152"/>
        <v>0</v>
      </c>
      <c r="O767" s="192"/>
      <c r="P767" s="180">
        <f t="shared" si="153"/>
        <v>0</v>
      </c>
      <c r="Q767" s="192"/>
      <c r="R767" s="180">
        <f t="shared" si="154"/>
        <v>0</v>
      </c>
      <c r="S767" s="192"/>
      <c r="T767" s="180">
        <f t="shared" si="155"/>
        <v>0</v>
      </c>
      <c r="U767" s="192"/>
      <c r="V767" s="180">
        <f t="shared" si="156"/>
        <v>0</v>
      </c>
      <c r="W767" s="192"/>
      <c r="X767" s="179">
        <f t="shared" si="144"/>
        <v>0</v>
      </c>
      <c r="Y767" s="168"/>
    </row>
    <row r="768" spans="1:25" x14ac:dyDescent="0.25">
      <c r="A768" s="168"/>
      <c r="B768" s="181"/>
      <c r="C768" s="168"/>
      <c r="D768" s="191"/>
      <c r="E768" s="168"/>
      <c r="F768" s="168"/>
      <c r="G768" s="187" t="str">
        <f t="shared" si="145"/>
        <v/>
      </c>
      <c r="H768" s="238">
        <f t="shared" si="146"/>
        <v>0</v>
      </c>
      <c r="I768" s="238" t="str">
        <f t="shared" si="147"/>
        <v/>
      </c>
      <c r="J768" s="238" t="str">
        <f t="shared" si="148"/>
        <v/>
      </c>
      <c r="K768" s="238" t="str">
        <f t="shared" si="149"/>
        <v/>
      </c>
      <c r="L768" s="238" t="str">
        <f t="shared" si="150"/>
        <v/>
      </c>
      <c r="M768" s="238" t="str">
        <f t="shared" si="151"/>
        <v/>
      </c>
      <c r="N768" s="180">
        <f t="shared" si="152"/>
        <v>0</v>
      </c>
      <c r="O768" s="192"/>
      <c r="P768" s="180">
        <f t="shared" si="153"/>
        <v>0</v>
      </c>
      <c r="Q768" s="192"/>
      <c r="R768" s="180">
        <f t="shared" si="154"/>
        <v>0</v>
      </c>
      <c r="S768" s="192"/>
      <c r="T768" s="180">
        <f t="shared" si="155"/>
        <v>0</v>
      </c>
      <c r="U768" s="192"/>
      <c r="V768" s="180">
        <f t="shared" si="156"/>
        <v>0</v>
      </c>
      <c r="W768" s="192"/>
      <c r="X768" s="179">
        <f t="shared" si="144"/>
        <v>0</v>
      </c>
      <c r="Y768" s="168"/>
    </row>
    <row r="769" spans="1:25" x14ac:dyDescent="0.25">
      <c r="A769" s="168"/>
      <c r="B769" s="181"/>
      <c r="C769" s="168"/>
      <c r="D769" s="191"/>
      <c r="E769" s="168"/>
      <c r="F769" s="168"/>
      <c r="G769" s="187" t="str">
        <f t="shared" si="145"/>
        <v/>
      </c>
      <c r="H769" s="238">
        <f t="shared" si="146"/>
        <v>0</v>
      </c>
      <c r="I769" s="238" t="str">
        <f t="shared" si="147"/>
        <v/>
      </c>
      <c r="J769" s="238" t="str">
        <f t="shared" si="148"/>
        <v/>
      </c>
      <c r="K769" s="238" t="str">
        <f t="shared" si="149"/>
        <v/>
      </c>
      <c r="L769" s="238" t="str">
        <f t="shared" si="150"/>
        <v/>
      </c>
      <c r="M769" s="238" t="str">
        <f t="shared" si="151"/>
        <v/>
      </c>
      <c r="N769" s="180">
        <f t="shared" si="152"/>
        <v>0</v>
      </c>
      <c r="O769" s="192"/>
      <c r="P769" s="180">
        <f t="shared" si="153"/>
        <v>0</v>
      </c>
      <c r="Q769" s="192"/>
      <c r="R769" s="180">
        <f t="shared" si="154"/>
        <v>0</v>
      </c>
      <c r="S769" s="192"/>
      <c r="T769" s="180">
        <f t="shared" si="155"/>
        <v>0</v>
      </c>
      <c r="U769" s="192"/>
      <c r="V769" s="180">
        <f t="shared" si="156"/>
        <v>0</v>
      </c>
      <c r="W769" s="192"/>
      <c r="X769" s="179">
        <f t="shared" si="144"/>
        <v>0</v>
      </c>
      <c r="Y769" s="168"/>
    </row>
    <row r="770" spans="1:25" x14ac:dyDescent="0.25">
      <c r="A770" s="168"/>
      <c r="B770" s="181"/>
      <c r="C770" s="168"/>
      <c r="D770" s="191"/>
      <c r="E770" s="168"/>
      <c r="F770" s="168"/>
      <c r="G770" s="187" t="str">
        <f t="shared" si="145"/>
        <v/>
      </c>
      <c r="H770" s="238">
        <f t="shared" si="146"/>
        <v>0</v>
      </c>
      <c r="I770" s="238" t="str">
        <f t="shared" si="147"/>
        <v/>
      </c>
      <c r="J770" s="238" t="str">
        <f t="shared" si="148"/>
        <v/>
      </c>
      <c r="K770" s="238" t="str">
        <f t="shared" si="149"/>
        <v/>
      </c>
      <c r="L770" s="238" t="str">
        <f t="shared" si="150"/>
        <v/>
      </c>
      <c r="M770" s="238" t="str">
        <f t="shared" si="151"/>
        <v/>
      </c>
      <c r="N770" s="180">
        <f t="shared" si="152"/>
        <v>0</v>
      </c>
      <c r="O770" s="192"/>
      <c r="P770" s="180">
        <f t="shared" si="153"/>
        <v>0</v>
      </c>
      <c r="Q770" s="192"/>
      <c r="R770" s="180">
        <f t="shared" si="154"/>
        <v>0</v>
      </c>
      <c r="S770" s="192"/>
      <c r="T770" s="180">
        <f t="shared" si="155"/>
        <v>0</v>
      </c>
      <c r="U770" s="192"/>
      <c r="V770" s="180">
        <f t="shared" si="156"/>
        <v>0</v>
      </c>
      <c r="W770" s="192"/>
      <c r="X770" s="179">
        <f t="shared" si="144"/>
        <v>0</v>
      </c>
      <c r="Y770" s="168"/>
    </row>
    <row r="771" spans="1:25" x14ac:dyDescent="0.25">
      <c r="A771" s="168"/>
      <c r="B771" s="181"/>
      <c r="C771" s="168"/>
      <c r="D771" s="191"/>
      <c r="E771" s="168"/>
      <c r="F771" s="168"/>
      <c r="G771" s="187" t="str">
        <f t="shared" si="145"/>
        <v/>
      </c>
      <c r="H771" s="238">
        <f t="shared" si="146"/>
        <v>0</v>
      </c>
      <c r="I771" s="238" t="str">
        <f t="shared" si="147"/>
        <v/>
      </c>
      <c r="J771" s="238" t="str">
        <f t="shared" si="148"/>
        <v/>
      </c>
      <c r="K771" s="238" t="str">
        <f t="shared" si="149"/>
        <v/>
      </c>
      <c r="L771" s="238" t="str">
        <f t="shared" si="150"/>
        <v/>
      </c>
      <c r="M771" s="238" t="str">
        <f t="shared" si="151"/>
        <v/>
      </c>
      <c r="N771" s="180">
        <f t="shared" si="152"/>
        <v>0</v>
      </c>
      <c r="O771" s="192"/>
      <c r="P771" s="180">
        <f t="shared" si="153"/>
        <v>0</v>
      </c>
      <c r="Q771" s="192"/>
      <c r="R771" s="180">
        <f t="shared" si="154"/>
        <v>0</v>
      </c>
      <c r="S771" s="192"/>
      <c r="T771" s="180">
        <f t="shared" si="155"/>
        <v>0</v>
      </c>
      <c r="U771" s="192"/>
      <c r="V771" s="180">
        <f t="shared" si="156"/>
        <v>0</v>
      </c>
      <c r="W771" s="192"/>
      <c r="X771" s="179">
        <f t="shared" si="144"/>
        <v>0</v>
      </c>
      <c r="Y771" s="168"/>
    </row>
    <row r="772" spans="1:25" x14ac:dyDescent="0.25">
      <c r="A772" s="168"/>
      <c r="B772" s="181"/>
      <c r="C772" s="168"/>
      <c r="D772" s="191"/>
      <c r="E772" s="168"/>
      <c r="F772" s="168"/>
      <c r="G772" s="187" t="str">
        <f t="shared" si="145"/>
        <v/>
      </c>
      <c r="H772" s="238">
        <f t="shared" si="146"/>
        <v>0</v>
      </c>
      <c r="I772" s="238" t="str">
        <f t="shared" si="147"/>
        <v/>
      </c>
      <c r="J772" s="238" t="str">
        <f t="shared" si="148"/>
        <v/>
      </c>
      <c r="K772" s="238" t="str">
        <f t="shared" si="149"/>
        <v/>
      </c>
      <c r="L772" s="238" t="str">
        <f t="shared" si="150"/>
        <v/>
      </c>
      <c r="M772" s="238" t="str">
        <f t="shared" si="151"/>
        <v/>
      </c>
      <c r="N772" s="180">
        <f t="shared" si="152"/>
        <v>0</v>
      </c>
      <c r="O772" s="192"/>
      <c r="P772" s="180">
        <f t="shared" si="153"/>
        <v>0</v>
      </c>
      <c r="Q772" s="192"/>
      <c r="R772" s="180">
        <f t="shared" si="154"/>
        <v>0</v>
      </c>
      <c r="S772" s="192"/>
      <c r="T772" s="180">
        <f t="shared" si="155"/>
        <v>0</v>
      </c>
      <c r="U772" s="192"/>
      <c r="V772" s="180">
        <f t="shared" si="156"/>
        <v>0</v>
      </c>
      <c r="W772" s="192"/>
      <c r="X772" s="179">
        <f t="shared" si="144"/>
        <v>0</v>
      </c>
      <c r="Y772" s="168"/>
    </row>
    <row r="773" spans="1:25" x14ac:dyDescent="0.25">
      <c r="A773" s="168"/>
      <c r="B773" s="181"/>
      <c r="C773" s="168"/>
      <c r="D773" s="191"/>
      <c r="E773" s="168"/>
      <c r="F773" s="168"/>
      <c r="G773" s="187" t="str">
        <f t="shared" si="145"/>
        <v/>
      </c>
      <c r="H773" s="238">
        <f t="shared" si="146"/>
        <v>0</v>
      </c>
      <c r="I773" s="238" t="str">
        <f t="shared" si="147"/>
        <v/>
      </c>
      <c r="J773" s="238" t="str">
        <f t="shared" si="148"/>
        <v/>
      </c>
      <c r="K773" s="238" t="str">
        <f t="shared" si="149"/>
        <v/>
      </c>
      <c r="L773" s="238" t="str">
        <f t="shared" si="150"/>
        <v/>
      </c>
      <c r="M773" s="238" t="str">
        <f t="shared" si="151"/>
        <v/>
      </c>
      <c r="N773" s="180">
        <f t="shared" si="152"/>
        <v>0</v>
      </c>
      <c r="O773" s="192"/>
      <c r="P773" s="180">
        <f t="shared" si="153"/>
        <v>0</v>
      </c>
      <c r="Q773" s="192"/>
      <c r="R773" s="180">
        <f t="shared" si="154"/>
        <v>0</v>
      </c>
      <c r="S773" s="192"/>
      <c r="T773" s="180">
        <f t="shared" si="155"/>
        <v>0</v>
      </c>
      <c r="U773" s="192"/>
      <c r="V773" s="180">
        <f t="shared" si="156"/>
        <v>0</v>
      </c>
      <c r="W773" s="192"/>
      <c r="X773" s="179">
        <f t="shared" si="144"/>
        <v>0</v>
      </c>
      <c r="Y773" s="168"/>
    </row>
    <row r="774" spans="1:25" x14ac:dyDescent="0.25">
      <c r="A774" s="168"/>
      <c r="B774" s="181"/>
      <c r="C774" s="168"/>
      <c r="D774" s="191"/>
      <c r="E774" s="168"/>
      <c r="F774" s="168"/>
      <c r="G774" s="187" t="str">
        <f t="shared" si="145"/>
        <v/>
      </c>
      <c r="H774" s="238">
        <f t="shared" si="146"/>
        <v>0</v>
      </c>
      <c r="I774" s="238" t="str">
        <f t="shared" si="147"/>
        <v/>
      </c>
      <c r="J774" s="238" t="str">
        <f t="shared" si="148"/>
        <v/>
      </c>
      <c r="K774" s="238" t="str">
        <f t="shared" si="149"/>
        <v/>
      </c>
      <c r="L774" s="238" t="str">
        <f t="shared" si="150"/>
        <v/>
      </c>
      <c r="M774" s="238" t="str">
        <f t="shared" si="151"/>
        <v/>
      </c>
      <c r="N774" s="180">
        <f t="shared" si="152"/>
        <v>0</v>
      </c>
      <c r="O774" s="192"/>
      <c r="P774" s="180">
        <f t="shared" si="153"/>
        <v>0</v>
      </c>
      <c r="Q774" s="192"/>
      <c r="R774" s="180">
        <f t="shared" si="154"/>
        <v>0</v>
      </c>
      <c r="S774" s="192"/>
      <c r="T774" s="180">
        <f t="shared" si="155"/>
        <v>0</v>
      </c>
      <c r="U774" s="192"/>
      <c r="V774" s="180">
        <f t="shared" si="156"/>
        <v>0</v>
      </c>
      <c r="W774" s="192"/>
      <c r="X774" s="179">
        <f t="shared" si="144"/>
        <v>0</v>
      </c>
      <c r="Y774" s="168"/>
    </row>
    <row r="775" spans="1:25" x14ac:dyDescent="0.25">
      <c r="A775" s="168"/>
      <c r="B775" s="181"/>
      <c r="C775" s="168"/>
      <c r="D775" s="191"/>
      <c r="E775" s="168"/>
      <c r="F775" s="168"/>
      <c r="G775" s="187" t="str">
        <f t="shared" si="145"/>
        <v/>
      </c>
      <c r="H775" s="238">
        <f t="shared" si="146"/>
        <v>0</v>
      </c>
      <c r="I775" s="238" t="str">
        <f t="shared" si="147"/>
        <v/>
      </c>
      <c r="J775" s="238" t="str">
        <f t="shared" si="148"/>
        <v/>
      </c>
      <c r="K775" s="238" t="str">
        <f t="shared" si="149"/>
        <v/>
      </c>
      <c r="L775" s="238" t="str">
        <f t="shared" si="150"/>
        <v/>
      </c>
      <c r="M775" s="238" t="str">
        <f t="shared" si="151"/>
        <v/>
      </c>
      <c r="N775" s="180">
        <f t="shared" si="152"/>
        <v>0</v>
      </c>
      <c r="O775" s="192"/>
      <c r="P775" s="180">
        <f t="shared" si="153"/>
        <v>0</v>
      </c>
      <c r="Q775" s="192"/>
      <c r="R775" s="180">
        <f t="shared" si="154"/>
        <v>0</v>
      </c>
      <c r="S775" s="192"/>
      <c r="T775" s="180">
        <f t="shared" si="155"/>
        <v>0</v>
      </c>
      <c r="U775" s="192"/>
      <c r="V775" s="180">
        <f t="shared" si="156"/>
        <v>0</v>
      </c>
      <c r="W775" s="192"/>
      <c r="X775" s="179">
        <f t="shared" si="144"/>
        <v>0</v>
      </c>
      <c r="Y775" s="168"/>
    </row>
    <row r="776" spans="1:25" x14ac:dyDescent="0.25">
      <c r="A776" s="168"/>
      <c r="B776" s="181"/>
      <c r="C776" s="168"/>
      <c r="D776" s="191"/>
      <c r="E776" s="168"/>
      <c r="F776" s="168"/>
      <c r="G776" s="187" t="str">
        <f t="shared" si="145"/>
        <v/>
      </c>
      <c r="H776" s="238">
        <f t="shared" si="146"/>
        <v>0</v>
      </c>
      <c r="I776" s="238" t="str">
        <f t="shared" si="147"/>
        <v/>
      </c>
      <c r="J776" s="238" t="str">
        <f t="shared" si="148"/>
        <v/>
      </c>
      <c r="K776" s="238" t="str">
        <f t="shared" si="149"/>
        <v/>
      </c>
      <c r="L776" s="238" t="str">
        <f t="shared" si="150"/>
        <v/>
      </c>
      <c r="M776" s="238" t="str">
        <f t="shared" si="151"/>
        <v/>
      </c>
      <c r="N776" s="180">
        <f t="shared" si="152"/>
        <v>0</v>
      </c>
      <c r="O776" s="192"/>
      <c r="P776" s="180">
        <f t="shared" si="153"/>
        <v>0</v>
      </c>
      <c r="Q776" s="192"/>
      <c r="R776" s="180">
        <f t="shared" si="154"/>
        <v>0</v>
      </c>
      <c r="S776" s="192"/>
      <c r="T776" s="180">
        <f t="shared" si="155"/>
        <v>0</v>
      </c>
      <c r="U776" s="192"/>
      <c r="V776" s="180">
        <f t="shared" si="156"/>
        <v>0</v>
      </c>
      <c r="W776" s="192"/>
      <c r="X776" s="179">
        <f t="shared" si="144"/>
        <v>0</v>
      </c>
      <c r="Y776" s="168"/>
    </row>
    <row r="777" spans="1:25" x14ac:dyDescent="0.25">
      <c r="A777" s="168"/>
      <c r="B777" s="181"/>
      <c r="C777" s="168"/>
      <c r="D777" s="191"/>
      <c r="E777" s="168"/>
      <c r="F777" s="168"/>
      <c r="G777" s="187" t="str">
        <f t="shared" si="145"/>
        <v/>
      </c>
      <c r="H777" s="238">
        <f t="shared" si="146"/>
        <v>0</v>
      </c>
      <c r="I777" s="238" t="str">
        <f t="shared" si="147"/>
        <v/>
      </c>
      <c r="J777" s="238" t="str">
        <f t="shared" si="148"/>
        <v/>
      </c>
      <c r="K777" s="238" t="str">
        <f t="shared" si="149"/>
        <v/>
      </c>
      <c r="L777" s="238" t="str">
        <f t="shared" si="150"/>
        <v/>
      </c>
      <c r="M777" s="238" t="str">
        <f t="shared" si="151"/>
        <v/>
      </c>
      <c r="N777" s="180">
        <f t="shared" si="152"/>
        <v>0</v>
      </c>
      <c r="O777" s="192"/>
      <c r="P777" s="180">
        <f t="shared" si="153"/>
        <v>0</v>
      </c>
      <c r="Q777" s="192"/>
      <c r="R777" s="180">
        <f t="shared" si="154"/>
        <v>0</v>
      </c>
      <c r="S777" s="192"/>
      <c r="T777" s="180">
        <f t="shared" si="155"/>
        <v>0</v>
      </c>
      <c r="U777" s="192"/>
      <c r="V777" s="180">
        <f t="shared" si="156"/>
        <v>0</v>
      </c>
      <c r="W777" s="192"/>
      <c r="X777" s="179">
        <f t="shared" si="144"/>
        <v>0</v>
      </c>
      <c r="Y777" s="168"/>
    </row>
    <row r="778" spans="1:25" x14ac:dyDescent="0.25">
      <c r="A778" s="168"/>
      <c r="B778" s="181"/>
      <c r="C778" s="168"/>
      <c r="D778" s="191"/>
      <c r="E778" s="168"/>
      <c r="F778" s="168"/>
      <c r="G778" s="187" t="str">
        <f t="shared" si="145"/>
        <v/>
      </c>
      <c r="H778" s="238">
        <f t="shared" si="146"/>
        <v>0</v>
      </c>
      <c r="I778" s="238" t="str">
        <f t="shared" si="147"/>
        <v/>
      </c>
      <c r="J778" s="238" t="str">
        <f t="shared" si="148"/>
        <v/>
      </c>
      <c r="K778" s="238" t="str">
        <f t="shared" si="149"/>
        <v/>
      </c>
      <c r="L778" s="238" t="str">
        <f t="shared" si="150"/>
        <v/>
      </c>
      <c r="M778" s="238" t="str">
        <f t="shared" si="151"/>
        <v/>
      </c>
      <c r="N778" s="180">
        <f t="shared" si="152"/>
        <v>0</v>
      </c>
      <c r="O778" s="192"/>
      <c r="P778" s="180">
        <f t="shared" si="153"/>
        <v>0</v>
      </c>
      <c r="Q778" s="192"/>
      <c r="R778" s="180">
        <f t="shared" si="154"/>
        <v>0</v>
      </c>
      <c r="S778" s="192"/>
      <c r="T778" s="180">
        <f t="shared" si="155"/>
        <v>0</v>
      </c>
      <c r="U778" s="192"/>
      <c r="V778" s="180">
        <f t="shared" si="156"/>
        <v>0</v>
      </c>
      <c r="W778" s="192"/>
      <c r="X778" s="179">
        <f t="shared" si="144"/>
        <v>0</v>
      </c>
      <c r="Y778" s="168"/>
    </row>
    <row r="779" spans="1:25" x14ac:dyDescent="0.25">
      <c r="A779" s="168"/>
      <c r="B779" s="181"/>
      <c r="C779" s="168"/>
      <c r="D779" s="191"/>
      <c r="E779" s="168"/>
      <c r="F779" s="168"/>
      <c r="G779" s="187" t="str">
        <f t="shared" si="145"/>
        <v/>
      </c>
      <c r="H779" s="238">
        <f t="shared" si="146"/>
        <v>0</v>
      </c>
      <c r="I779" s="238" t="str">
        <f t="shared" si="147"/>
        <v/>
      </c>
      <c r="J779" s="238" t="str">
        <f t="shared" si="148"/>
        <v/>
      </c>
      <c r="K779" s="238" t="str">
        <f t="shared" si="149"/>
        <v/>
      </c>
      <c r="L779" s="238" t="str">
        <f t="shared" si="150"/>
        <v/>
      </c>
      <c r="M779" s="238" t="str">
        <f t="shared" si="151"/>
        <v/>
      </c>
      <c r="N779" s="180">
        <f t="shared" si="152"/>
        <v>0</v>
      </c>
      <c r="O779" s="192"/>
      <c r="P779" s="180">
        <f t="shared" si="153"/>
        <v>0</v>
      </c>
      <c r="Q779" s="192"/>
      <c r="R779" s="180">
        <f t="shared" si="154"/>
        <v>0</v>
      </c>
      <c r="S779" s="192"/>
      <c r="T779" s="180">
        <f t="shared" si="155"/>
        <v>0</v>
      </c>
      <c r="U779" s="192"/>
      <c r="V779" s="180">
        <f t="shared" si="156"/>
        <v>0</v>
      </c>
      <c r="W779" s="192"/>
      <c r="X779" s="179">
        <f t="shared" si="144"/>
        <v>0</v>
      </c>
      <c r="Y779" s="168"/>
    </row>
    <row r="780" spans="1:25" x14ac:dyDescent="0.25">
      <c r="A780" s="168"/>
      <c r="B780" s="181"/>
      <c r="C780" s="168"/>
      <c r="D780" s="191"/>
      <c r="E780" s="168"/>
      <c r="F780" s="168"/>
      <c r="G780" s="187" t="str">
        <f t="shared" si="145"/>
        <v/>
      </c>
      <c r="H780" s="238">
        <f t="shared" si="146"/>
        <v>0</v>
      </c>
      <c r="I780" s="238" t="str">
        <f t="shared" si="147"/>
        <v/>
      </c>
      <c r="J780" s="238" t="str">
        <f t="shared" si="148"/>
        <v/>
      </c>
      <c r="K780" s="238" t="str">
        <f t="shared" si="149"/>
        <v/>
      </c>
      <c r="L780" s="238" t="str">
        <f t="shared" si="150"/>
        <v/>
      </c>
      <c r="M780" s="238" t="str">
        <f t="shared" si="151"/>
        <v/>
      </c>
      <c r="N780" s="180">
        <f t="shared" si="152"/>
        <v>0</v>
      </c>
      <c r="O780" s="192"/>
      <c r="P780" s="180">
        <f t="shared" si="153"/>
        <v>0</v>
      </c>
      <c r="Q780" s="192"/>
      <c r="R780" s="180">
        <f t="shared" si="154"/>
        <v>0</v>
      </c>
      <c r="S780" s="192"/>
      <c r="T780" s="180">
        <f t="shared" si="155"/>
        <v>0</v>
      </c>
      <c r="U780" s="192"/>
      <c r="V780" s="180">
        <f t="shared" si="156"/>
        <v>0</v>
      </c>
      <c r="W780" s="192"/>
      <c r="X780" s="179">
        <f t="shared" si="144"/>
        <v>0</v>
      </c>
      <c r="Y780" s="168"/>
    </row>
    <row r="781" spans="1:25" x14ac:dyDescent="0.25">
      <c r="A781" s="168"/>
      <c r="B781" s="181"/>
      <c r="C781" s="168"/>
      <c r="D781" s="191"/>
      <c r="E781" s="168"/>
      <c r="F781" s="168"/>
      <c r="G781" s="187" t="str">
        <f t="shared" si="145"/>
        <v/>
      </c>
      <c r="H781" s="238">
        <f t="shared" si="146"/>
        <v>0</v>
      </c>
      <c r="I781" s="238" t="str">
        <f t="shared" si="147"/>
        <v/>
      </c>
      <c r="J781" s="238" t="str">
        <f t="shared" si="148"/>
        <v/>
      </c>
      <c r="K781" s="238" t="str">
        <f t="shared" si="149"/>
        <v/>
      </c>
      <c r="L781" s="238" t="str">
        <f t="shared" si="150"/>
        <v/>
      </c>
      <c r="M781" s="238" t="str">
        <f t="shared" si="151"/>
        <v/>
      </c>
      <c r="N781" s="180">
        <f t="shared" si="152"/>
        <v>0</v>
      </c>
      <c r="O781" s="192"/>
      <c r="P781" s="180">
        <f t="shared" si="153"/>
        <v>0</v>
      </c>
      <c r="Q781" s="192"/>
      <c r="R781" s="180">
        <f t="shared" si="154"/>
        <v>0</v>
      </c>
      <c r="S781" s="192"/>
      <c r="T781" s="180">
        <f t="shared" si="155"/>
        <v>0</v>
      </c>
      <c r="U781" s="192"/>
      <c r="V781" s="180">
        <f t="shared" si="156"/>
        <v>0</v>
      </c>
      <c r="W781" s="192"/>
      <c r="X781" s="179">
        <f t="shared" si="144"/>
        <v>0</v>
      </c>
      <c r="Y781" s="168"/>
    </row>
    <row r="782" spans="1:25" x14ac:dyDescent="0.25">
      <c r="A782" s="168"/>
      <c r="B782" s="181"/>
      <c r="C782" s="168"/>
      <c r="D782" s="191"/>
      <c r="E782" s="168"/>
      <c r="F782" s="168"/>
      <c r="G782" s="187" t="str">
        <f t="shared" si="145"/>
        <v/>
      </c>
      <c r="H782" s="238">
        <f t="shared" si="146"/>
        <v>0</v>
      </c>
      <c r="I782" s="238" t="str">
        <f t="shared" si="147"/>
        <v/>
      </c>
      <c r="J782" s="238" t="str">
        <f t="shared" si="148"/>
        <v/>
      </c>
      <c r="K782" s="238" t="str">
        <f t="shared" si="149"/>
        <v/>
      </c>
      <c r="L782" s="238" t="str">
        <f t="shared" si="150"/>
        <v/>
      </c>
      <c r="M782" s="238" t="str">
        <f t="shared" si="151"/>
        <v/>
      </c>
      <c r="N782" s="180">
        <f t="shared" si="152"/>
        <v>0</v>
      </c>
      <c r="O782" s="192"/>
      <c r="P782" s="180">
        <f t="shared" si="153"/>
        <v>0</v>
      </c>
      <c r="Q782" s="192"/>
      <c r="R782" s="180">
        <f t="shared" si="154"/>
        <v>0</v>
      </c>
      <c r="S782" s="192"/>
      <c r="T782" s="180">
        <f t="shared" si="155"/>
        <v>0</v>
      </c>
      <c r="U782" s="192"/>
      <c r="V782" s="180">
        <f t="shared" si="156"/>
        <v>0</v>
      </c>
      <c r="W782" s="192"/>
      <c r="X782" s="179">
        <f t="shared" si="144"/>
        <v>0</v>
      </c>
      <c r="Y782" s="168"/>
    </row>
    <row r="783" spans="1:25" x14ac:dyDescent="0.25">
      <c r="A783" s="168"/>
      <c r="B783" s="181"/>
      <c r="C783" s="168"/>
      <c r="D783" s="191"/>
      <c r="E783" s="168"/>
      <c r="F783" s="168"/>
      <c r="G783" s="187" t="str">
        <f t="shared" si="145"/>
        <v/>
      </c>
      <c r="H783" s="238">
        <f t="shared" si="146"/>
        <v>0</v>
      </c>
      <c r="I783" s="238" t="str">
        <f t="shared" si="147"/>
        <v/>
      </c>
      <c r="J783" s="238" t="str">
        <f t="shared" si="148"/>
        <v/>
      </c>
      <c r="K783" s="238" t="str">
        <f t="shared" si="149"/>
        <v/>
      </c>
      <c r="L783" s="238" t="str">
        <f t="shared" si="150"/>
        <v/>
      </c>
      <c r="M783" s="238" t="str">
        <f t="shared" si="151"/>
        <v/>
      </c>
      <c r="N783" s="180">
        <f t="shared" si="152"/>
        <v>0</v>
      </c>
      <c r="O783" s="192"/>
      <c r="P783" s="180">
        <f t="shared" si="153"/>
        <v>0</v>
      </c>
      <c r="Q783" s="192"/>
      <c r="R783" s="180">
        <f t="shared" si="154"/>
        <v>0</v>
      </c>
      <c r="S783" s="192"/>
      <c r="T783" s="180">
        <f t="shared" si="155"/>
        <v>0</v>
      </c>
      <c r="U783" s="192"/>
      <c r="V783" s="180">
        <f t="shared" si="156"/>
        <v>0</v>
      </c>
      <c r="W783" s="192"/>
      <c r="X783" s="179">
        <f t="shared" si="144"/>
        <v>0</v>
      </c>
      <c r="Y783" s="168"/>
    </row>
    <row r="784" spans="1:25" x14ac:dyDescent="0.25">
      <c r="A784" s="168"/>
      <c r="B784" s="181"/>
      <c r="C784" s="168"/>
      <c r="D784" s="191"/>
      <c r="E784" s="168"/>
      <c r="F784" s="168"/>
      <c r="G784" s="187" t="str">
        <f t="shared" si="145"/>
        <v/>
      </c>
      <c r="H784" s="238">
        <f t="shared" si="146"/>
        <v>0</v>
      </c>
      <c r="I784" s="238" t="str">
        <f t="shared" si="147"/>
        <v/>
      </c>
      <c r="J784" s="238" t="str">
        <f t="shared" si="148"/>
        <v/>
      </c>
      <c r="K784" s="238" t="str">
        <f t="shared" si="149"/>
        <v/>
      </c>
      <c r="L784" s="238" t="str">
        <f t="shared" si="150"/>
        <v/>
      </c>
      <c r="M784" s="238" t="str">
        <f t="shared" si="151"/>
        <v/>
      </c>
      <c r="N784" s="180">
        <f t="shared" si="152"/>
        <v>0</v>
      </c>
      <c r="O784" s="192"/>
      <c r="P784" s="180">
        <f t="shared" si="153"/>
        <v>0</v>
      </c>
      <c r="Q784" s="192"/>
      <c r="R784" s="180">
        <f t="shared" si="154"/>
        <v>0</v>
      </c>
      <c r="S784" s="192"/>
      <c r="T784" s="180">
        <f t="shared" si="155"/>
        <v>0</v>
      </c>
      <c r="U784" s="192"/>
      <c r="V784" s="180">
        <f t="shared" si="156"/>
        <v>0</v>
      </c>
      <c r="W784" s="192"/>
      <c r="X784" s="179">
        <f t="shared" si="144"/>
        <v>0</v>
      </c>
      <c r="Y784" s="168"/>
    </row>
    <row r="785" spans="1:25" x14ac:dyDescent="0.25">
      <c r="A785" s="168"/>
      <c r="B785" s="181"/>
      <c r="C785" s="168"/>
      <c r="D785" s="191"/>
      <c r="E785" s="168"/>
      <c r="F785" s="168"/>
      <c r="G785" s="187" t="str">
        <f t="shared" si="145"/>
        <v/>
      </c>
      <c r="H785" s="238">
        <f t="shared" si="146"/>
        <v>0</v>
      </c>
      <c r="I785" s="238" t="str">
        <f t="shared" si="147"/>
        <v/>
      </c>
      <c r="J785" s="238" t="str">
        <f t="shared" si="148"/>
        <v/>
      </c>
      <c r="K785" s="238" t="str">
        <f t="shared" si="149"/>
        <v/>
      </c>
      <c r="L785" s="238" t="str">
        <f t="shared" si="150"/>
        <v/>
      </c>
      <c r="M785" s="238" t="str">
        <f t="shared" si="151"/>
        <v/>
      </c>
      <c r="N785" s="180">
        <f t="shared" si="152"/>
        <v>0</v>
      </c>
      <c r="O785" s="192"/>
      <c r="P785" s="180">
        <f t="shared" si="153"/>
        <v>0</v>
      </c>
      <c r="Q785" s="192"/>
      <c r="R785" s="180">
        <f t="shared" si="154"/>
        <v>0</v>
      </c>
      <c r="S785" s="192"/>
      <c r="T785" s="180">
        <f t="shared" si="155"/>
        <v>0</v>
      </c>
      <c r="U785" s="192"/>
      <c r="V785" s="180">
        <f t="shared" si="156"/>
        <v>0</v>
      </c>
      <c r="W785" s="192"/>
      <c r="X785" s="179">
        <f t="shared" si="144"/>
        <v>0</v>
      </c>
      <c r="Y785" s="168"/>
    </row>
    <row r="786" spans="1:25" x14ac:dyDescent="0.25">
      <c r="A786" s="168"/>
      <c r="B786" s="181"/>
      <c r="C786" s="168"/>
      <c r="D786" s="191"/>
      <c r="E786" s="168"/>
      <c r="F786" s="168"/>
      <c r="G786" s="187" t="str">
        <f t="shared" si="145"/>
        <v/>
      </c>
      <c r="H786" s="238">
        <f t="shared" si="146"/>
        <v>0</v>
      </c>
      <c r="I786" s="238" t="str">
        <f t="shared" si="147"/>
        <v/>
      </c>
      <c r="J786" s="238" t="str">
        <f t="shared" si="148"/>
        <v/>
      </c>
      <c r="K786" s="238" t="str">
        <f t="shared" si="149"/>
        <v/>
      </c>
      <c r="L786" s="238" t="str">
        <f t="shared" si="150"/>
        <v/>
      </c>
      <c r="M786" s="238" t="str">
        <f t="shared" si="151"/>
        <v/>
      </c>
      <c r="N786" s="180">
        <f t="shared" si="152"/>
        <v>0</v>
      </c>
      <c r="O786" s="192"/>
      <c r="P786" s="180">
        <f t="shared" si="153"/>
        <v>0</v>
      </c>
      <c r="Q786" s="192"/>
      <c r="R786" s="180">
        <f t="shared" si="154"/>
        <v>0</v>
      </c>
      <c r="S786" s="192"/>
      <c r="T786" s="180">
        <f t="shared" si="155"/>
        <v>0</v>
      </c>
      <c r="U786" s="192"/>
      <c r="V786" s="180">
        <f t="shared" si="156"/>
        <v>0</v>
      </c>
      <c r="W786" s="192"/>
      <c r="X786" s="179">
        <f t="shared" si="144"/>
        <v>0</v>
      </c>
      <c r="Y786" s="168"/>
    </row>
    <row r="787" spans="1:25" x14ac:dyDescent="0.25">
      <c r="A787" s="168"/>
      <c r="B787" s="181"/>
      <c r="C787" s="168"/>
      <c r="D787" s="191"/>
      <c r="E787" s="168"/>
      <c r="F787" s="168"/>
      <c r="G787" s="187" t="str">
        <f t="shared" si="145"/>
        <v/>
      </c>
      <c r="H787" s="238">
        <f t="shared" si="146"/>
        <v>0</v>
      </c>
      <c r="I787" s="238" t="str">
        <f t="shared" si="147"/>
        <v/>
      </c>
      <c r="J787" s="238" t="str">
        <f t="shared" si="148"/>
        <v/>
      </c>
      <c r="K787" s="238" t="str">
        <f t="shared" si="149"/>
        <v/>
      </c>
      <c r="L787" s="238" t="str">
        <f t="shared" si="150"/>
        <v/>
      </c>
      <c r="M787" s="238" t="str">
        <f t="shared" si="151"/>
        <v/>
      </c>
      <c r="N787" s="180">
        <f t="shared" si="152"/>
        <v>0</v>
      </c>
      <c r="O787" s="192"/>
      <c r="P787" s="180">
        <f t="shared" si="153"/>
        <v>0</v>
      </c>
      <c r="Q787" s="192"/>
      <c r="R787" s="180">
        <f t="shared" si="154"/>
        <v>0</v>
      </c>
      <c r="S787" s="192"/>
      <c r="T787" s="180">
        <f t="shared" si="155"/>
        <v>0</v>
      </c>
      <c r="U787" s="192"/>
      <c r="V787" s="180">
        <f t="shared" si="156"/>
        <v>0</v>
      </c>
      <c r="W787" s="192"/>
      <c r="X787" s="179">
        <f t="shared" si="144"/>
        <v>0</v>
      </c>
      <c r="Y787" s="168"/>
    </row>
    <row r="788" spans="1:25" x14ac:dyDescent="0.25">
      <c r="A788" s="168"/>
      <c r="B788" s="181"/>
      <c r="C788" s="168"/>
      <c r="D788" s="191"/>
      <c r="E788" s="168"/>
      <c r="F788" s="168"/>
      <c r="G788" s="187" t="str">
        <f t="shared" si="145"/>
        <v/>
      </c>
      <c r="H788" s="238">
        <f t="shared" si="146"/>
        <v>0</v>
      </c>
      <c r="I788" s="238" t="str">
        <f t="shared" si="147"/>
        <v/>
      </c>
      <c r="J788" s="238" t="str">
        <f t="shared" si="148"/>
        <v/>
      </c>
      <c r="K788" s="238" t="str">
        <f t="shared" si="149"/>
        <v/>
      </c>
      <c r="L788" s="238" t="str">
        <f t="shared" si="150"/>
        <v/>
      </c>
      <c r="M788" s="238" t="str">
        <f t="shared" si="151"/>
        <v/>
      </c>
      <c r="N788" s="180">
        <f t="shared" si="152"/>
        <v>0</v>
      </c>
      <c r="O788" s="192"/>
      <c r="P788" s="180">
        <f t="shared" si="153"/>
        <v>0</v>
      </c>
      <c r="Q788" s="192"/>
      <c r="R788" s="180">
        <f t="shared" si="154"/>
        <v>0</v>
      </c>
      <c r="S788" s="192"/>
      <c r="T788" s="180">
        <f t="shared" si="155"/>
        <v>0</v>
      </c>
      <c r="U788" s="192"/>
      <c r="V788" s="180">
        <f t="shared" si="156"/>
        <v>0</v>
      </c>
      <c r="W788" s="192"/>
      <c r="X788" s="179">
        <f t="shared" ref="X788:X851" si="157">B788-SUM(N788:V788)</f>
        <v>0</v>
      </c>
      <c r="Y788" s="168"/>
    </row>
    <row r="789" spans="1:25" x14ac:dyDescent="0.25">
      <c r="A789" s="168"/>
      <c r="B789" s="181"/>
      <c r="C789" s="168"/>
      <c r="D789" s="191"/>
      <c r="E789" s="168"/>
      <c r="F789" s="168"/>
      <c r="G789" s="187" t="str">
        <f t="shared" ref="G789:G852" si="158">IF(E789="","",DATE(YEAR(D789),MONTH(D789)+E789,DAY(D789)-1))</f>
        <v/>
      </c>
      <c r="H789" s="238">
        <f t="shared" ref="H789:H852" si="159">SUM(I789:M789)</f>
        <v>0</v>
      </c>
      <c r="I789" s="238" t="str">
        <f t="shared" ref="I789:I852" si="160">IF(E789="","",IFERROR(AND($I$5,$J$5)*DATEDIF(MAX($I$5,$D789),MIN($J$5,$G789)+1,"m"),0))</f>
        <v/>
      </c>
      <c r="J789" s="238" t="str">
        <f t="shared" ref="J789:J852" si="161">IF(E789="","",IFERROR(AND($I$6,$J$6)*DATEDIF(MAX($I$6,$D789),MIN($J$6,$G789)+1,"m"),0))</f>
        <v/>
      </c>
      <c r="K789" s="238" t="str">
        <f t="shared" ref="K789:K852" si="162">IF(E789="","",IFERROR(AND($I$7,$J$7)*DATEDIF(MAX($I$7,$D789),MIN($J$7,$G789)+1,"m"),0))</f>
        <v/>
      </c>
      <c r="L789" s="238" t="str">
        <f t="shared" ref="L789:L852" si="163">IF(E789="","",IFERROR(AND($I$8,$J$8)*DATEDIF(MAX($I$8,$D789),MIN($J$8,$G789)+1,"m"),0))</f>
        <v/>
      </c>
      <c r="M789" s="238" t="str">
        <f t="shared" ref="M789:M852" si="164">IF(E789="","",IFERROR(AND($I$9,$J$9)*DATEDIF(MAX($I$9,$D789),MIN($J$9,$G789)+1,"m"),0))</f>
        <v/>
      </c>
      <c r="N789" s="180">
        <f t="shared" ref="N789:N852" si="165">IFERROR(ROUND(B789/E789*I789*F789,2),0)</f>
        <v>0</v>
      </c>
      <c r="O789" s="192"/>
      <c r="P789" s="180">
        <f t="shared" ref="P789:P852" si="166">IFERROR(ROUND(B789/E789*J789*F789,2),0)</f>
        <v>0</v>
      </c>
      <c r="Q789" s="192"/>
      <c r="R789" s="180">
        <f t="shared" ref="R789:R852" si="167">IFERROR(ROUND(B789/E789*K789*F789,2),0)</f>
        <v>0</v>
      </c>
      <c r="S789" s="192"/>
      <c r="T789" s="180">
        <f t="shared" ref="T789:T852" si="168">IFERROR(ROUND(B789/E789*L789*F789,2),0)</f>
        <v>0</v>
      </c>
      <c r="U789" s="192"/>
      <c r="V789" s="180">
        <f t="shared" ref="V789:V852" si="169">IFERROR(ROUND(B789/E789*M789*F789,2),0)</f>
        <v>0</v>
      </c>
      <c r="W789" s="192"/>
      <c r="X789" s="179">
        <f t="shared" si="157"/>
        <v>0</v>
      </c>
      <c r="Y789" s="168"/>
    </row>
    <row r="790" spans="1:25" x14ac:dyDescent="0.25">
      <c r="A790" s="168"/>
      <c r="B790" s="181"/>
      <c r="C790" s="168"/>
      <c r="D790" s="191"/>
      <c r="E790" s="168"/>
      <c r="F790" s="168"/>
      <c r="G790" s="187" t="str">
        <f t="shared" si="158"/>
        <v/>
      </c>
      <c r="H790" s="238">
        <f t="shared" si="159"/>
        <v>0</v>
      </c>
      <c r="I790" s="238" t="str">
        <f t="shared" si="160"/>
        <v/>
      </c>
      <c r="J790" s="238" t="str">
        <f t="shared" si="161"/>
        <v/>
      </c>
      <c r="K790" s="238" t="str">
        <f t="shared" si="162"/>
        <v/>
      </c>
      <c r="L790" s="238" t="str">
        <f t="shared" si="163"/>
        <v/>
      </c>
      <c r="M790" s="238" t="str">
        <f t="shared" si="164"/>
        <v/>
      </c>
      <c r="N790" s="180">
        <f t="shared" si="165"/>
        <v>0</v>
      </c>
      <c r="O790" s="192"/>
      <c r="P790" s="180">
        <f t="shared" si="166"/>
        <v>0</v>
      </c>
      <c r="Q790" s="192"/>
      <c r="R790" s="180">
        <f t="shared" si="167"/>
        <v>0</v>
      </c>
      <c r="S790" s="192"/>
      <c r="T790" s="180">
        <f t="shared" si="168"/>
        <v>0</v>
      </c>
      <c r="U790" s="192"/>
      <c r="V790" s="180">
        <f t="shared" si="169"/>
        <v>0</v>
      </c>
      <c r="W790" s="192"/>
      <c r="X790" s="179">
        <f t="shared" si="157"/>
        <v>0</v>
      </c>
      <c r="Y790" s="168"/>
    </row>
    <row r="791" spans="1:25" x14ac:dyDescent="0.25">
      <c r="A791" s="168"/>
      <c r="B791" s="181"/>
      <c r="C791" s="168"/>
      <c r="D791" s="191"/>
      <c r="E791" s="168"/>
      <c r="F791" s="168"/>
      <c r="G791" s="187" t="str">
        <f t="shared" si="158"/>
        <v/>
      </c>
      <c r="H791" s="238">
        <f t="shared" si="159"/>
        <v>0</v>
      </c>
      <c r="I791" s="238" t="str">
        <f t="shared" si="160"/>
        <v/>
      </c>
      <c r="J791" s="238" t="str">
        <f t="shared" si="161"/>
        <v/>
      </c>
      <c r="K791" s="238" t="str">
        <f t="shared" si="162"/>
        <v/>
      </c>
      <c r="L791" s="238" t="str">
        <f t="shared" si="163"/>
        <v/>
      </c>
      <c r="M791" s="238" t="str">
        <f t="shared" si="164"/>
        <v/>
      </c>
      <c r="N791" s="180">
        <f t="shared" si="165"/>
        <v>0</v>
      </c>
      <c r="O791" s="192"/>
      <c r="P791" s="180">
        <f t="shared" si="166"/>
        <v>0</v>
      </c>
      <c r="Q791" s="192"/>
      <c r="R791" s="180">
        <f t="shared" si="167"/>
        <v>0</v>
      </c>
      <c r="S791" s="192"/>
      <c r="T791" s="180">
        <f t="shared" si="168"/>
        <v>0</v>
      </c>
      <c r="U791" s="192"/>
      <c r="V791" s="180">
        <f t="shared" si="169"/>
        <v>0</v>
      </c>
      <c r="W791" s="192"/>
      <c r="X791" s="179">
        <f t="shared" si="157"/>
        <v>0</v>
      </c>
      <c r="Y791" s="168"/>
    </row>
    <row r="792" spans="1:25" x14ac:dyDescent="0.25">
      <c r="A792" s="168"/>
      <c r="B792" s="181"/>
      <c r="C792" s="168"/>
      <c r="D792" s="191"/>
      <c r="E792" s="168"/>
      <c r="F792" s="168"/>
      <c r="G792" s="187" t="str">
        <f t="shared" si="158"/>
        <v/>
      </c>
      <c r="H792" s="238">
        <f t="shared" si="159"/>
        <v>0</v>
      </c>
      <c r="I792" s="238" t="str">
        <f t="shared" si="160"/>
        <v/>
      </c>
      <c r="J792" s="238" t="str">
        <f t="shared" si="161"/>
        <v/>
      </c>
      <c r="K792" s="238" t="str">
        <f t="shared" si="162"/>
        <v/>
      </c>
      <c r="L792" s="238" t="str">
        <f t="shared" si="163"/>
        <v/>
      </c>
      <c r="M792" s="238" t="str">
        <f t="shared" si="164"/>
        <v/>
      </c>
      <c r="N792" s="180">
        <f t="shared" si="165"/>
        <v>0</v>
      </c>
      <c r="O792" s="192"/>
      <c r="P792" s="180">
        <f t="shared" si="166"/>
        <v>0</v>
      </c>
      <c r="Q792" s="192"/>
      <c r="R792" s="180">
        <f t="shared" si="167"/>
        <v>0</v>
      </c>
      <c r="S792" s="192"/>
      <c r="T792" s="180">
        <f t="shared" si="168"/>
        <v>0</v>
      </c>
      <c r="U792" s="192"/>
      <c r="V792" s="180">
        <f t="shared" si="169"/>
        <v>0</v>
      </c>
      <c r="W792" s="192"/>
      <c r="X792" s="179">
        <f t="shared" si="157"/>
        <v>0</v>
      </c>
      <c r="Y792" s="168"/>
    </row>
    <row r="793" spans="1:25" x14ac:dyDescent="0.25">
      <c r="A793" s="168"/>
      <c r="B793" s="181"/>
      <c r="C793" s="168"/>
      <c r="D793" s="191"/>
      <c r="E793" s="168"/>
      <c r="F793" s="168"/>
      <c r="G793" s="187" t="str">
        <f t="shared" si="158"/>
        <v/>
      </c>
      <c r="H793" s="238">
        <f t="shared" si="159"/>
        <v>0</v>
      </c>
      <c r="I793" s="238" t="str">
        <f t="shared" si="160"/>
        <v/>
      </c>
      <c r="J793" s="238" t="str">
        <f t="shared" si="161"/>
        <v/>
      </c>
      <c r="K793" s="238" t="str">
        <f t="shared" si="162"/>
        <v/>
      </c>
      <c r="L793" s="238" t="str">
        <f t="shared" si="163"/>
        <v/>
      </c>
      <c r="M793" s="238" t="str">
        <f t="shared" si="164"/>
        <v/>
      </c>
      <c r="N793" s="180">
        <f t="shared" si="165"/>
        <v>0</v>
      </c>
      <c r="O793" s="192"/>
      <c r="P793" s="180">
        <f t="shared" si="166"/>
        <v>0</v>
      </c>
      <c r="Q793" s="192"/>
      <c r="R793" s="180">
        <f t="shared" si="167"/>
        <v>0</v>
      </c>
      <c r="S793" s="192"/>
      <c r="T793" s="180">
        <f t="shared" si="168"/>
        <v>0</v>
      </c>
      <c r="U793" s="192"/>
      <c r="V793" s="180">
        <f t="shared" si="169"/>
        <v>0</v>
      </c>
      <c r="W793" s="192"/>
      <c r="X793" s="179">
        <f t="shared" si="157"/>
        <v>0</v>
      </c>
      <c r="Y793" s="168"/>
    </row>
    <row r="794" spans="1:25" x14ac:dyDescent="0.25">
      <c r="A794" s="168"/>
      <c r="B794" s="181"/>
      <c r="C794" s="168"/>
      <c r="D794" s="191"/>
      <c r="E794" s="168"/>
      <c r="F794" s="168"/>
      <c r="G794" s="187" t="str">
        <f t="shared" si="158"/>
        <v/>
      </c>
      <c r="H794" s="238">
        <f t="shared" si="159"/>
        <v>0</v>
      </c>
      <c r="I794" s="238" t="str">
        <f t="shared" si="160"/>
        <v/>
      </c>
      <c r="J794" s="238" t="str">
        <f t="shared" si="161"/>
        <v/>
      </c>
      <c r="K794" s="238" t="str">
        <f t="shared" si="162"/>
        <v/>
      </c>
      <c r="L794" s="238" t="str">
        <f t="shared" si="163"/>
        <v/>
      </c>
      <c r="M794" s="238" t="str">
        <f t="shared" si="164"/>
        <v/>
      </c>
      <c r="N794" s="180">
        <f t="shared" si="165"/>
        <v>0</v>
      </c>
      <c r="O794" s="192"/>
      <c r="P794" s="180">
        <f t="shared" si="166"/>
        <v>0</v>
      </c>
      <c r="Q794" s="192"/>
      <c r="R794" s="180">
        <f t="shared" si="167"/>
        <v>0</v>
      </c>
      <c r="S794" s="192"/>
      <c r="T794" s="180">
        <f t="shared" si="168"/>
        <v>0</v>
      </c>
      <c r="U794" s="192"/>
      <c r="V794" s="180">
        <f t="shared" si="169"/>
        <v>0</v>
      </c>
      <c r="W794" s="192"/>
      <c r="X794" s="179">
        <f t="shared" si="157"/>
        <v>0</v>
      </c>
      <c r="Y794" s="168"/>
    </row>
    <row r="795" spans="1:25" x14ac:dyDescent="0.25">
      <c r="A795" s="168"/>
      <c r="B795" s="181"/>
      <c r="C795" s="168"/>
      <c r="D795" s="191"/>
      <c r="E795" s="168"/>
      <c r="F795" s="168"/>
      <c r="G795" s="187" t="str">
        <f t="shared" si="158"/>
        <v/>
      </c>
      <c r="H795" s="238">
        <f t="shared" si="159"/>
        <v>0</v>
      </c>
      <c r="I795" s="238" t="str">
        <f t="shared" si="160"/>
        <v/>
      </c>
      <c r="J795" s="238" t="str">
        <f t="shared" si="161"/>
        <v/>
      </c>
      <c r="K795" s="238" t="str">
        <f t="shared" si="162"/>
        <v/>
      </c>
      <c r="L795" s="238" t="str">
        <f t="shared" si="163"/>
        <v/>
      </c>
      <c r="M795" s="238" t="str">
        <f t="shared" si="164"/>
        <v/>
      </c>
      <c r="N795" s="180">
        <f t="shared" si="165"/>
        <v>0</v>
      </c>
      <c r="O795" s="192"/>
      <c r="P795" s="180">
        <f t="shared" si="166"/>
        <v>0</v>
      </c>
      <c r="Q795" s="192"/>
      <c r="R795" s="180">
        <f t="shared" si="167"/>
        <v>0</v>
      </c>
      <c r="S795" s="192"/>
      <c r="T795" s="180">
        <f t="shared" si="168"/>
        <v>0</v>
      </c>
      <c r="U795" s="192"/>
      <c r="V795" s="180">
        <f t="shared" si="169"/>
        <v>0</v>
      </c>
      <c r="W795" s="192"/>
      <c r="X795" s="179">
        <f t="shared" si="157"/>
        <v>0</v>
      </c>
      <c r="Y795" s="168"/>
    </row>
    <row r="796" spans="1:25" x14ac:dyDescent="0.25">
      <c r="A796" s="168"/>
      <c r="B796" s="181"/>
      <c r="C796" s="168"/>
      <c r="D796" s="191"/>
      <c r="E796" s="168"/>
      <c r="F796" s="168"/>
      <c r="G796" s="187" t="str">
        <f t="shared" si="158"/>
        <v/>
      </c>
      <c r="H796" s="238">
        <f t="shared" si="159"/>
        <v>0</v>
      </c>
      <c r="I796" s="238" t="str">
        <f t="shared" si="160"/>
        <v/>
      </c>
      <c r="J796" s="238" t="str">
        <f t="shared" si="161"/>
        <v/>
      </c>
      <c r="K796" s="238" t="str">
        <f t="shared" si="162"/>
        <v/>
      </c>
      <c r="L796" s="238" t="str">
        <f t="shared" si="163"/>
        <v/>
      </c>
      <c r="M796" s="238" t="str">
        <f t="shared" si="164"/>
        <v/>
      </c>
      <c r="N796" s="180">
        <f t="shared" si="165"/>
        <v>0</v>
      </c>
      <c r="O796" s="192"/>
      <c r="P796" s="180">
        <f t="shared" si="166"/>
        <v>0</v>
      </c>
      <c r="Q796" s="192"/>
      <c r="R796" s="180">
        <f t="shared" si="167"/>
        <v>0</v>
      </c>
      <c r="S796" s="192"/>
      <c r="T796" s="180">
        <f t="shared" si="168"/>
        <v>0</v>
      </c>
      <c r="U796" s="192"/>
      <c r="V796" s="180">
        <f t="shared" si="169"/>
        <v>0</v>
      </c>
      <c r="W796" s="192"/>
      <c r="X796" s="179">
        <f t="shared" si="157"/>
        <v>0</v>
      </c>
      <c r="Y796" s="168"/>
    </row>
    <row r="797" spans="1:25" x14ac:dyDescent="0.25">
      <c r="A797" s="168"/>
      <c r="B797" s="181"/>
      <c r="C797" s="168"/>
      <c r="D797" s="191"/>
      <c r="E797" s="168"/>
      <c r="F797" s="168"/>
      <c r="G797" s="187" t="str">
        <f t="shared" si="158"/>
        <v/>
      </c>
      <c r="H797" s="238">
        <f t="shared" si="159"/>
        <v>0</v>
      </c>
      <c r="I797" s="238" t="str">
        <f t="shared" si="160"/>
        <v/>
      </c>
      <c r="J797" s="238" t="str">
        <f t="shared" si="161"/>
        <v/>
      </c>
      <c r="K797" s="238" t="str">
        <f t="shared" si="162"/>
        <v/>
      </c>
      <c r="L797" s="238" t="str">
        <f t="shared" si="163"/>
        <v/>
      </c>
      <c r="M797" s="238" t="str">
        <f t="shared" si="164"/>
        <v/>
      </c>
      <c r="N797" s="180">
        <f t="shared" si="165"/>
        <v>0</v>
      </c>
      <c r="O797" s="192"/>
      <c r="P797" s="180">
        <f t="shared" si="166"/>
        <v>0</v>
      </c>
      <c r="Q797" s="192"/>
      <c r="R797" s="180">
        <f t="shared" si="167"/>
        <v>0</v>
      </c>
      <c r="S797" s="192"/>
      <c r="T797" s="180">
        <f t="shared" si="168"/>
        <v>0</v>
      </c>
      <c r="U797" s="192"/>
      <c r="V797" s="180">
        <f t="shared" si="169"/>
        <v>0</v>
      </c>
      <c r="W797" s="192"/>
      <c r="X797" s="179">
        <f t="shared" si="157"/>
        <v>0</v>
      </c>
      <c r="Y797" s="168"/>
    </row>
    <row r="798" spans="1:25" x14ac:dyDescent="0.25">
      <c r="A798" s="168"/>
      <c r="B798" s="181"/>
      <c r="C798" s="168"/>
      <c r="D798" s="191"/>
      <c r="E798" s="168"/>
      <c r="F798" s="168"/>
      <c r="G798" s="187" t="str">
        <f t="shared" si="158"/>
        <v/>
      </c>
      <c r="H798" s="238">
        <f t="shared" si="159"/>
        <v>0</v>
      </c>
      <c r="I798" s="238" t="str">
        <f t="shared" si="160"/>
        <v/>
      </c>
      <c r="J798" s="238" t="str">
        <f t="shared" si="161"/>
        <v/>
      </c>
      <c r="K798" s="238" t="str">
        <f t="shared" si="162"/>
        <v/>
      </c>
      <c r="L798" s="238" t="str">
        <f t="shared" si="163"/>
        <v/>
      </c>
      <c r="M798" s="238" t="str">
        <f t="shared" si="164"/>
        <v/>
      </c>
      <c r="N798" s="180">
        <f t="shared" si="165"/>
        <v>0</v>
      </c>
      <c r="O798" s="192"/>
      <c r="P798" s="180">
        <f t="shared" si="166"/>
        <v>0</v>
      </c>
      <c r="Q798" s="192"/>
      <c r="R798" s="180">
        <f t="shared" si="167"/>
        <v>0</v>
      </c>
      <c r="S798" s="192"/>
      <c r="T798" s="180">
        <f t="shared" si="168"/>
        <v>0</v>
      </c>
      <c r="U798" s="192"/>
      <c r="V798" s="180">
        <f t="shared" si="169"/>
        <v>0</v>
      </c>
      <c r="W798" s="192"/>
      <c r="X798" s="179">
        <f t="shared" si="157"/>
        <v>0</v>
      </c>
      <c r="Y798" s="168"/>
    </row>
    <row r="799" spans="1:25" x14ac:dyDescent="0.25">
      <c r="A799" s="168"/>
      <c r="B799" s="181"/>
      <c r="C799" s="168"/>
      <c r="D799" s="191"/>
      <c r="E799" s="168"/>
      <c r="F799" s="168"/>
      <c r="G799" s="187" t="str">
        <f t="shared" si="158"/>
        <v/>
      </c>
      <c r="H799" s="238">
        <f t="shared" si="159"/>
        <v>0</v>
      </c>
      <c r="I799" s="238" t="str">
        <f t="shared" si="160"/>
        <v/>
      </c>
      <c r="J799" s="238" t="str">
        <f t="shared" si="161"/>
        <v/>
      </c>
      <c r="K799" s="238" t="str">
        <f t="shared" si="162"/>
        <v/>
      </c>
      <c r="L799" s="238" t="str">
        <f t="shared" si="163"/>
        <v/>
      </c>
      <c r="M799" s="238" t="str">
        <f t="shared" si="164"/>
        <v/>
      </c>
      <c r="N799" s="180">
        <f t="shared" si="165"/>
        <v>0</v>
      </c>
      <c r="O799" s="192"/>
      <c r="P799" s="180">
        <f t="shared" si="166"/>
        <v>0</v>
      </c>
      <c r="Q799" s="192"/>
      <c r="R799" s="180">
        <f t="shared" si="167"/>
        <v>0</v>
      </c>
      <c r="S799" s="192"/>
      <c r="T799" s="180">
        <f t="shared" si="168"/>
        <v>0</v>
      </c>
      <c r="U799" s="192"/>
      <c r="V799" s="180">
        <f t="shared" si="169"/>
        <v>0</v>
      </c>
      <c r="W799" s="192"/>
      <c r="X799" s="179">
        <f t="shared" si="157"/>
        <v>0</v>
      </c>
      <c r="Y799" s="168"/>
    </row>
    <row r="800" spans="1:25" x14ac:dyDescent="0.25">
      <c r="A800" s="168"/>
      <c r="B800" s="181"/>
      <c r="C800" s="168"/>
      <c r="D800" s="191"/>
      <c r="E800" s="168"/>
      <c r="F800" s="168"/>
      <c r="G800" s="187" t="str">
        <f t="shared" si="158"/>
        <v/>
      </c>
      <c r="H800" s="238">
        <f t="shared" si="159"/>
        <v>0</v>
      </c>
      <c r="I800" s="238" t="str">
        <f t="shared" si="160"/>
        <v/>
      </c>
      <c r="J800" s="238" t="str">
        <f t="shared" si="161"/>
        <v/>
      </c>
      <c r="K800" s="238" t="str">
        <f t="shared" si="162"/>
        <v/>
      </c>
      <c r="L800" s="238" t="str">
        <f t="shared" si="163"/>
        <v/>
      </c>
      <c r="M800" s="238" t="str">
        <f t="shared" si="164"/>
        <v/>
      </c>
      <c r="N800" s="180">
        <f t="shared" si="165"/>
        <v>0</v>
      </c>
      <c r="O800" s="192"/>
      <c r="P800" s="180">
        <f t="shared" si="166"/>
        <v>0</v>
      </c>
      <c r="Q800" s="192"/>
      <c r="R800" s="180">
        <f t="shared" si="167"/>
        <v>0</v>
      </c>
      <c r="S800" s="192"/>
      <c r="T800" s="180">
        <f t="shared" si="168"/>
        <v>0</v>
      </c>
      <c r="U800" s="192"/>
      <c r="V800" s="180">
        <f t="shared" si="169"/>
        <v>0</v>
      </c>
      <c r="W800" s="192"/>
      <c r="X800" s="179">
        <f t="shared" si="157"/>
        <v>0</v>
      </c>
      <c r="Y800" s="168"/>
    </row>
    <row r="801" spans="1:25" x14ac:dyDescent="0.25">
      <c r="A801" s="168"/>
      <c r="B801" s="181"/>
      <c r="C801" s="168"/>
      <c r="D801" s="191"/>
      <c r="E801" s="168"/>
      <c r="F801" s="168"/>
      <c r="G801" s="187" t="str">
        <f t="shared" si="158"/>
        <v/>
      </c>
      <c r="H801" s="238">
        <f t="shared" si="159"/>
        <v>0</v>
      </c>
      <c r="I801" s="238" t="str">
        <f t="shared" si="160"/>
        <v/>
      </c>
      <c r="J801" s="238" t="str">
        <f t="shared" si="161"/>
        <v/>
      </c>
      <c r="K801" s="238" t="str">
        <f t="shared" si="162"/>
        <v/>
      </c>
      <c r="L801" s="238" t="str">
        <f t="shared" si="163"/>
        <v/>
      </c>
      <c r="M801" s="238" t="str">
        <f t="shared" si="164"/>
        <v/>
      </c>
      <c r="N801" s="180">
        <f t="shared" si="165"/>
        <v>0</v>
      </c>
      <c r="O801" s="192"/>
      <c r="P801" s="180">
        <f t="shared" si="166"/>
        <v>0</v>
      </c>
      <c r="Q801" s="192"/>
      <c r="R801" s="180">
        <f t="shared" si="167"/>
        <v>0</v>
      </c>
      <c r="S801" s="192"/>
      <c r="T801" s="180">
        <f t="shared" si="168"/>
        <v>0</v>
      </c>
      <c r="U801" s="192"/>
      <c r="V801" s="180">
        <f t="shared" si="169"/>
        <v>0</v>
      </c>
      <c r="W801" s="192"/>
      <c r="X801" s="179">
        <f t="shared" si="157"/>
        <v>0</v>
      </c>
      <c r="Y801" s="168"/>
    </row>
    <row r="802" spans="1:25" x14ac:dyDescent="0.25">
      <c r="A802" s="168"/>
      <c r="B802" s="181"/>
      <c r="C802" s="168"/>
      <c r="D802" s="191"/>
      <c r="E802" s="168"/>
      <c r="F802" s="168"/>
      <c r="G802" s="187" t="str">
        <f t="shared" si="158"/>
        <v/>
      </c>
      <c r="H802" s="238">
        <f t="shared" si="159"/>
        <v>0</v>
      </c>
      <c r="I802" s="238" t="str">
        <f t="shared" si="160"/>
        <v/>
      </c>
      <c r="J802" s="238" t="str">
        <f t="shared" si="161"/>
        <v/>
      </c>
      <c r="K802" s="238" t="str">
        <f t="shared" si="162"/>
        <v/>
      </c>
      <c r="L802" s="238" t="str">
        <f t="shared" si="163"/>
        <v/>
      </c>
      <c r="M802" s="238" t="str">
        <f t="shared" si="164"/>
        <v/>
      </c>
      <c r="N802" s="180">
        <f t="shared" si="165"/>
        <v>0</v>
      </c>
      <c r="O802" s="192"/>
      <c r="P802" s="180">
        <f t="shared" si="166"/>
        <v>0</v>
      </c>
      <c r="Q802" s="192"/>
      <c r="R802" s="180">
        <f t="shared" si="167"/>
        <v>0</v>
      </c>
      <c r="S802" s="192"/>
      <c r="T802" s="180">
        <f t="shared" si="168"/>
        <v>0</v>
      </c>
      <c r="U802" s="192"/>
      <c r="V802" s="180">
        <f t="shared" si="169"/>
        <v>0</v>
      </c>
      <c r="W802" s="192"/>
      <c r="X802" s="179">
        <f t="shared" si="157"/>
        <v>0</v>
      </c>
      <c r="Y802" s="168"/>
    </row>
    <row r="803" spans="1:25" x14ac:dyDescent="0.25">
      <c r="A803" s="168"/>
      <c r="B803" s="181"/>
      <c r="C803" s="168"/>
      <c r="D803" s="191"/>
      <c r="E803" s="168"/>
      <c r="F803" s="168"/>
      <c r="G803" s="187" t="str">
        <f t="shared" si="158"/>
        <v/>
      </c>
      <c r="H803" s="238">
        <f t="shared" si="159"/>
        <v>0</v>
      </c>
      <c r="I803" s="238" t="str">
        <f t="shared" si="160"/>
        <v/>
      </c>
      <c r="J803" s="238" t="str">
        <f t="shared" si="161"/>
        <v/>
      </c>
      <c r="K803" s="238" t="str">
        <f t="shared" si="162"/>
        <v/>
      </c>
      <c r="L803" s="238" t="str">
        <f t="shared" si="163"/>
        <v/>
      </c>
      <c r="M803" s="238" t="str">
        <f t="shared" si="164"/>
        <v/>
      </c>
      <c r="N803" s="180">
        <f t="shared" si="165"/>
        <v>0</v>
      </c>
      <c r="O803" s="192"/>
      <c r="P803" s="180">
        <f t="shared" si="166"/>
        <v>0</v>
      </c>
      <c r="Q803" s="192"/>
      <c r="R803" s="180">
        <f t="shared" si="167"/>
        <v>0</v>
      </c>
      <c r="S803" s="192"/>
      <c r="T803" s="180">
        <f t="shared" si="168"/>
        <v>0</v>
      </c>
      <c r="U803" s="192"/>
      <c r="V803" s="180">
        <f t="shared" si="169"/>
        <v>0</v>
      </c>
      <c r="W803" s="192"/>
      <c r="X803" s="179">
        <f t="shared" si="157"/>
        <v>0</v>
      </c>
      <c r="Y803" s="168"/>
    </row>
    <row r="804" spans="1:25" x14ac:dyDescent="0.25">
      <c r="A804" s="168"/>
      <c r="B804" s="181"/>
      <c r="C804" s="168"/>
      <c r="D804" s="191"/>
      <c r="E804" s="168"/>
      <c r="F804" s="168"/>
      <c r="G804" s="187" t="str">
        <f t="shared" si="158"/>
        <v/>
      </c>
      <c r="H804" s="238">
        <f t="shared" si="159"/>
        <v>0</v>
      </c>
      <c r="I804" s="238" t="str">
        <f t="shared" si="160"/>
        <v/>
      </c>
      <c r="J804" s="238" t="str">
        <f t="shared" si="161"/>
        <v/>
      </c>
      <c r="K804" s="238" t="str">
        <f t="shared" si="162"/>
        <v/>
      </c>
      <c r="L804" s="238" t="str">
        <f t="shared" si="163"/>
        <v/>
      </c>
      <c r="M804" s="238" t="str">
        <f t="shared" si="164"/>
        <v/>
      </c>
      <c r="N804" s="180">
        <f t="shared" si="165"/>
        <v>0</v>
      </c>
      <c r="O804" s="192"/>
      <c r="P804" s="180">
        <f t="shared" si="166"/>
        <v>0</v>
      </c>
      <c r="Q804" s="192"/>
      <c r="R804" s="180">
        <f t="shared" si="167"/>
        <v>0</v>
      </c>
      <c r="S804" s="192"/>
      <c r="T804" s="180">
        <f t="shared" si="168"/>
        <v>0</v>
      </c>
      <c r="U804" s="192"/>
      <c r="V804" s="180">
        <f t="shared" si="169"/>
        <v>0</v>
      </c>
      <c r="W804" s="192"/>
      <c r="X804" s="179">
        <f t="shared" si="157"/>
        <v>0</v>
      </c>
      <c r="Y804" s="168"/>
    </row>
    <row r="805" spans="1:25" x14ac:dyDescent="0.25">
      <c r="A805" s="168"/>
      <c r="B805" s="181"/>
      <c r="C805" s="168"/>
      <c r="D805" s="191"/>
      <c r="E805" s="168"/>
      <c r="F805" s="168"/>
      <c r="G805" s="187" t="str">
        <f t="shared" si="158"/>
        <v/>
      </c>
      <c r="H805" s="238">
        <f t="shared" si="159"/>
        <v>0</v>
      </c>
      <c r="I805" s="238" t="str">
        <f t="shared" si="160"/>
        <v/>
      </c>
      <c r="J805" s="238" t="str">
        <f t="shared" si="161"/>
        <v/>
      </c>
      <c r="K805" s="238" t="str">
        <f t="shared" si="162"/>
        <v/>
      </c>
      <c r="L805" s="238" t="str">
        <f t="shared" si="163"/>
        <v/>
      </c>
      <c r="M805" s="238" t="str">
        <f t="shared" si="164"/>
        <v/>
      </c>
      <c r="N805" s="180">
        <f t="shared" si="165"/>
        <v>0</v>
      </c>
      <c r="O805" s="192"/>
      <c r="P805" s="180">
        <f t="shared" si="166"/>
        <v>0</v>
      </c>
      <c r="Q805" s="192"/>
      <c r="R805" s="180">
        <f t="shared" si="167"/>
        <v>0</v>
      </c>
      <c r="S805" s="192"/>
      <c r="T805" s="180">
        <f t="shared" si="168"/>
        <v>0</v>
      </c>
      <c r="U805" s="192"/>
      <c r="V805" s="180">
        <f t="shared" si="169"/>
        <v>0</v>
      </c>
      <c r="W805" s="192"/>
      <c r="X805" s="179">
        <f t="shared" si="157"/>
        <v>0</v>
      </c>
      <c r="Y805" s="168"/>
    </row>
    <row r="806" spans="1:25" x14ac:dyDescent="0.25">
      <c r="A806" s="168"/>
      <c r="B806" s="181"/>
      <c r="C806" s="168"/>
      <c r="D806" s="191"/>
      <c r="E806" s="168"/>
      <c r="F806" s="168"/>
      <c r="G806" s="187" t="str">
        <f t="shared" si="158"/>
        <v/>
      </c>
      <c r="H806" s="238">
        <f t="shared" si="159"/>
        <v>0</v>
      </c>
      <c r="I806" s="238" t="str">
        <f t="shared" si="160"/>
        <v/>
      </c>
      <c r="J806" s="238" t="str">
        <f t="shared" si="161"/>
        <v/>
      </c>
      <c r="K806" s="238" t="str">
        <f t="shared" si="162"/>
        <v/>
      </c>
      <c r="L806" s="238" t="str">
        <f t="shared" si="163"/>
        <v/>
      </c>
      <c r="M806" s="238" t="str">
        <f t="shared" si="164"/>
        <v/>
      </c>
      <c r="N806" s="180">
        <f t="shared" si="165"/>
        <v>0</v>
      </c>
      <c r="O806" s="192"/>
      <c r="P806" s="180">
        <f t="shared" si="166"/>
        <v>0</v>
      </c>
      <c r="Q806" s="192"/>
      <c r="R806" s="180">
        <f t="shared" si="167"/>
        <v>0</v>
      </c>
      <c r="S806" s="192"/>
      <c r="T806" s="180">
        <f t="shared" si="168"/>
        <v>0</v>
      </c>
      <c r="U806" s="192"/>
      <c r="V806" s="180">
        <f t="shared" si="169"/>
        <v>0</v>
      </c>
      <c r="W806" s="192"/>
      <c r="X806" s="179">
        <f t="shared" si="157"/>
        <v>0</v>
      </c>
      <c r="Y806" s="168"/>
    </row>
    <row r="807" spans="1:25" x14ac:dyDescent="0.25">
      <c r="A807" s="168"/>
      <c r="B807" s="181"/>
      <c r="C807" s="168"/>
      <c r="D807" s="191"/>
      <c r="E807" s="168"/>
      <c r="F807" s="168"/>
      <c r="G807" s="187" t="str">
        <f t="shared" si="158"/>
        <v/>
      </c>
      <c r="H807" s="238">
        <f t="shared" si="159"/>
        <v>0</v>
      </c>
      <c r="I807" s="238" t="str">
        <f t="shared" si="160"/>
        <v/>
      </c>
      <c r="J807" s="238" t="str">
        <f t="shared" si="161"/>
        <v/>
      </c>
      <c r="K807" s="238" t="str">
        <f t="shared" si="162"/>
        <v/>
      </c>
      <c r="L807" s="238" t="str">
        <f t="shared" si="163"/>
        <v/>
      </c>
      <c r="M807" s="238" t="str">
        <f t="shared" si="164"/>
        <v/>
      </c>
      <c r="N807" s="180">
        <f t="shared" si="165"/>
        <v>0</v>
      </c>
      <c r="O807" s="192"/>
      <c r="P807" s="180">
        <f t="shared" si="166"/>
        <v>0</v>
      </c>
      <c r="Q807" s="192"/>
      <c r="R807" s="180">
        <f t="shared" si="167"/>
        <v>0</v>
      </c>
      <c r="S807" s="192"/>
      <c r="T807" s="180">
        <f t="shared" si="168"/>
        <v>0</v>
      </c>
      <c r="U807" s="192"/>
      <c r="V807" s="180">
        <f t="shared" si="169"/>
        <v>0</v>
      </c>
      <c r="W807" s="192"/>
      <c r="X807" s="179">
        <f t="shared" si="157"/>
        <v>0</v>
      </c>
      <c r="Y807" s="168"/>
    </row>
    <row r="808" spans="1:25" x14ac:dyDescent="0.25">
      <c r="A808" s="168"/>
      <c r="B808" s="181"/>
      <c r="C808" s="168"/>
      <c r="D808" s="191"/>
      <c r="E808" s="168"/>
      <c r="F808" s="168"/>
      <c r="G808" s="187" t="str">
        <f t="shared" si="158"/>
        <v/>
      </c>
      <c r="H808" s="238">
        <f t="shared" si="159"/>
        <v>0</v>
      </c>
      <c r="I808" s="238" t="str">
        <f t="shared" si="160"/>
        <v/>
      </c>
      <c r="J808" s="238" t="str">
        <f t="shared" si="161"/>
        <v/>
      </c>
      <c r="K808" s="238" t="str">
        <f t="shared" si="162"/>
        <v/>
      </c>
      <c r="L808" s="238" t="str">
        <f t="shared" si="163"/>
        <v/>
      </c>
      <c r="M808" s="238" t="str">
        <f t="shared" si="164"/>
        <v/>
      </c>
      <c r="N808" s="180">
        <f t="shared" si="165"/>
        <v>0</v>
      </c>
      <c r="O808" s="192"/>
      <c r="P808" s="180">
        <f t="shared" si="166"/>
        <v>0</v>
      </c>
      <c r="Q808" s="192"/>
      <c r="R808" s="180">
        <f t="shared" si="167"/>
        <v>0</v>
      </c>
      <c r="S808" s="192"/>
      <c r="T808" s="180">
        <f t="shared" si="168"/>
        <v>0</v>
      </c>
      <c r="U808" s="192"/>
      <c r="V808" s="180">
        <f t="shared" si="169"/>
        <v>0</v>
      </c>
      <c r="W808" s="192"/>
      <c r="X808" s="179">
        <f t="shared" si="157"/>
        <v>0</v>
      </c>
      <c r="Y808" s="168"/>
    </row>
    <row r="809" spans="1:25" x14ac:dyDescent="0.25">
      <c r="A809" s="168"/>
      <c r="B809" s="181"/>
      <c r="C809" s="168"/>
      <c r="D809" s="191"/>
      <c r="E809" s="168"/>
      <c r="F809" s="168"/>
      <c r="G809" s="187" t="str">
        <f t="shared" si="158"/>
        <v/>
      </c>
      <c r="H809" s="238">
        <f t="shared" si="159"/>
        <v>0</v>
      </c>
      <c r="I809" s="238" t="str">
        <f t="shared" si="160"/>
        <v/>
      </c>
      <c r="J809" s="238" t="str">
        <f t="shared" si="161"/>
        <v/>
      </c>
      <c r="K809" s="238" t="str">
        <f t="shared" si="162"/>
        <v/>
      </c>
      <c r="L809" s="238" t="str">
        <f t="shared" si="163"/>
        <v/>
      </c>
      <c r="M809" s="238" t="str">
        <f t="shared" si="164"/>
        <v/>
      </c>
      <c r="N809" s="180">
        <f t="shared" si="165"/>
        <v>0</v>
      </c>
      <c r="O809" s="192"/>
      <c r="P809" s="180">
        <f t="shared" si="166"/>
        <v>0</v>
      </c>
      <c r="Q809" s="192"/>
      <c r="R809" s="180">
        <f t="shared" si="167"/>
        <v>0</v>
      </c>
      <c r="S809" s="192"/>
      <c r="T809" s="180">
        <f t="shared" si="168"/>
        <v>0</v>
      </c>
      <c r="U809" s="192"/>
      <c r="V809" s="180">
        <f t="shared" si="169"/>
        <v>0</v>
      </c>
      <c r="W809" s="192"/>
      <c r="X809" s="179">
        <f t="shared" si="157"/>
        <v>0</v>
      </c>
      <c r="Y809" s="168"/>
    </row>
    <row r="810" spans="1:25" x14ac:dyDescent="0.25">
      <c r="A810" s="168"/>
      <c r="B810" s="181"/>
      <c r="C810" s="168"/>
      <c r="D810" s="191"/>
      <c r="E810" s="168"/>
      <c r="F810" s="168"/>
      <c r="G810" s="187" t="str">
        <f t="shared" si="158"/>
        <v/>
      </c>
      <c r="H810" s="238">
        <f t="shared" si="159"/>
        <v>0</v>
      </c>
      <c r="I810" s="238" t="str">
        <f t="shared" si="160"/>
        <v/>
      </c>
      <c r="J810" s="238" t="str">
        <f t="shared" si="161"/>
        <v/>
      </c>
      <c r="K810" s="238" t="str">
        <f t="shared" si="162"/>
        <v/>
      </c>
      <c r="L810" s="238" t="str">
        <f t="shared" si="163"/>
        <v/>
      </c>
      <c r="M810" s="238" t="str">
        <f t="shared" si="164"/>
        <v/>
      </c>
      <c r="N810" s="180">
        <f t="shared" si="165"/>
        <v>0</v>
      </c>
      <c r="O810" s="192"/>
      <c r="P810" s="180">
        <f t="shared" si="166"/>
        <v>0</v>
      </c>
      <c r="Q810" s="192"/>
      <c r="R810" s="180">
        <f t="shared" si="167"/>
        <v>0</v>
      </c>
      <c r="S810" s="192"/>
      <c r="T810" s="180">
        <f t="shared" si="168"/>
        <v>0</v>
      </c>
      <c r="U810" s="192"/>
      <c r="V810" s="180">
        <f t="shared" si="169"/>
        <v>0</v>
      </c>
      <c r="W810" s="192"/>
      <c r="X810" s="179">
        <f t="shared" si="157"/>
        <v>0</v>
      </c>
      <c r="Y810" s="168"/>
    </row>
    <row r="811" spans="1:25" x14ac:dyDescent="0.25">
      <c r="A811" s="168"/>
      <c r="B811" s="181"/>
      <c r="C811" s="168"/>
      <c r="D811" s="191"/>
      <c r="E811" s="168"/>
      <c r="F811" s="168"/>
      <c r="G811" s="187" t="str">
        <f t="shared" si="158"/>
        <v/>
      </c>
      <c r="H811" s="238">
        <f t="shared" si="159"/>
        <v>0</v>
      </c>
      <c r="I811" s="238" t="str">
        <f t="shared" si="160"/>
        <v/>
      </c>
      <c r="J811" s="238" t="str">
        <f t="shared" si="161"/>
        <v/>
      </c>
      <c r="K811" s="238" t="str">
        <f t="shared" si="162"/>
        <v/>
      </c>
      <c r="L811" s="238" t="str">
        <f t="shared" si="163"/>
        <v/>
      </c>
      <c r="M811" s="238" t="str">
        <f t="shared" si="164"/>
        <v/>
      </c>
      <c r="N811" s="180">
        <f t="shared" si="165"/>
        <v>0</v>
      </c>
      <c r="O811" s="192"/>
      <c r="P811" s="180">
        <f t="shared" si="166"/>
        <v>0</v>
      </c>
      <c r="Q811" s="192"/>
      <c r="R811" s="180">
        <f t="shared" si="167"/>
        <v>0</v>
      </c>
      <c r="S811" s="192"/>
      <c r="T811" s="180">
        <f t="shared" si="168"/>
        <v>0</v>
      </c>
      <c r="U811" s="192"/>
      <c r="V811" s="180">
        <f t="shared" si="169"/>
        <v>0</v>
      </c>
      <c r="W811" s="192"/>
      <c r="X811" s="179">
        <f t="shared" si="157"/>
        <v>0</v>
      </c>
      <c r="Y811" s="168"/>
    </row>
    <row r="812" spans="1:25" x14ac:dyDescent="0.25">
      <c r="A812" s="168"/>
      <c r="B812" s="181"/>
      <c r="C812" s="168"/>
      <c r="D812" s="191"/>
      <c r="E812" s="168"/>
      <c r="F812" s="168"/>
      <c r="G812" s="187" t="str">
        <f t="shared" si="158"/>
        <v/>
      </c>
      <c r="H812" s="238">
        <f t="shared" si="159"/>
        <v>0</v>
      </c>
      <c r="I812" s="238" t="str">
        <f t="shared" si="160"/>
        <v/>
      </c>
      <c r="J812" s="238" t="str">
        <f t="shared" si="161"/>
        <v/>
      </c>
      <c r="K812" s="238" t="str">
        <f t="shared" si="162"/>
        <v/>
      </c>
      <c r="L812" s="238" t="str">
        <f t="shared" si="163"/>
        <v/>
      </c>
      <c r="M812" s="238" t="str">
        <f t="shared" si="164"/>
        <v/>
      </c>
      <c r="N812" s="180">
        <f t="shared" si="165"/>
        <v>0</v>
      </c>
      <c r="O812" s="192"/>
      <c r="P812" s="180">
        <f t="shared" si="166"/>
        <v>0</v>
      </c>
      <c r="Q812" s="192"/>
      <c r="R812" s="180">
        <f t="shared" si="167"/>
        <v>0</v>
      </c>
      <c r="S812" s="192"/>
      <c r="T812" s="180">
        <f t="shared" si="168"/>
        <v>0</v>
      </c>
      <c r="U812" s="192"/>
      <c r="V812" s="180">
        <f t="shared" si="169"/>
        <v>0</v>
      </c>
      <c r="W812" s="192"/>
      <c r="X812" s="179">
        <f t="shared" si="157"/>
        <v>0</v>
      </c>
      <c r="Y812" s="168"/>
    </row>
    <row r="813" spans="1:25" x14ac:dyDescent="0.25">
      <c r="A813" s="168"/>
      <c r="B813" s="181"/>
      <c r="C813" s="168"/>
      <c r="D813" s="191"/>
      <c r="E813" s="168"/>
      <c r="F813" s="168"/>
      <c r="G813" s="187" t="str">
        <f t="shared" si="158"/>
        <v/>
      </c>
      <c r="H813" s="238">
        <f t="shared" si="159"/>
        <v>0</v>
      </c>
      <c r="I813" s="238" t="str">
        <f t="shared" si="160"/>
        <v/>
      </c>
      <c r="J813" s="238" t="str">
        <f t="shared" si="161"/>
        <v/>
      </c>
      <c r="K813" s="238" t="str">
        <f t="shared" si="162"/>
        <v/>
      </c>
      <c r="L813" s="238" t="str">
        <f t="shared" si="163"/>
        <v/>
      </c>
      <c r="M813" s="238" t="str">
        <f t="shared" si="164"/>
        <v/>
      </c>
      <c r="N813" s="180">
        <f t="shared" si="165"/>
        <v>0</v>
      </c>
      <c r="O813" s="192"/>
      <c r="P813" s="180">
        <f t="shared" si="166"/>
        <v>0</v>
      </c>
      <c r="Q813" s="192"/>
      <c r="R813" s="180">
        <f t="shared" si="167"/>
        <v>0</v>
      </c>
      <c r="S813" s="192"/>
      <c r="T813" s="180">
        <f t="shared" si="168"/>
        <v>0</v>
      </c>
      <c r="U813" s="192"/>
      <c r="V813" s="180">
        <f t="shared" si="169"/>
        <v>0</v>
      </c>
      <c r="W813" s="192"/>
      <c r="X813" s="179">
        <f t="shared" si="157"/>
        <v>0</v>
      </c>
      <c r="Y813" s="168"/>
    </row>
    <row r="814" spans="1:25" x14ac:dyDescent="0.25">
      <c r="A814" s="168"/>
      <c r="B814" s="181"/>
      <c r="C814" s="168"/>
      <c r="D814" s="191"/>
      <c r="E814" s="168"/>
      <c r="F814" s="168"/>
      <c r="G814" s="187" t="str">
        <f t="shared" si="158"/>
        <v/>
      </c>
      <c r="H814" s="238">
        <f t="shared" si="159"/>
        <v>0</v>
      </c>
      <c r="I814" s="238" t="str">
        <f t="shared" si="160"/>
        <v/>
      </c>
      <c r="J814" s="238" t="str">
        <f t="shared" si="161"/>
        <v/>
      </c>
      <c r="K814" s="238" t="str">
        <f t="shared" si="162"/>
        <v/>
      </c>
      <c r="L814" s="238" t="str">
        <f t="shared" si="163"/>
        <v/>
      </c>
      <c r="M814" s="238" t="str">
        <f t="shared" si="164"/>
        <v/>
      </c>
      <c r="N814" s="180">
        <f t="shared" si="165"/>
        <v>0</v>
      </c>
      <c r="O814" s="192"/>
      <c r="P814" s="180">
        <f t="shared" si="166"/>
        <v>0</v>
      </c>
      <c r="Q814" s="192"/>
      <c r="R814" s="180">
        <f t="shared" si="167"/>
        <v>0</v>
      </c>
      <c r="S814" s="192"/>
      <c r="T814" s="180">
        <f t="shared" si="168"/>
        <v>0</v>
      </c>
      <c r="U814" s="192"/>
      <c r="V814" s="180">
        <f t="shared" si="169"/>
        <v>0</v>
      </c>
      <c r="W814" s="192"/>
      <c r="X814" s="179">
        <f t="shared" si="157"/>
        <v>0</v>
      </c>
      <c r="Y814" s="168"/>
    </row>
    <row r="815" spans="1:25" x14ac:dyDescent="0.25">
      <c r="A815" s="168"/>
      <c r="B815" s="181"/>
      <c r="C815" s="168"/>
      <c r="D815" s="191"/>
      <c r="E815" s="168"/>
      <c r="F815" s="168"/>
      <c r="G815" s="187" t="str">
        <f t="shared" si="158"/>
        <v/>
      </c>
      <c r="H815" s="238">
        <f t="shared" si="159"/>
        <v>0</v>
      </c>
      <c r="I815" s="238" t="str">
        <f t="shared" si="160"/>
        <v/>
      </c>
      <c r="J815" s="238" t="str">
        <f t="shared" si="161"/>
        <v/>
      </c>
      <c r="K815" s="238" t="str">
        <f t="shared" si="162"/>
        <v/>
      </c>
      <c r="L815" s="238" t="str">
        <f t="shared" si="163"/>
        <v/>
      </c>
      <c r="M815" s="238" t="str">
        <f t="shared" si="164"/>
        <v/>
      </c>
      <c r="N815" s="180">
        <f t="shared" si="165"/>
        <v>0</v>
      </c>
      <c r="O815" s="192"/>
      <c r="P815" s="180">
        <f t="shared" si="166"/>
        <v>0</v>
      </c>
      <c r="Q815" s="192"/>
      <c r="R815" s="180">
        <f t="shared" si="167"/>
        <v>0</v>
      </c>
      <c r="S815" s="192"/>
      <c r="T815" s="180">
        <f t="shared" si="168"/>
        <v>0</v>
      </c>
      <c r="U815" s="192"/>
      <c r="V815" s="180">
        <f t="shared" si="169"/>
        <v>0</v>
      </c>
      <c r="W815" s="192"/>
      <c r="X815" s="179">
        <f t="shared" si="157"/>
        <v>0</v>
      </c>
      <c r="Y815" s="168"/>
    </row>
    <row r="816" spans="1:25" x14ac:dyDescent="0.25">
      <c r="A816" s="168"/>
      <c r="B816" s="181"/>
      <c r="C816" s="168"/>
      <c r="D816" s="191"/>
      <c r="E816" s="168"/>
      <c r="F816" s="168"/>
      <c r="G816" s="187" t="str">
        <f t="shared" si="158"/>
        <v/>
      </c>
      <c r="H816" s="238">
        <f t="shared" si="159"/>
        <v>0</v>
      </c>
      <c r="I816" s="238" t="str">
        <f t="shared" si="160"/>
        <v/>
      </c>
      <c r="J816" s="238" t="str">
        <f t="shared" si="161"/>
        <v/>
      </c>
      <c r="K816" s="238" t="str">
        <f t="shared" si="162"/>
        <v/>
      </c>
      <c r="L816" s="238" t="str">
        <f t="shared" si="163"/>
        <v/>
      </c>
      <c r="M816" s="238" t="str">
        <f t="shared" si="164"/>
        <v/>
      </c>
      <c r="N816" s="180">
        <f t="shared" si="165"/>
        <v>0</v>
      </c>
      <c r="O816" s="192"/>
      <c r="P816" s="180">
        <f t="shared" si="166"/>
        <v>0</v>
      </c>
      <c r="Q816" s="192"/>
      <c r="R816" s="180">
        <f t="shared" si="167"/>
        <v>0</v>
      </c>
      <c r="S816" s="192"/>
      <c r="T816" s="180">
        <f t="shared" si="168"/>
        <v>0</v>
      </c>
      <c r="U816" s="192"/>
      <c r="V816" s="180">
        <f t="shared" si="169"/>
        <v>0</v>
      </c>
      <c r="W816" s="192"/>
      <c r="X816" s="179">
        <f t="shared" si="157"/>
        <v>0</v>
      </c>
      <c r="Y816" s="168"/>
    </row>
    <row r="817" spans="1:25" x14ac:dyDescent="0.25">
      <c r="A817" s="168"/>
      <c r="B817" s="181"/>
      <c r="C817" s="168"/>
      <c r="D817" s="191"/>
      <c r="E817" s="168"/>
      <c r="F817" s="168"/>
      <c r="G817" s="187" t="str">
        <f t="shared" si="158"/>
        <v/>
      </c>
      <c r="H817" s="238">
        <f t="shared" si="159"/>
        <v>0</v>
      </c>
      <c r="I817" s="238" t="str">
        <f t="shared" si="160"/>
        <v/>
      </c>
      <c r="J817" s="238" t="str">
        <f t="shared" si="161"/>
        <v/>
      </c>
      <c r="K817" s="238" t="str">
        <f t="shared" si="162"/>
        <v/>
      </c>
      <c r="L817" s="238" t="str">
        <f t="shared" si="163"/>
        <v/>
      </c>
      <c r="M817" s="238" t="str">
        <f t="shared" si="164"/>
        <v/>
      </c>
      <c r="N817" s="180">
        <f t="shared" si="165"/>
        <v>0</v>
      </c>
      <c r="O817" s="192"/>
      <c r="P817" s="180">
        <f t="shared" si="166"/>
        <v>0</v>
      </c>
      <c r="Q817" s="192"/>
      <c r="R817" s="180">
        <f t="shared" si="167"/>
        <v>0</v>
      </c>
      <c r="S817" s="192"/>
      <c r="T817" s="180">
        <f t="shared" si="168"/>
        <v>0</v>
      </c>
      <c r="U817" s="192"/>
      <c r="V817" s="180">
        <f t="shared" si="169"/>
        <v>0</v>
      </c>
      <c r="W817" s="192"/>
      <c r="X817" s="179">
        <f t="shared" si="157"/>
        <v>0</v>
      </c>
      <c r="Y817" s="168"/>
    </row>
    <row r="818" spans="1:25" x14ac:dyDescent="0.25">
      <c r="A818" s="168"/>
      <c r="B818" s="181"/>
      <c r="C818" s="168"/>
      <c r="D818" s="191"/>
      <c r="E818" s="168"/>
      <c r="F818" s="168"/>
      <c r="G818" s="187" t="str">
        <f t="shared" si="158"/>
        <v/>
      </c>
      <c r="H818" s="238">
        <f t="shared" si="159"/>
        <v>0</v>
      </c>
      <c r="I818" s="238" t="str">
        <f t="shared" si="160"/>
        <v/>
      </c>
      <c r="J818" s="238" t="str">
        <f t="shared" si="161"/>
        <v/>
      </c>
      <c r="K818" s="238" t="str">
        <f t="shared" si="162"/>
        <v/>
      </c>
      <c r="L818" s="238" t="str">
        <f t="shared" si="163"/>
        <v/>
      </c>
      <c r="M818" s="238" t="str">
        <f t="shared" si="164"/>
        <v/>
      </c>
      <c r="N818" s="180">
        <f t="shared" si="165"/>
        <v>0</v>
      </c>
      <c r="O818" s="192"/>
      <c r="P818" s="180">
        <f t="shared" si="166"/>
        <v>0</v>
      </c>
      <c r="Q818" s="192"/>
      <c r="R818" s="180">
        <f t="shared" si="167"/>
        <v>0</v>
      </c>
      <c r="S818" s="192"/>
      <c r="T818" s="180">
        <f t="shared" si="168"/>
        <v>0</v>
      </c>
      <c r="U818" s="192"/>
      <c r="V818" s="180">
        <f t="shared" si="169"/>
        <v>0</v>
      </c>
      <c r="W818" s="192"/>
      <c r="X818" s="179">
        <f t="shared" si="157"/>
        <v>0</v>
      </c>
      <c r="Y818" s="168"/>
    </row>
    <row r="819" spans="1:25" x14ac:dyDescent="0.25">
      <c r="A819" s="168"/>
      <c r="B819" s="181"/>
      <c r="C819" s="168"/>
      <c r="D819" s="191"/>
      <c r="E819" s="168"/>
      <c r="F819" s="168"/>
      <c r="G819" s="187" t="str">
        <f t="shared" si="158"/>
        <v/>
      </c>
      <c r="H819" s="238">
        <f t="shared" si="159"/>
        <v>0</v>
      </c>
      <c r="I819" s="238" t="str">
        <f t="shared" si="160"/>
        <v/>
      </c>
      <c r="J819" s="238" t="str">
        <f t="shared" si="161"/>
        <v/>
      </c>
      <c r="K819" s="238" t="str">
        <f t="shared" si="162"/>
        <v/>
      </c>
      <c r="L819" s="238" t="str">
        <f t="shared" si="163"/>
        <v/>
      </c>
      <c r="M819" s="238" t="str">
        <f t="shared" si="164"/>
        <v/>
      </c>
      <c r="N819" s="180">
        <f t="shared" si="165"/>
        <v>0</v>
      </c>
      <c r="O819" s="192"/>
      <c r="P819" s="180">
        <f t="shared" si="166"/>
        <v>0</v>
      </c>
      <c r="Q819" s="192"/>
      <c r="R819" s="180">
        <f t="shared" si="167"/>
        <v>0</v>
      </c>
      <c r="S819" s="192"/>
      <c r="T819" s="180">
        <f t="shared" si="168"/>
        <v>0</v>
      </c>
      <c r="U819" s="192"/>
      <c r="V819" s="180">
        <f t="shared" si="169"/>
        <v>0</v>
      </c>
      <c r="W819" s="192"/>
      <c r="X819" s="179">
        <f t="shared" si="157"/>
        <v>0</v>
      </c>
      <c r="Y819" s="168"/>
    </row>
    <row r="820" spans="1:25" x14ac:dyDescent="0.25">
      <c r="A820" s="168"/>
      <c r="B820" s="181"/>
      <c r="C820" s="168"/>
      <c r="D820" s="191"/>
      <c r="E820" s="168"/>
      <c r="F820" s="168"/>
      <c r="G820" s="187" t="str">
        <f t="shared" si="158"/>
        <v/>
      </c>
      <c r="H820" s="238">
        <f t="shared" si="159"/>
        <v>0</v>
      </c>
      <c r="I820" s="238" t="str">
        <f t="shared" si="160"/>
        <v/>
      </c>
      <c r="J820" s="238" t="str">
        <f t="shared" si="161"/>
        <v/>
      </c>
      <c r="K820" s="238" t="str">
        <f t="shared" si="162"/>
        <v/>
      </c>
      <c r="L820" s="238" t="str">
        <f t="shared" si="163"/>
        <v/>
      </c>
      <c r="M820" s="238" t="str">
        <f t="shared" si="164"/>
        <v/>
      </c>
      <c r="N820" s="180">
        <f t="shared" si="165"/>
        <v>0</v>
      </c>
      <c r="O820" s="192"/>
      <c r="P820" s="180">
        <f t="shared" si="166"/>
        <v>0</v>
      </c>
      <c r="Q820" s="192"/>
      <c r="R820" s="180">
        <f t="shared" si="167"/>
        <v>0</v>
      </c>
      <c r="S820" s="192"/>
      <c r="T820" s="180">
        <f t="shared" si="168"/>
        <v>0</v>
      </c>
      <c r="U820" s="192"/>
      <c r="V820" s="180">
        <f t="shared" si="169"/>
        <v>0</v>
      </c>
      <c r="W820" s="192"/>
      <c r="X820" s="179">
        <f t="shared" si="157"/>
        <v>0</v>
      </c>
      <c r="Y820" s="168"/>
    </row>
    <row r="821" spans="1:25" x14ac:dyDescent="0.25">
      <c r="A821" s="168"/>
      <c r="B821" s="181"/>
      <c r="C821" s="168"/>
      <c r="D821" s="191"/>
      <c r="E821" s="168"/>
      <c r="F821" s="168"/>
      <c r="G821" s="187" t="str">
        <f t="shared" si="158"/>
        <v/>
      </c>
      <c r="H821" s="238">
        <f t="shared" si="159"/>
        <v>0</v>
      </c>
      <c r="I821" s="238" t="str">
        <f t="shared" si="160"/>
        <v/>
      </c>
      <c r="J821" s="238" t="str">
        <f t="shared" si="161"/>
        <v/>
      </c>
      <c r="K821" s="238" t="str">
        <f t="shared" si="162"/>
        <v/>
      </c>
      <c r="L821" s="238" t="str">
        <f t="shared" si="163"/>
        <v/>
      </c>
      <c r="M821" s="238" t="str">
        <f t="shared" si="164"/>
        <v/>
      </c>
      <c r="N821" s="180">
        <f t="shared" si="165"/>
        <v>0</v>
      </c>
      <c r="O821" s="192"/>
      <c r="P821" s="180">
        <f t="shared" si="166"/>
        <v>0</v>
      </c>
      <c r="Q821" s="192"/>
      <c r="R821" s="180">
        <f t="shared" si="167"/>
        <v>0</v>
      </c>
      <c r="S821" s="192"/>
      <c r="T821" s="180">
        <f t="shared" si="168"/>
        <v>0</v>
      </c>
      <c r="U821" s="192"/>
      <c r="V821" s="180">
        <f t="shared" si="169"/>
        <v>0</v>
      </c>
      <c r="W821" s="192"/>
      <c r="X821" s="179">
        <f t="shared" si="157"/>
        <v>0</v>
      </c>
      <c r="Y821" s="168"/>
    </row>
    <row r="822" spans="1:25" x14ac:dyDescent="0.25">
      <c r="A822" s="168"/>
      <c r="B822" s="181"/>
      <c r="C822" s="168"/>
      <c r="D822" s="191"/>
      <c r="E822" s="168"/>
      <c r="F822" s="168"/>
      <c r="G822" s="187" t="str">
        <f t="shared" si="158"/>
        <v/>
      </c>
      <c r="H822" s="238">
        <f t="shared" si="159"/>
        <v>0</v>
      </c>
      <c r="I822" s="238" t="str">
        <f t="shared" si="160"/>
        <v/>
      </c>
      <c r="J822" s="238" t="str">
        <f t="shared" si="161"/>
        <v/>
      </c>
      <c r="K822" s="238" t="str">
        <f t="shared" si="162"/>
        <v/>
      </c>
      <c r="L822" s="238" t="str">
        <f t="shared" si="163"/>
        <v/>
      </c>
      <c r="M822" s="238" t="str">
        <f t="shared" si="164"/>
        <v/>
      </c>
      <c r="N822" s="180">
        <f t="shared" si="165"/>
        <v>0</v>
      </c>
      <c r="O822" s="192"/>
      <c r="P822" s="180">
        <f t="shared" si="166"/>
        <v>0</v>
      </c>
      <c r="Q822" s="192"/>
      <c r="R822" s="180">
        <f t="shared" si="167"/>
        <v>0</v>
      </c>
      <c r="S822" s="192"/>
      <c r="T822" s="180">
        <f t="shared" si="168"/>
        <v>0</v>
      </c>
      <c r="U822" s="192"/>
      <c r="V822" s="180">
        <f t="shared" si="169"/>
        <v>0</v>
      </c>
      <c r="W822" s="192"/>
      <c r="X822" s="179">
        <f t="shared" si="157"/>
        <v>0</v>
      </c>
      <c r="Y822" s="168"/>
    </row>
    <row r="823" spans="1:25" x14ac:dyDescent="0.25">
      <c r="A823" s="168"/>
      <c r="B823" s="181"/>
      <c r="C823" s="168"/>
      <c r="D823" s="191"/>
      <c r="E823" s="168"/>
      <c r="F823" s="168"/>
      <c r="G823" s="187" t="str">
        <f t="shared" si="158"/>
        <v/>
      </c>
      <c r="H823" s="238">
        <f t="shared" si="159"/>
        <v>0</v>
      </c>
      <c r="I823" s="238" t="str">
        <f t="shared" si="160"/>
        <v/>
      </c>
      <c r="J823" s="238" t="str">
        <f t="shared" si="161"/>
        <v/>
      </c>
      <c r="K823" s="238" t="str">
        <f t="shared" si="162"/>
        <v/>
      </c>
      <c r="L823" s="238" t="str">
        <f t="shared" si="163"/>
        <v/>
      </c>
      <c r="M823" s="238" t="str">
        <f t="shared" si="164"/>
        <v/>
      </c>
      <c r="N823" s="180">
        <f t="shared" si="165"/>
        <v>0</v>
      </c>
      <c r="O823" s="192"/>
      <c r="P823" s="180">
        <f t="shared" si="166"/>
        <v>0</v>
      </c>
      <c r="Q823" s="192"/>
      <c r="R823" s="180">
        <f t="shared" si="167"/>
        <v>0</v>
      </c>
      <c r="S823" s="192"/>
      <c r="T823" s="180">
        <f t="shared" si="168"/>
        <v>0</v>
      </c>
      <c r="U823" s="192"/>
      <c r="V823" s="180">
        <f t="shared" si="169"/>
        <v>0</v>
      </c>
      <c r="W823" s="192"/>
      <c r="X823" s="179">
        <f t="shared" si="157"/>
        <v>0</v>
      </c>
      <c r="Y823" s="168"/>
    </row>
    <row r="824" spans="1:25" x14ac:dyDescent="0.25">
      <c r="A824" s="168"/>
      <c r="B824" s="181"/>
      <c r="C824" s="168"/>
      <c r="D824" s="191"/>
      <c r="E824" s="168"/>
      <c r="F824" s="168"/>
      <c r="G824" s="187" t="str">
        <f t="shared" si="158"/>
        <v/>
      </c>
      <c r="H824" s="238">
        <f t="shared" si="159"/>
        <v>0</v>
      </c>
      <c r="I824" s="238" t="str">
        <f t="shared" si="160"/>
        <v/>
      </c>
      <c r="J824" s="238" t="str">
        <f t="shared" si="161"/>
        <v/>
      </c>
      <c r="K824" s="238" t="str">
        <f t="shared" si="162"/>
        <v/>
      </c>
      <c r="L824" s="238" t="str">
        <f t="shared" si="163"/>
        <v/>
      </c>
      <c r="M824" s="238" t="str">
        <f t="shared" si="164"/>
        <v/>
      </c>
      <c r="N824" s="180">
        <f t="shared" si="165"/>
        <v>0</v>
      </c>
      <c r="O824" s="192"/>
      <c r="P824" s="180">
        <f t="shared" si="166"/>
        <v>0</v>
      </c>
      <c r="Q824" s="192"/>
      <c r="R824" s="180">
        <f t="shared" si="167"/>
        <v>0</v>
      </c>
      <c r="S824" s="192"/>
      <c r="T824" s="180">
        <f t="shared" si="168"/>
        <v>0</v>
      </c>
      <c r="U824" s="192"/>
      <c r="V824" s="180">
        <f t="shared" si="169"/>
        <v>0</v>
      </c>
      <c r="W824" s="192"/>
      <c r="X824" s="179">
        <f t="shared" si="157"/>
        <v>0</v>
      </c>
      <c r="Y824" s="168"/>
    </row>
    <row r="825" spans="1:25" x14ac:dyDescent="0.25">
      <c r="A825" s="168"/>
      <c r="B825" s="181"/>
      <c r="C825" s="168"/>
      <c r="D825" s="191"/>
      <c r="E825" s="168"/>
      <c r="F825" s="168"/>
      <c r="G825" s="187" t="str">
        <f t="shared" si="158"/>
        <v/>
      </c>
      <c r="H825" s="238">
        <f t="shared" si="159"/>
        <v>0</v>
      </c>
      <c r="I825" s="238" t="str">
        <f t="shared" si="160"/>
        <v/>
      </c>
      <c r="J825" s="238" t="str">
        <f t="shared" si="161"/>
        <v/>
      </c>
      <c r="K825" s="238" t="str">
        <f t="shared" si="162"/>
        <v/>
      </c>
      <c r="L825" s="238" t="str">
        <f t="shared" si="163"/>
        <v/>
      </c>
      <c r="M825" s="238" t="str">
        <f t="shared" si="164"/>
        <v/>
      </c>
      <c r="N825" s="180">
        <f t="shared" si="165"/>
        <v>0</v>
      </c>
      <c r="O825" s="192"/>
      <c r="P825" s="180">
        <f t="shared" si="166"/>
        <v>0</v>
      </c>
      <c r="Q825" s="192"/>
      <c r="R825" s="180">
        <f t="shared" si="167"/>
        <v>0</v>
      </c>
      <c r="S825" s="192"/>
      <c r="T825" s="180">
        <f t="shared" si="168"/>
        <v>0</v>
      </c>
      <c r="U825" s="192"/>
      <c r="V825" s="180">
        <f t="shared" si="169"/>
        <v>0</v>
      </c>
      <c r="W825" s="192"/>
      <c r="X825" s="179">
        <f t="shared" si="157"/>
        <v>0</v>
      </c>
      <c r="Y825" s="168"/>
    </row>
    <row r="826" spans="1:25" x14ac:dyDescent="0.25">
      <c r="A826" s="168"/>
      <c r="B826" s="181"/>
      <c r="C826" s="168"/>
      <c r="D826" s="191"/>
      <c r="E826" s="168"/>
      <c r="F826" s="168"/>
      <c r="G826" s="187" t="str">
        <f t="shared" si="158"/>
        <v/>
      </c>
      <c r="H826" s="238">
        <f t="shared" si="159"/>
        <v>0</v>
      </c>
      <c r="I826" s="238" t="str">
        <f t="shared" si="160"/>
        <v/>
      </c>
      <c r="J826" s="238" t="str">
        <f t="shared" si="161"/>
        <v/>
      </c>
      <c r="K826" s="238" t="str">
        <f t="shared" si="162"/>
        <v/>
      </c>
      <c r="L826" s="238" t="str">
        <f t="shared" si="163"/>
        <v/>
      </c>
      <c r="M826" s="238" t="str">
        <f t="shared" si="164"/>
        <v/>
      </c>
      <c r="N826" s="180">
        <f t="shared" si="165"/>
        <v>0</v>
      </c>
      <c r="O826" s="192"/>
      <c r="P826" s="180">
        <f t="shared" si="166"/>
        <v>0</v>
      </c>
      <c r="Q826" s="192"/>
      <c r="R826" s="180">
        <f t="shared" si="167"/>
        <v>0</v>
      </c>
      <c r="S826" s="192"/>
      <c r="T826" s="180">
        <f t="shared" si="168"/>
        <v>0</v>
      </c>
      <c r="U826" s="192"/>
      <c r="V826" s="180">
        <f t="shared" si="169"/>
        <v>0</v>
      </c>
      <c r="W826" s="192"/>
      <c r="X826" s="179">
        <f t="shared" si="157"/>
        <v>0</v>
      </c>
      <c r="Y826" s="168"/>
    </row>
    <row r="827" spans="1:25" x14ac:dyDescent="0.25">
      <c r="A827" s="168"/>
      <c r="B827" s="181"/>
      <c r="C827" s="168"/>
      <c r="D827" s="191"/>
      <c r="E827" s="168"/>
      <c r="F827" s="168"/>
      <c r="G827" s="187" t="str">
        <f t="shared" si="158"/>
        <v/>
      </c>
      <c r="H827" s="238">
        <f t="shared" si="159"/>
        <v>0</v>
      </c>
      <c r="I827" s="238" t="str">
        <f t="shared" si="160"/>
        <v/>
      </c>
      <c r="J827" s="238" t="str">
        <f t="shared" si="161"/>
        <v/>
      </c>
      <c r="K827" s="238" t="str">
        <f t="shared" si="162"/>
        <v/>
      </c>
      <c r="L827" s="238" t="str">
        <f t="shared" si="163"/>
        <v/>
      </c>
      <c r="M827" s="238" t="str">
        <f t="shared" si="164"/>
        <v/>
      </c>
      <c r="N827" s="180">
        <f t="shared" si="165"/>
        <v>0</v>
      </c>
      <c r="O827" s="192"/>
      <c r="P827" s="180">
        <f t="shared" si="166"/>
        <v>0</v>
      </c>
      <c r="Q827" s="192"/>
      <c r="R827" s="180">
        <f t="shared" si="167"/>
        <v>0</v>
      </c>
      <c r="S827" s="192"/>
      <c r="T827" s="180">
        <f t="shared" si="168"/>
        <v>0</v>
      </c>
      <c r="U827" s="192"/>
      <c r="V827" s="180">
        <f t="shared" si="169"/>
        <v>0</v>
      </c>
      <c r="W827" s="192"/>
      <c r="X827" s="179">
        <f t="shared" si="157"/>
        <v>0</v>
      </c>
      <c r="Y827" s="168"/>
    </row>
    <row r="828" spans="1:25" x14ac:dyDescent="0.25">
      <c r="A828" s="168"/>
      <c r="B828" s="181"/>
      <c r="C828" s="168"/>
      <c r="D828" s="191"/>
      <c r="E828" s="168"/>
      <c r="F828" s="168"/>
      <c r="G828" s="187" t="str">
        <f t="shared" si="158"/>
        <v/>
      </c>
      <c r="H828" s="238">
        <f t="shared" si="159"/>
        <v>0</v>
      </c>
      <c r="I828" s="238" t="str">
        <f t="shared" si="160"/>
        <v/>
      </c>
      <c r="J828" s="238" t="str">
        <f t="shared" si="161"/>
        <v/>
      </c>
      <c r="K828" s="238" t="str">
        <f t="shared" si="162"/>
        <v/>
      </c>
      <c r="L828" s="238" t="str">
        <f t="shared" si="163"/>
        <v/>
      </c>
      <c r="M828" s="238" t="str">
        <f t="shared" si="164"/>
        <v/>
      </c>
      <c r="N828" s="180">
        <f t="shared" si="165"/>
        <v>0</v>
      </c>
      <c r="O828" s="192"/>
      <c r="P828" s="180">
        <f t="shared" si="166"/>
        <v>0</v>
      </c>
      <c r="Q828" s="192"/>
      <c r="R828" s="180">
        <f t="shared" si="167"/>
        <v>0</v>
      </c>
      <c r="S828" s="192"/>
      <c r="T828" s="180">
        <f t="shared" si="168"/>
        <v>0</v>
      </c>
      <c r="U828" s="192"/>
      <c r="V828" s="180">
        <f t="shared" si="169"/>
        <v>0</v>
      </c>
      <c r="W828" s="192"/>
      <c r="X828" s="179">
        <f t="shared" si="157"/>
        <v>0</v>
      </c>
      <c r="Y828" s="168"/>
    </row>
    <row r="829" spans="1:25" x14ac:dyDescent="0.25">
      <c r="A829" s="168"/>
      <c r="B829" s="181"/>
      <c r="C829" s="168"/>
      <c r="D829" s="191"/>
      <c r="E829" s="168"/>
      <c r="F829" s="168"/>
      <c r="G829" s="187" t="str">
        <f t="shared" si="158"/>
        <v/>
      </c>
      <c r="H829" s="238">
        <f t="shared" si="159"/>
        <v>0</v>
      </c>
      <c r="I829" s="238" t="str">
        <f t="shared" si="160"/>
        <v/>
      </c>
      <c r="J829" s="238" t="str">
        <f t="shared" si="161"/>
        <v/>
      </c>
      <c r="K829" s="238" t="str">
        <f t="shared" si="162"/>
        <v/>
      </c>
      <c r="L829" s="238" t="str">
        <f t="shared" si="163"/>
        <v/>
      </c>
      <c r="M829" s="238" t="str">
        <f t="shared" si="164"/>
        <v/>
      </c>
      <c r="N829" s="180">
        <f t="shared" si="165"/>
        <v>0</v>
      </c>
      <c r="O829" s="192"/>
      <c r="P829" s="180">
        <f t="shared" si="166"/>
        <v>0</v>
      </c>
      <c r="Q829" s="192"/>
      <c r="R829" s="180">
        <f t="shared" si="167"/>
        <v>0</v>
      </c>
      <c r="S829" s="192"/>
      <c r="T829" s="180">
        <f t="shared" si="168"/>
        <v>0</v>
      </c>
      <c r="U829" s="192"/>
      <c r="V829" s="180">
        <f t="shared" si="169"/>
        <v>0</v>
      </c>
      <c r="W829" s="192"/>
      <c r="X829" s="179">
        <f t="shared" si="157"/>
        <v>0</v>
      </c>
      <c r="Y829" s="168"/>
    </row>
    <row r="830" spans="1:25" x14ac:dyDescent="0.25">
      <c r="A830" s="168"/>
      <c r="B830" s="181"/>
      <c r="C830" s="168"/>
      <c r="D830" s="191"/>
      <c r="E830" s="168"/>
      <c r="F830" s="168"/>
      <c r="G830" s="187" t="str">
        <f t="shared" si="158"/>
        <v/>
      </c>
      <c r="H830" s="238">
        <f t="shared" si="159"/>
        <v>0</v>
      </c>
      <c r="I830" s="238" t="str">
        <f t="shared" si="160"/>
        <v/>
      </c>
      <c r="J830" s="238" t="str">
        <f t="shared" si="161"/>
        <v/>
      </c>
      <c r="K830" s="238" t="str">
        <f t="shared" si="162"/>
        <v/>
      </c>
      <c r="L830" s="238" t="str">
        <f t="shared" si="163"/>
        <v/>
      </c>
      <c r="M830" s="238" t="str">
        <f t="shared" si="164"/>
        <v/>
      </c>
      <c r="N830" s="180">
        <f t="shared" si="165"/>
        <v>0</v>
      </c>
      <c r="O830" s="192"/>
      <c r="P830" s="180">
        <f t="shared" si="166"/>
        <v>0</v>
      </c>
      <c r="Q830" s="192"/>
      <c r="R830" s="180">
        <f t="shared" si="167"/>
        <v>0</v>
      </c>
      <c r="S830" s="192"/>
      <c r="T830" s="180">
        <f t="shared" si="168"/>
        <v>0</v>
      </c>
      <c r="U830" s="192"/>
      <c r="V830" s="180">
        <f t="shared" si="169"/>
        <v>0</v>
      </c>
      <c r="W830" s="192"/>
      <c r="X830" s="179">
        <f t="shared" si="157"/>
        <v>0</v>
      </c>
      <c r="Y830" s="168"/>
    </row>
    <row r="831" spans="1:25" x14ac:dyDescent="0.25">
      <c r="A831" s="168"/>
      <c r="B831" s="181"/>
      <c r="C831" s="168"/>
      <c r="D831" s="191"/>
      <c r="E831" s="168"/>
      <c r="F831" s="168"/>
      <c r="G831" s="187" t="str">
        <f t="shared" si="158"/>
        <v/>
      </c>
      <c r="H831" s="238">
        <f t="shared" si="159"/>
        <v>0</v>
      </c>
      <c r="I831" s="238" t="str">
        <f t="shared" si="160"/>
        <v/>
      </c>
      <c r="J831" s="238" t="str">
        <f t="shared" si="161"/>
        <v/>
      </c>
      <c r="K831" s="238" t="str">
        <f t="shared" si="162"/>
        <v/>
      </c>
      <c r="L831" s="238" t="str">
        <f t="shared" si="163"/>
        <v/>
      </c>
      <c r="M831" s="238" t="str">
        <f t="shared" si="164"/>
        <v/>
      </c>
      <c r="N831" s="180">
        <f t="shared" si="165"/>
        <v>0</v>
      </c>
      <c r="O831" s="192"/>
      <c r="P831" s="180">
        <f t="shared" si="166"/>
        <v>0</v>
      </c>
      <c r="Q831" s="192"/>
      <c r="R831" s="180">
        <f t="shared" si="167"/>
        <v>0</v>
      </c>
      <c r="S831" s="192"/>
      <c r="T831" s="180">
        <f t="shared" si="168"/>
        <v>0</v>
      </c>
      <c r="U831" s="192"/>
      <c r="V831" s="180">
        <f t="shared" si="169"/>
        <v>0</v>
      </c>
      <c r="W831" s="192"/>
      <c r="X831" s="179">
        <f t="shared" si="157"/>
        <v>0</v>
      </c>
      <c r="Y831" s="168"/>
    </row>
    <row r="832" spans="1:25" x14ac:dyDescent="0.25">
      <c r="A832" s="168"/>
      <c r="B832" s="181"/>
      <c r="C832" s="168"/>
      <c r="D832" s="191"/>
      <c r="E832" s="168"/>
      <c r="F832" s="168"/>
      <c r="G832" s="187" t="str">
        <f t="shared" si="158"/>
        <v/>
      </c>
      <c r="H832" s="238">
        <f t="shared" si="159"/>
        <v>0</v>
      </c>
      <c r="I832" s="238" t="str">
        <f t="shared" si="160"/>
        <v/>
      </c>
      <c r="J832" s="238" t="str">
        <f t="shared" si="161"/>
        <v/>
      </c>
      <c r="K832" s="238" t="str">
        <f t="shared" si="162"/>
        <v/>
      </c>
      <c r="L832" s="238" t="str">
        <f t="shared" si="163"/>
        <v/>
      </c>
      <c r="M832" s="238" t="str">
        <f t="shared" si="164"/>
        <v/>
      </c>
      <c r="N832" s="180">
        <f t="shared" si="165"/>
        <v>0</v>
      </c>
      <c r="O832" s="192"/>
      <c r="P832" s="180">
        <f t="shared" si="166"/>
        <v>0</v>
      </c>
      <c r="Q832" s="192"/>
      <c r="R832" s="180">
        <f t="shared" si="167"/>
        <v>0</v>
      </c>
      <c r="S832" s="192"/>
      <c r="T832" s="180">
        <f t="shared" si="168"/>
        <v>0</v>
      </c>
      <c r="U832" s="192"/>
      <c r="V832" s="180">
        <f t="shared" si="169"/>
        <v>0</v>
      </c>
      <c r="W832" s="192"/>
      <c r="X832" s="179">
        <f t="shared" si="157"/>
        <v>0</v>
      </c>
      <c r="Y832" s="168"/>
    </row>
    <row r="833" spans="1:25" x14ac:dyDescent="0.25">
      <c r="A833" s="168"/>
      <c r="B833" s="181"/>
      <c r="C833" s="168"/>
      <c r="D833" s="191"/>
      <c r="E833" s="168"/>
      <c r="F833" s="168"/>
      <c r="G833" s="187" t="str">
        <f t="shared" si="158"/>
        <v/>
      </c>
      <c r="H833" s="238">
        <f t="shared" si="159"/>
        <v>0</v>
      </c>
      <c r="I833" s="238" t="str">
        <f t="shared" si="160"/>
        <v/>
      </c>
      <c r="J833" s="238" t="str">
        <f t="shared" si="161"/>
        <v/>
      </c>
      <c r="K833" s="238" t="str">
        <f t="shared" si="162"/>
        <v/>
      </c>
      <c r="L833" s="238" t="str">
        <f t="shared" si="163"/>
        <v/>
      </c>
      <c r="M833" s="238" t="str">
        <f t="shared" si="164"/>
        <v/>
      </c>
      <c r="N833" s="180">
        <f t="shared" si="165"/>
        <v>0</v>
      </c>
      <c r="O833" s="192"/>
      <c r="P833" s="180">
        <f t="shared" si="166"/>
        <v>0</v>
      </c>
      <c r="Q833" s="192"/>
      <c r="R833" s="180">
        <f t="shared" si="167"/>
        <v>0</v>
      </c>
      <c r="S833" s="192"/>
      <c r="T833" s="180">
        <f t="shared" si="168"/>
        <v>0</v>
      </c>
      <c r="U833" s="192"/>
      <c r="V833" s="180">
        <f t="shared" si="169"/>
        <v>0</v>
      </c>
      <c r="W833" s="192"/>
      <c r="X833" s="179">
        <f t="shared" si="157"/>
        <v>0</v>
      </c>
      <c r="Y833" s="168"/>
    </row>
    <row r="834" spans="1:25" x14ac:dyDescent="0.25">
      <c r="A834" s="168"/>
      <c r="B834" s="181"/>
      <c r="C834" s="168"/>
      <c r="D834" s="191"/>
      <c r="E834" s="168"/>
      <c r="F834" s="168"/>
      <c r="G834" s="187" t="str">
        <f t="shared" si="158"/>
        <v/>
      </c>
      <c r="H834" s="238">
        <f t="shared" si="159"/>
        <v>0</v>
      </c>
      <c r="I834" s="238" t="str">
        <f t="shared" si="160"/>
        <v/>
      </c>
      <c r="J834" s="238" t="str">
        <f t="shared" si="161"/>
        <v/>
      </c>
      <c r="K834" s="238" t="str">
        <f t="shared" si="162"/>
        <v/>
      </c>
      <c r="L834" s="238" t="str">
        <f t="shared" si="163"/>
        <v/>
      </c>
      <c r="M834" s="238" t="str">
        <f t="shared" si="164"/>
        <v/>
      </c>
      <c r="N834" s="180">
        <f t="shared" si="165"/>
        <v>0</v>
      </c>
      <c r="O834" s="192"/>
      <c r="P834" s="180">
        <f t="shared" si="166"/>
        <v>0</v>
      </c>
      <c r="Q834" s="192"/>
      <c r="R834" s="180">
        <f t="shared" si="167"/>
        <v>0</v>
      </c>
      <c r="S834" s="192"/>
      <c r="T834" s="180">
        <f t="shared" si="168"/>
        <v>0</v>
      </c>
      <c r="U834" s="192"/>
      <c r="V834" s="180">
        <f t="shared" si="169"/>
        <v>0</v>
      </c>
      <c r="W834" s="192"/>
      <c r="X834" s="179">
        <f t="shared" si="157"/>
        <v>0</v>
      </c>
      <c r="Y834" s="168"/>
    </row>
    <row r="835" spans="1:25" x14ac:dyDescent="0.25">
      <c r="A835" s="168"/>
      <c r="B835" s="181"/>
      <c r="C835" s="168"/>
      <c r="D835" s="191"/>
      <c r="E835" s="168"/>
      <c r="F835" s="168"/>
      <c r="G835" s="187" t="str">
        <f t="shared" si="158"/>
        <v/>
      </c>
      <c r="H835" s="238">
        <f t="shared" si="159"/>
        <v>0</v>
      </c>
      <c r="I835" s="238" t="str">
        <f t="shared" si="160"/>
        <v/>
      </c>
      <c r="J835" s="238" t="str">
        <f t="shared" si="161"/>
        <v/>
      </c>
      <c r="K835" s="238" t="str">
        <f t="shared" si="162"/>
        <v/>
      </c>
      <c r="L835" s="238" t="str">
        <f t="shared" si="163"/>
        <v/>
      </c>
      <c r="M835" s="238" t="str">
        <f t="shared" si="164"/>
        <v/>
      </c>
      <c r="N835" s="180">
        <f t="shared" si="165"/>
        <v>0</v>
      </c>
      <c r="O835" s="192"/>
      <c r="P835" s="180">
        <f t="shared" si="166"/>
        <v>0</v>
      </c>
      <c r="Q835" s="192"/>
      <c r="R835" s="180">
        <f t="shared" si="167"/>
        <v>0</v>
      </c>
      <c r="S835" s="192"/>
      <c r="T835" s="180">
        <f t="shared" si="168"/>
        <v>0</v>
      </c>
      <c r="U835" s="192"/>
      <c r="V835" s="180">
        <f t="shared" si="169"/>
        <v>0</v>
      </c>
      <c r="W835" s="192"/>
      <c r="X835" s="179">
        <f t="shared" si="157"/>
        <v>0</v>
      </c>
      <c r="Y835" s="168"/>
    </row>
    <row r="836" spans="1:25" x14ac:dyDescent="0.25">
      <c r="A836" s="168"/>
      <c r="B836" s="181"/>
      <c r="C836" s="168"/>
      <c r="D836" s="191"/>
      <c r="E836" s="168"/>
      <c r="F836" s="168"/>
      <c r="G836" s="187" t="str">
        <f t="shared" si="158"/>
        <v/>
      </c>
      <c r="H836" s="238">
        <f t="shared" si="159"/>
        <v>0</v>
      </c>
      <c r="I836" s="238" t="str">
        <f t="shared" si="160"/>
        <v/>
      </c>
      <c r="J836" s="238" t="str">
        <f t="shared" si="161"/>
        <v/>
      </c>
      <c r="K836" s="238" t="str">
        <f t="shared" si="162"/>
        <v/>
      </c>
      <c r="L836" s="238" t="str">
        <f t="shared" si="163"/>
        <v/>
      </c>
      <c r="M836" s="238" t="str">
        <f t="shared" si="164"/>
        <v/>
      </c>
      <c r="N836" s="180">
        <f t="shared" si="165"/>
        <v>0</v>
      </c>
      <c r="O836" s="192"/>
      <c r="P836" s="180">
        <f t="shared" si="166"/>
        <v>0</v>
      </c>
      <c r="Q836" s="192"/>
      <c r="R836" s="180">
        <f t="shared" si="167"/>
        <v>0</v>
      </c>
      <c r="S836" s="192"/>
      <c r="T836" s="180">
        <f t="shared" si="168"/>
        <v>0</v>
      </c>
      <c r="U836" s="192"/>
      <c r="V836" s="180">
        <f t="shared" si="169"/>
        <v>0</v>
      </c>
      <c r="W836" s="192"/>
      <c r="X836" s="179">
        <f t="shared" si="157"/>
        <v>0</v>
      </c>
      <c r="Y836" s="168"/>
    </row>
    <row r="837" spans="1:25" x14ac:dyDescent="0.25">
      <c r="A837" s="168"/>
      <c r="B837" s="181"/>
      <c r="C837" s="168"/>
      <c r="D837" s="191"/>
      <c r="E837" s="168"/>
      <c r="F837" s="168"/>
      <c r="G837" s="187" t="str">
        <f t="shared" si="158"/>
        <v/>
      </c>
      <c r="H837" s="238">
        <f t="shared" si="159"/>
        <v>0</v>
      </c>
      <c r="I837" s="238" t="str">
        <f t="shared" si="160"/>
        <v/>
      </c>
      <c r="J837" s="238" t="str">
        <f t="shared" si="161"/>
        <v/>
      </c>
      <c r="K837" s="238" t="str">
        <f t="shared" si="162"/>
        <v/>
      </c>
      <c r="L837" s="238" t="str">
        <f t="shared" si="163"/>
        <v/>
      </c>
      <c r="M837" s="238" t="str">
        <f t="shared" si="164"/>
        <v/>
      </c>
      <c r="N837" s="180">
        <f t="shared" si="165"/>
        <v>0</v>
      </c>
      <c r="O837" s="192"/>
      <c r="P837" s="180">
        <f t="shared" si="166"/>
        <v>0</v>
      </c>
      <c r="Q837" s="192"/>
      <c r="R837" s="180">
        <f t="shared" si="167"/>
        <v>0</v>
      </c>
      <c r="S837" s="192"/>
      <c r="T837" s="180">
        <f t="shared" si="168"/>
        <v>0</v>
      </c>
      <c r="U837" s="192"/>
      <c r="V837" s="180">
        <f t="shared" si="169"/>
        <v>0</v>
      </c>
      <c r="W837" s="192"/>
      <c r="X837" s="179">
        <f t="shared" si="157"/>
        <v>0</v>
      </c>
      <c r="Y837" s="168"/>
    </row>
    <row r="838" spans="1:25" x14ac:dyDescent="0.25">
      <c r="A838" s="168"/>
      <c r="B838" s="181"/>
      <c r="C838" s="168"/>
      <c r="D838" s="191"/>
      <c r="E838" s="168"/>
      <c r="F838" s="168"/>
      <c r="G838" s="187" t="str">
        <f t="shared" si="158"/>
        <v/>
      </c>
      <c r="H838" s="238">
        <f t="shared" si="159"/>
        <v>0</v>
      </c>
      <c r="I838" s="238" t="str">
        <f t="shared" si="160"/>
        <v/>
      </c>
      <c r="J838" s="238" t="str">
        <f t="shared" si="161"/>
        <v/>
      </c>
      <c r="K838" s="238" t="str">
        <f t="shared" si="162"/>
        <v/>
      </c>
      <c r="L838" s="238" t="str">
        <f t="shared" si="163"/>
        <v/>
      </c>
      <c r="M838" s="238" t="str">
        <f t="shared" si="164"/>
        <v/>
      </c>
      <c r="N838" s="180">
        <f t="shared" si="165"/>
        <v>0</v>
      </c>
      <c r="O838" s="192"/>
      <c r="P838" s="180">
        <f t="shared" si="166"/>
        <v>0</v>
      </c>
      <c r="Q838" s="192"/>
      <c r="R838" s="180">
        <f t="shared" si="167"/>
        <v>0</v>
      </c>
      <c r="S838" s="192"/>
      <c r="T838" s="180">
        <f t="shared" si="168"/>
        <v>0</v>
      </c>
      <c r="U838" s="192"/>
      <c r="V838" s="180">
        <f t="shared" si="169"/>
        <v>0</v>
      </c>
      <c r="W838" s="192"/>
      <c r="X838" s="179">
        <f t="shared" si="157"/>
        <v>0</v>
      </c>
      <c r="Y838" s="168"/>
    </row>
    <row r="839" spans="1:25" x14ac:dyDescent="0.25">
      <c r="A839" s="168"/>
      <c r="B839" s="181"/>
      <c r="C839" s="168"/>
      <c r="D839" s="191"/>
      <c r="E839" s="168"/>
      <c r="F839" s="168"/>
      <c r="G839" s="187" t="str">
        <f t="shared" si="158"/>
        <v/>
      </c>
      <c r="H839" s="238">
        <f t="shared" si="159"/>
        <v>0</v>
      </c>
      <c r="I839" s="238" t="str">
        <f t="shared" si="160"/>
        <v/>
      </c>
      <c r="J839" s="238" t="str">
        <f t="shared" si="161"/>
        <v/>
      </c>
      <c r="K839" s="238" t="str">
        <f t="shared" si="162"/>
        <v/>
      </c>
      <c r="L839" s="238" t="str">
        <f t="shared" si="163"/>
        <v/>
      </c>
      <c r="M839" s="238" t="str">
        <f t="shared" si="164"/>
        <v/>
      </c>
      <c r="N839" s="180">
        <f t="shared" si="165"/>
        <v>0</v>
      </c>
      <c r="O839" s="192"/>
      <c r="P839" s="180">
        <f t="shared" si="166"/>
        <v>0</v>
      </c>
      <c r="Q839" s="192"/>
      <c r="R839" s="180">
        <f t="shared" si="167"/>
        <v>0</v>
      </c>
      <c r="S839" s="192"/>
      <c r="T839" s="180">
        <f t="shared" si="168"/>
        <v>0</v>
      </c>
      <c r="U839" s="192"/>
      <c r="V839" s="180">
        <f t="shared" si="169"/>
        <v>0</v>
      </c>
      <c r="W839" s="192"/>
      <c r="X839" s="179">
        <f t="shared" si="157"/>
        <v>0</v>
      </c>
      <c r="Y839" s="168"/>
    </row>
    <row r="840" spans="1:25" x14ac:dyDescent="0.25">
      <c r="A840" s="168"/>
      <c r="B840" s="181"/>
      <c r="C840" s="168"/>
      <c r="D840" s="191"/>
      <c r="E840" s="168"/>
      <c r="F840" s="168"/>
      <c r="G840" s="187" t="str">
        <f t="shared" si="158"/>
        <v/>
      </c>
      <c r="H840" s="238">
        <f t="shared" si="159"/>
        <v>0</v>
      </c>
      <c r="I840" s="238" t="str">
        <f t="shared" si="160"/>
        <v/>
      </c>
      <c r="J840" s="238" t="str">
        <f t="shared" si="161"/>
        <v/>
      </c>
      <c r="K840" s="238" t="str">
        <f t="shared" si="162"/>
        <v/>
      </c>
      <c r="L840" s="238" t="str">
        <f t="shared" si="163"/>
        <v/>
      </c>
      <c r="M840" s="238" t="str">
        <f t="shared" si="164"/>
        <v/>
      </c>
      <c r="N840" s="180">
        <f t="shared" si="165"/>
        <v>0</v>
      </c>
      <c r="O840" s="192"/>
      <c r="P840" s="180">
        <f t="shared" si="166"/>
        <v>0</v>
      </c>
      <c r="Q840" s="192"/>
      <c r="R840" s="180">
        <f t="shared" si="167"/>
        <v>0</v>
      </c>
      <c r="S840" s="192"/>
      <c r="T840" s="180">
        <f t="shared" si="168"/>
        <v>0</v>
      </c>
      <c r="U840" s="192"/>
      <c r="V840" s="180">
        <f t="shared" si="169"/>
        <v>0</v>
      </c>
      <c r="W840" s="192"/>
      <c r="X840" s="179">
        <f t="shared" si="157"/>
        <v>0</v>
      </c>
      <c r="Y840" s="168"/>
    </row>
    <row r="841" spans="1:25" x14ac:dyDescent="0.25">
      <c r="A841" s="168"/>
      <c r="B841" s="181"/>
      <c r="C841" s="168"/>
      <c r="D841" s="191"/>
      <c r="E841" s="168"/>
      <c r="F841" s="168"/>
      <c r="G841" s="187" t="str">
        <f t="shared" si="158"/>
        <v/>
      </c>
      <c r="H841" s="238">
        <f t="shared" si="159"/>
        <v>0</v>
      </c>
      <c r="I841" s="238" t="str">
        <f t="shared" si="160"/>
        <v/>
      </c>
      <c r="J841" s="238" t="str">
        <f t="shared" si="161"/>
        <v/>
      </c>
      <c r="K841" s="238" t="str">
        <f t="shared" si="162"/>
        <v/>
      </c>
      <c r="L841" s="238" t="str">
        <f t="shared" si="163"/>
        <v/>
      </c>
      <c r="M841" s="238" t="str">
        <f t="shared" si="164"/>
        <v/>
      </c>
      <c r="N841" s="180">
        <f t="shared" si="165"/>
        <v>0</v>
      </c>
      <c r="O841" s="192"/>
      <c r="P841" s="180">
        <f t="shared" si="166"/>
        <v>0</v>
      </c>
      <c r="Q841" s="192"/>
      <c r="R841" s="180">
        <f t="shared" si="167"/>
        <v>0</v>
      </c>
      <c r="S841" s="192"/>
      <c r="T841" s="180">
        <f t="shared" si="168"/>
        <v>0</v>
      </c>
      <c r="U841" s="192"/>
      <c r="V841" s="180">
        <f t="shared" si="169"/>
        <v>0</v>
      </c>
      <c r="W841" s="192"/>
      <c r="X841" s="179">
        <f t="shared" si="157"/>
        <v>0</v>
      </c>
      <c r="Y841" s="168"/>
    </row>
    <row r="842" spans="1:25" x14ac:dyDescent="0.25">
      <c r="A842" s="168"/>
      <c r="B842" s="181"/>
      <c r="C842" s="168"/>
      <c r="D842" s="191"/>
      <c r="E842" s="168"/>
      <c r="F842" s="168"/>
      <c r="G842" s="187" t="str">
        <f t="shared" si="158"/>
        <v/>
      </c>
      <c r="H842" s="238">
        <f t="shared" si="159"/>
        <v>0</v>
      </c>
      <c r="I842" s="238" t="str">
        <f t="shared" si="160"/>
        <v/>
      </c>
      <c r="J842" s="238" t="str">
        <f t="shared" si="161"/>
        <v/>
      </c>
      <c r="K842" s="238" t="str">
        <f t="shared" si="162"/>
        <v/>
      </c>
      <c r="L842" s="238" t="str">
        <f t="shared" si="163"/>
        <v/>
      </c>
      <c r="M842" s="238" t="str">
        <f t="shared" si="164"/>
        <v/>
      </c>
      <c r="N842" s="180">
        <f t="shared" si="165"/>
        <v>0</v>
      </c>
      <c r="O842" s="192"/>
      <c r="P842" s="180">
        <f t="shared" si="166"/>
        <v>0</v>
      </c>
      <c r="Q842" s="192"/>
      <c r="R842" s="180">
        <f t="shared" si="167"/>
        <v>0</v>
      </c>
      <c r="S842" s="192"/>
      <c r="T842" s="180">
        <f t="shared" si="168"/>
        <v>0</v>
      </c>
      <c r="U842" s="192"/>
      <c r="V842" s="180">
        <f t="shared" si="169"/>
        <v>0</v>
      </c>
      <c r="W842" s="192"/>
      <c r="X842" s="179">
        <f t="shared" si="157"/>
        <v>0</v>
      </c>
      <c r="Y842" s="168"/>
    </row>
    <row r="843" spans="1:25" x14ac:dyDescent="0.25">
      <c r="A843" s="168"/>
      <c r="B843" s="181"/>
      <c r="C843" s="168"/>
      <c r="D843" s="191"/>
      <c r="E843" s="168"/>
      <c r="F843" s="168"/>
      <c r="G843" s="187" t="str">
        <f t="shared" si="158"/>
        <v/>
      </c>
      <c r="H843" s="238">
        <f t="shared" si="159"/>
        <v>0</v>
      </c>
      <c r="I843" s="238" t="str">
        <f t="shared" si="160"/>
        <v/>
      </c>
      <c r="J843" s="238" t="str">
        <f t="shared" si="161"/>
        <v/>
      </c>
      <c r="K843" s="238" t="str">
        <f t="shared" si="162"/>
        <v/>
      </c>
      <c r="L843" s="238" t="str">
        <f t="shared" si="163"/>
        <v/>
      </c>
      <c r="M843" s="238" t="str">
        <f t="shared" si="164"/>
        <v/>
      </c>
      <c r="N843" s="180">
        <f t="shared" si="165"/>
        <v>0</v>
      </c>
      <c r="O843" s="192"/>
      <c r="P843" s="180">
        <f t="shared" si="166"/>
        <v>0</v>
      </c>
      <c r="Q843" s="192"/>
      <c r="R843" s="180">
        <f t="shared" si="167"/>
        <v>0</v>
      </c>
      <c r="S843" s="192"/>
      <c r="T843" s="180">
        <f t="shared" si="168"/>
        <v>0</v>
      </c>
      <c r="U843" s="192"/>
      <c r="V843" s="180">
        <f t="shared" si="169"/>
        <v>0</v>
      </c>
      <c r="W843" s="192"/>
      <c r="X843" s="179">
        <f t="shared" si="157"/>
        <v>0</v>
      </c>
      <c r="Y843" s="168"/>
    </row>
    <row r="844" spans="1:25" x14ac:dyDescent="0.25">
      <c r="A844" s="168"/>
      <c r="B844" s="181"/>
      <c r="C844" s="168"/>
      <c r="D844" s="191"/>
      <c r="E844" s="168"/>
      <c r="F844" s="168"/>
      <c r="G844" s="187" t="str">
        <f t="shared" si="158"/>
        <v/>
      </c>
      <c r="H844" s="238">
        <f t="shared" si="159"/>
        <v>0</v>
      </c>
      <c r="I844" s="238" t="str">
        <f t="shared" si="160"/>
        <v/>
      </c>
      <c r="J844" s="238" t="str">
        <f t="shared" si="161"/>
        <v/>
      </c>
      <c r="K844" s="238" t="str">
        <f t="shared" si="162"/>
        <v/>
      </c>
      <c r="L844" s="238" t="str">
        <f t="shared" si="163"/>
        <v/>
      </c>
      <c r="M844" s="238" t="str">
        <f t="shared" si="164"/>
        <v/>
      </c>
      <c r="N844" s="180">
        <f t="shared" si="165"/>
        <v>0</v>
      </c>
      <c r="O844" s="192"/>
      <c r="P844" s="180">
        <f t="shared" si="166"/>
        <v>0</v>
      </c>
      <c r="Q844" s="192"/>
      <c r="R844" s="180">
        <f t="shared" si="167"/>
        <v>0</v>
      </c>
      <c r="S844" s="192"/>
      <c r="T844" s="180">
        <f t="shared" si="168"/>
        <v>0</v>
      </c>
      <c r="U844" s="192"/>
      <c r="V844" s="180">
        <f t="shared" si="169"/>
        <v>0</v>
      </c>
      <c r="W844" s="192"/>
      <c r="X844" s="179">
        <f t="shared" si="157"/>
        <v>0</v>
      </c>
      <c r="Y844" s="168"/>
    </row>
    <row r="845" spans="1:25" x14ac:dyDescent="0.25">
      <c r="A845" s="168"/>
      <c r="B845" s="181"/>
      <c r="C845" s="168"/>
      <c r="D845" s="191"/>
      <c r="E845" s="168"/>
      <c r="F845" s="168"/>
      <c r="G845" s="187" t="str">
        <f t="shared" si="158"/>
        <v/>
      </c>
      <c r="H845" s="238">
        <f t="shared" si="159"/>
        <v>0</v>
      </c>
      <c r="I845" s="238" t="str">
        <f t="shared" si="160"/>
        <v/>
      </c>
      <c r="J845" s="238" t="str">
        <f t="shared" si="161"/>
        <v/>
      </c>
      <c r="K845" s="238" t="str">
        <f t="shared" si="162"/>
        <v/>
      </c>
      <c r="L845" s="238" t="str">
        <f t="shared" si="163"/>
        <v/>
      </c>
      <c r="M845" s="238" t="str">
        <f t="shared" si="164"/>
        <v/>
      </c>
      <c r="N845" s="180">
        <f t="shared" si="165"/>
        <v>0</v>
      </c>
      <c r="O845" s="192"/>
      <c r="P845" s="180">
        <f t="shared" si="166"/>
        <v>0</v>
      </c>
      <c r="Q845" s="192"/>
      <c r="R845" s="180">
        <f t="shared" si="167"/>
        <v>0</v>
      </c>
      <c r="S845" s="192"/>
      <c r="T845" s="180">
        <f t="shared" si="168"/>
        <v>0</v>
      </c>
      <c r="U845" s="192"/>
      <c r="V845" s="180">
        <f t="shared" si="169"/>
        <v>0</v>
      </c>
      <c r="W845" s="192"/>
      <c r="X845" s="179">
        <f t="shared" si="157"/>
        <v>0</v>
      </c>
      <c r="Y845" s="168"/>
    </row>
    <row r="846" spans="1:25" x14ac:dyDescent="0.25">
      <c r="A846" s="168"/>
      <c r="B846" s="181"/>
      <c r="C846" s="168"/>
      <c r="D846" s="191"/>
      <c r="E846" s="168"/>
      <c r="F846" s="168"/>
      <c r="G846" s="187" t="str">
        <f t="shared" si="158"/>
        <v/>
      </c>
      <c r="H846" s="238">
        <f t="shared" si="159"/>
        <v>0</v>
      </c>
      <c r="I846" s="238" t="str">
        <f t="shared" si="160"/>
        <v/>
      </c>
      <c r="J846" s="238" t="str">
        <f t="shared" si="161"/>
        <v/>
      </c>
      <c r="K846" s="238" t="str">
        <f t="shared" si="162"/>
        <v/>
      </c>
      <c r="L846" s="238" t="str">
        <f t="shared" si="163"/>
        <v/>
      </c>
      <c r="M846" s="238" t="str">
        <f t="shared" si="164"/>
        <v/>
      </c>
      <c r="N846" s="180">
        <f t="shared" si="165"/>
        <v>0</v>
      </c>
      <c r="O846" s="192"/>
      <c r="P846" s="180">
        <f t="shared" si="166"/>
        <v>0</v>
      </c>
      <c r="Q846" s="192"/>
      <c r="R846" s="180">
        <f t="shared" si="167"/>
        <v>0</v>
      </c>
      <c r="S846" s="192"/>
      <c r="T846" s="180">
        <f t="shared" si="168"/>
        <v>0</v>
      </c>
      <c r="U846" s="192"/>
      <c r="V846" s="180">
        <f t="shared" si="169"/>
        <v>0</v>
      </c>
      <c r="W846" s="192"/>
      <c r="X846" s="179">
        <f t="shared" si="157"/>
        <v>0</v>
      </c>
      <c r="Y846" s="168"/>
    </row>
    <row r="847" spans="1:25" x14ac:dyDescent="0.25">
      <c r="A847" s="168"/>
      <c r="B847" s="181"/>
      <c r="C847" s="168"/>
      <c r="D847" s="191"/>
      <c r="E847" s="168"/>
      <c r="F847" s="168"/>
      <c r="G847" s="187" t="str">
        <f t="shared" si="158"/>
        <v/>
      </c>
      <c r="H847" s="238">
        <f t="shared" si="159"/>
        <v>0</v>
      </c>
      <c r="I847" s="238" t="str">
        <f t="shared" si="160"/>
        <v/>
      </c>
      <c r="J847" s="238" t="str">
        <f t="shared" si="161"/>
        <v/>
      </c>
      <c r="K847" s="238" t="str">
        <f t="shared" si="162"/>
        <v/>
      </c>
      <c r="L847" s="238" t="str">
        <f t="shared" si="163"/>
        <v/>
      </c>
      <c r="M847" s="238" t="str">
        <f t="shared" si="164"/>
        <v/>
      </c>
      <c r="N847" s="180">
        <f t="shared" si="165"/>
        <v>0</v>
      </c>
      <c r="O847" s="192"/>
      <c r="P847" s="180">
        <f t="shared" si="166"/>
        <v>0</v>
      </c>
      <c r="Q847" s="192"/>
      <c r="R847" s="180">
        <f t="shared" si="167"/>
        <v>0</v>
      </c>
      <c r="S847" s="192"/>
      <c r="T847" s="180">
        <f t="shared" si="168"/>
        <v>0</v>
      </c>
      <c r="U847" s="192"/>
      <c r="V847" s="180">
        <f t="shared" si="169"/>
        <v>0</v>
      </c>
      <c r="W847" s="192"/>
      <c r="X847" s="179">
        <f t="shared" si="157"/>
        <v>0</v>
      </c>
      <c r="Y847" s="168"/>
    </row>
    <row r="848" spans="1:25" x14ac:dyDescent="0.25">
      <c r="A848" s="168"/>
      <c r="B848" s="181"/>
      <c r="C848" s="168"/>
      <c r="D848" s="191"/>
      <c r="E848" s="168"/>
      <c r="F848" s="168"/>
      <c r="G848" s="187" t="str">
        <f t="shared" si="158"/>
        <v/>
      </c>
      <c r="H848" s="238">
        <f t="shared" si="159"/>
        <v>0</v>
      </c>
      <c r="I848" s="238" t="str">
        <f t="shared" si="160"/>
        <v/>
      </c>
      <c r="J848" s="238" t="str">
        <f t="shared" si="161"/>
        <v/>
      </c>
      <c r="K848" s="238" t="str">
        <f t="shared" si="162"/>
        <v/>
      </c>
      <c r="L848" s="238" t="str">
        <f t="shared" si="163"/>
        <v/>
      </c>
      <c r="M848" s="238" t="str">
        <f t="shared" si="164"/>
        <v/>
      </c>
      <c r="N848" s="180">
        <f t="shared" si="165"/>
        <v>0</v>
      </c>
      <c r="O848" s="192"/>
      <c r="P848" s="180">
        <f t="shared" si="166"/>
        <v>0</v>
      </c>
      <c r="Q848" s="192"/>
      <c r="R848" s="180">
        <f t="shared" si="167"/>
        <v>0</v>
      </c>
      <c r="S848" s="192"/>
      <c r="T848" s="180">
        <f t="shared" si="168"/>
        <v>0</v>
      </c>
      <c r="U848" s="192"/>
      <c r="V848" s="180">
        <f t="shared" si="169"/>
        <v>0</v>
      </c>
      <c r="W848" s="192"/>
      <c r="X848" s="179">
        <f t="shared" si="157"/>
        <v>0</v>
      </c>
      <c r="Y848" s="168"/>
    </row>
    <row r="849" spans="1:25" x14ac:dyDescent="0.25">
      <c r="A849" s="168"/>
      <c r="B849" s="181"/>
      <c r="C849" s="168"/>
      <c r="D849" s="191"/>
      <c r="E849" s="168"/>
      <c r="F849" s="168"/>
      <c r="G849" s="187" t="str">
        <f t="shared" si="158"/>
        <v/>
      </c>
      <c r="H849" s="238">
        <f t="shared" si="159"/>
        <v>0</v>
      </c>
      <c r="I849" s="238" t="str">
        <f t="shared" si="160"/>
        <v/>
      </c>
      <c r="J849" s="238" t="str">
        <f t="shared" si="161"/>
        <v/>
      </c>
      <c r="K849" s="238" t="str">
        <f t="shared" si="162"/>
        <v/>
      </c>
      <c r="L849" s="238" t="str">
        <f t="shared" si="163"/>
        <v/>
      </c>
      <c r="M849" s="238" t="str">
        <f t="shared" si="164"/>
        <v/>
      </c>
      <c r="N849" s="180">
        <f t="shared" si="165"/>
        <v>0</v>
      </c>
      <c r="O849" s="192"/>
      <c r="P849" s="180">
        <f t="shared" si="166"/>
        <v>0</v>
      </c>
      <c r="Q849" s="192"/>
      <c r="R849" s="180">
        <f t="shared" si="167"/>
        <v>0</v>
      </c>
      <c r="S849" s="192"/>
      <c r="T849" s="180">
        <f t="shared" si="168"/>
        <v>0</v>
      </c>
      <c r="U849" s="192"/>
      <c r="V849" s="180">
        <f t="shared" si="169"/>
        <v>0</v>
      </c>
      <c r="W849" s="192"/>
      <c r="X849" s="179">
        <f t="shared" si="157"/>
        <v>0</v>
      </c>
      <c r="Y849" s="168"/>
    </row>
    <row r="850" spans="1:25" x14ac:dyDescent="0.25">
      <c r="A850" s="168"/>
      <c r="B850" s="181"/>
      <c r="C850" s="168"/>
      <c r="D850" s="191"/>
      <c r="E850" s="168"/>
      <c r="F850" s="168"/>
      <c r="G850" s="187" t="str">
        <f t="shared" si="158"/>
        <v/>
      </c>
      <c r="H850" s="238">
        <f t="shared" si="159"/>
        <v>0</v>
      </c>
      <c r="I850" s="238" t="str">
        <f t="shared" si="160"/>
        <v/>
      </c>
      <c r="J850" s="238" t="str">
        <f t="shared" si="161"/>
        <v/>
      </c>
      <c r="K850" s="238" t="str">
        <f t="shared" si="162"/>
        <v/>
      </c>
      <c r="L850" s="238" t="str">
        <f t="shared" si="163"/>
        <v/>
      </c>
      <c r="M850" s="238" t="str">
        <f t="shared" si="164"/>
        <v/>
      </c>
      <c r="N850" s="180">
        <f t="shared" si="165"/>
        <v>0</v>
      </c>
      <c r="O850" s="192"/>
      <c r="P850" s="180">
        <f t="shared" si="166"/>
        <v>0</v>
      </c>
      <c r="Q850" s="192"/>
      <c r="R850" s="180">
        <f t="shared" si="167"/>
        <v>0</v>
      </c>
      <c r="S850" s="192"/>
      <c r="T850" s="180">
        <f t="shared" si="168"/>
        <v>0</v>
      </c>
      <c r="U850" s="192"/>
      <c r="V850" s="180">
        <f t="shared" si="169"/>
        <v>0</v>
      </c>
      <c r="W850" s="192"/>
      <c r="X850" s="179">
        <f t="shared" si="157"/>
        <v>0</v>
      </c>
      <c r="Y850" s="168"/>
    </row>
    <row r="851" spans="1:25" x14ac:dyDescent="0.25">
      <c r="A851" s="168"/>
      <c r="B851" s="181"/>
      <c r="C851" s="168"/>
      <c r="D851" s="191"/>
      <c r="E851" s="168"/>
      <c r="F851" s="168"/>
      <c r="G851" s="187" t="str">
        <f t="shared" si="158"/>
        <v/>
      </c>
      <c r="H851" s="238">
        <f t="shared" si="159"/>
        <v>0</v>
      </c>
      <c r="I851" s="238" t="str">
        <f t="shared" si="160"/>
        <v/>
      </c>
      <c r="J851" s="238" t="str">
        <f t="shared" si="161"/>
        <v/>
      </c>
      <c r="K851" s="238" t="str">
        <f t="shared" si="162"/>
        <v/>
      </c>
      <c r="L851" s="238" t="str">
        <f t="shared" si="163"/>
        <v/>
      </c>
      <c r="M851" s="238" t="str">
        <f t="shared" si="164"/>
        <v/>
      </c>
      <c r="N851" s="180">
        <f t="shared" si="165"/>
        <v>0</v>
      </c>
      <c r="O851" s="192"/>
      <c r="P851" s="180">
        <f t="shared" si="166"/>
        <v>0</v>
      </c>
      <c r="Q851" s="192"/>
      <c r="R851" s="180">
        <f t="shared" si="167"/>
        <v>0</v>
      </c>
      <c r="S851" s="192"/>
      <c r="T851" s="180">
        <f t="shared" si="168"/>
        <v>0</v>
      </c>
      <c r="U851" s="192"/>
      <c r="V851" s="180">
        <f t="shared" si="169"/>
        <v>0</v>
      </c>
      <c r="W851" s="192"/>
      <c r="X851" s="179">
        <f t="shared" si="157"/>
        <v>0</v>
      </c>
      <c r="Y851" s="168"/>
    </row>
    <row r="852" spans="1:25" x14ac:dyDescent="0.25">
      <c r="A852" s="168"/>
      <c r="B852" s="181"/>
      <c r="C852" s="168"/>
      <c r="D852" s="191"/>
      <c r="E852" s="168"/>
      <c r="F852" s="168"/>
      <c r="G852" s="187" t="str">
        <f t="shared" si="158"/>
        <v/>
      </c>
      <c r="H852" s="238">
        <f t="shared" si="159"/>
        <v>0</v>
      </c>
      <c r="I852" s="238" t="str">
        <f t="shared" si="160"/>
        <v/>
      </c>
      <c r="J852" s="238" t="str">
        <f t="shared" si="161"/>
        <v/>
      </c>
      <c r="K852" s="238" t="str">
        <f t="shared" si="162"/>
        <v/>
      </c>
      <c r="L852" s="238" t="str">
        <f t="shared" si="163"/>
        <v/>
      </c>
      <c r="M852" s="238" t="str">
        <f t="shared" si="164"/>
        <v/>
      </c>
      <c r="N852" s="180">
        <f t="shared" si="165"/>
        <v>0</v>
      </c>
      <c r="O852" s="192"/>
      <c r="P852" s="180">
        <f t="shared" si="166"/>
        <v>0</v>
      </c>
      <c r="Q852" s="192"/>
      <c r="R852" s="180">
        <f t="shared" si="167"/>
        <v>0</v>
      </c>
      <c r="S852" s="192"/>
      <c r="T852" s="180">
        <f t="shared" si="168"/>
        <v>0</v>
      </c>
      <c r="U852" s="192"/>
      <c r="V852" s="180">
        <f t="shared" si="169"/>
        <v>0</v>
      </c>
      <c r="W852" s="192"/>
      <c r="X852" s="179">
        <f t="shared" ref="X852:X915" si="170">B852-SUM(N852:V852)</f>
        <v>0</v>
      </c>
      <c r="Y852" s="168"/>
    </row>
    <row r="853" spans="1:25" x14ac:dyDescent="0.25">
      <c r="A853" s="168"/>
      <c r="B853" s="181"/>
      <c r="C853" s="168"/>
      <c r="D853" s="191"/>
      <c r="E853" s="168"/>
      <c r="F853" s="168"/>
      <c r="G853" s="187" t="str">
        <f t="shared" ref="G853:G916" si="171">IF(E853="","",DATE(YEAR(D853),MONTH(D853)+E853,DAY(D853)-1))</f>
        <v/>
      </c>
      <c r="H853" s="238">
        <f t="shared" ref="H853:H916" si="172">SUM(I853:M853)</f>
        <v>0</v>
      </c>
      <c r="I853" s="238" t="str">
        <f t="shared" ref="I853:I916" si="173">IF(E853="","",IFERROR(AND($I$5,$J$5)*DATEDIF(MAX($I$5,$D853),MIN($J$5,$G853)+1,"m"),0))</f>
        <v/>
      </c>
      <c r="J853" s="238" t="str">
        <f t="shared" ref="J853:J916" si="174">IF(E853="","",IFERROR(AND($I$6,$J$6)*DATEDIF(MAX($I$6,$D853),MIN($J$6,$G853)+1,"m"),0))</f>
        <v/>
      </c>
      <c r="K853" s="238" t="str">
        <f t="shared" ref="K853:K916" si="175">IF(E853="","",IFERROR(AND($I$7,$J$7)*DATEDIF(MAX($I$7,$D853),MIN($J$7,$G853)+1,"m"),0))</f>
        <v/>
      </c>
      <c r="L853" s="238" t="str">
        <f t="shared" ref="L853:L916" si="176">IF(E853="","",IFERROR(AND($I$8,$J$8)*DATEDIF(MAX($I$8,$D853),MIN($J$8,$G853)+1,"m"),0))</f>
        <v/>
      </c>
      <c r="M853" s="238" t="str">
        <f t="shared" ref="M853:M916" si="177">IF(E853="","",IFERROR(AND($I$9,$J$9)*DATEDIF(MAX($I$9,$D853),MIN($J$9,$G853)+1,"m"),0))</f>
        <v/>
      </c>
      <c r="N853" s="180">
        <f t="shared" ref="N853:N916" si="178">IFERROR(ROUND(B853/E853*I853*F853,2),0)</f>
        <v>0</v>
      </c>
      <c r="O853" s="192"/>
      <c r="P853" s="180">
        <f t="shared" ref="P853:P916" si="179">IFERROR(ROUND(B853/E853*J853*F853,2),0)</f>
        <v>0</v>
      </c>
      <c r="Q853" s="192"/>
      <c r="R853" s="180">
        <f t="shared" ref="R853:R916" si="180">IFERROR(ROUND(B853/E853*K853*F853,2),0)</f>
        <v>0</v>
      </c>
      <c r="S853" s="192"/>
      <c r="T853" s="180">
        <f t="shared" ref="T853:T916" si="181">IFERROR(ROUND(B853/E853*L853*F853,2),0)</f>
        <v>0</v>
      </c>
      <c r="U853" s="192"/>
      <c r="V853" s="180">
        <f t="shared" ref="V853:V916" si="182">IFERROR(ROUND(B853/E853*M853*F853,2),0)</f>
        <v>0</v>
      </c>
      <c r="W853" s="192"/>
      <c r="X853" s="179">
        <f t="shared" si="170"/>
        <v>0</v>
      </c>
      <c r="Y853" s="168"/>
    </row>
    <row r="854" spans="1:25" x14ac:dyDescent="0.25">
      <c r="A854" s="168"/>
      <c r="B854" s="181"/>
      <c r="C854" s="168"/>
      <c r="D854" s="191"/>
      <c r="E854" s="168"/>
      <c r="F854" s="168"/>
      <c r="G854" s="187" t="str">
        <f t="shared" si="171"/>
        <v/>
      </c>
      <c r="H854" s="238">
        <f t="shared" si="172"/>
        <v>0</v>
      </c>
      <c r="I854" s="238" t="str">
        <f t="shared" si="173"/>
        <v/>
      </c>
      <c r="J854" s="238" t="str">
        <f t="shared" si="174"/>
        <v/>
      </c>
      <c r="K854" s="238" t="str">
        <f t="shared" si="175"/>
        <v/>
      </c>
      <c r="L854" s="238" t="str">
        <f t="shared" si="176"/>
        <v/>
      </c>
      <c r="M854" s="238" t="str">
        <f t="shared" si="177"/>
        <v/>
      </c>
      <c r="N854" s="180">
        <f t="shared" si="178"/>
        <v>0</v>
      </c>
      <c r="O854" s="192"/>
      <c r="P854" s="180">
        <f t="shared" si="179"/>
        <v>0</v>
      </c>
      <c r="Q854" s="192"/>
      <c r="R854" s="180">
        <f t="shared" si="180"/>
        <v>0</v>
      </c>
      <c r="S854" s="192"/>
      <c r="T854" s="180">
        <f t="shared" si="181"/>
        <v>0</v>
      </c>
      <c r="U854" s="192"/>
      <c r="V854" s="180">
        <f t="shared" si="182"/>
        <v>0</v>
      </c>
      <c r="W854" s="192"/>
      <c r="X854" s="179">
        <f t="shared" si="170"/>
        <v>0</v>
      </c>
      <c r="Y854" s="168"/>
    </row>
    <row r="855" spans="1:25" x14ac:dyDescent="0.25">
      <c r="A855" s="168"/>
      <c r="B855" s="181"/>
      <c r="C855" s="168"/>
      <c r="D855" s="191"/>
      <c r="E855" s="168"/>
      <c r="F855" s="168"/>
      <c r="G855" s="187" t="str">
        <f t="shared" si="171"/>
        <v/>
      </c>
      <c r="H855" s="238">
        <f t="shared" si="172"/>
        <v>0</v>
      </c>
      <c r="I855" s="238" t="str">
        <f t="shared" si="173"/>
        <v/>
      </c>
      <c r="J855" s="238" t="str">
        <f t="shared" si="174"/>
        <v/>
      </c>
      <c r="K855" s="238" t="str">
        <f t="shared" si="175"/>
        <v/>
      </c>
      <c r="L855" s="238" t="str">
        <f t="shared" si="176"/>
        <v/>
      </c>
      <c r="M855" s="238" t="str">
        <f t="shared" si="177"/>
        <v/>
      </c>
      <c r="N855" s="180">
        <f t="shared" si="178"/>
        <v>0</v>
      </c>
      <c r="O855" s="192"/>
      <c r="P855" s="180">
        <f t="shared" si="179"/>
        <v>0</v>
      </c>
      <c r="Q855" s="192"/>
      <c r="R855" s="180">
        <f t="shared" si="180"/>
        <v>0</v>
      </c>
      <c r="S855" s="192"/>
      <c r="T855" s="180">
        <f t="shared" si="181"/>
        <v>0</v>
      </c>
      <c r="U855" s="192"/>
      <c r="V855" s="180">
        <f t="shared" si="182"/>
        <v>0</v>
      </c>
      <c r="W855" s="192"/>
      <c r="X855" s="179">
        <f t="shared" si="170"/>
        <v>0</v>
      </c>
      <c r="Y855" s="168"/>
    </row>
    <row r="856" spans="1:25" x14ac:dyDescent="0.25">
      <c r="A856" s="168"/>
      <c r="B856" s="181"/>
      <c r="C856" s="168"/>
      <c r="D856" s="191"/>
      <c r="E856" s="168"/>
      <c r="F856" s="168"/>
      <c r="G856" s="187" t="str">
        <f t="shared" si="171"/>
        <v/>
      </c>
      <c r="H856" s="238">
        <f t="shared" si="172"/>
        <v>0</v>
      </c>
      <c r="I856" s="238" t="str">
        <f t="shared" si="173"/>
        <v/>
      </c>
      <c r="J856" s="238" t="str">
        <f t="shared" si="174"/>
        <v/>
      </c>
      <c r="K856" s="238" t="str">
        <f t="shared" si="175"/>
        <v/>
      </c>
      <c r="L856" s="238" t="str">
        <f t="shared" si="176"/>
        <v/>
      </c>
      <c r="M856" s="238" t="str">
        <f t="shared" si="177"/>
        <v/>
      </c>
      <c r="N856" s="180">
        <f t="shared" si="178"/>
        <v>0</v>
      </c>
      <c r="O856" s="192"/>
      <c r="P856" s="180">
        <f t="shared" si="179"/>
        <v>0</v>
      </c>
      <c r="Q856" s="192"/>
      <c r="R856" s="180">
        <f t="shared" si="180"/>
        <v>0</v>
      </c>
      <c r="S856" s="192"/>
      <c r="T856" s="180">
        <f t="shared" si="181"/>
        <v>0</v>
      </c>
      <c r="U856" s="192"/>
      <c r="V856" s="180">
        <f t="shared" si="182"/>
        <v>0</v>
      </c>
      <c r="W856" s="192"/>
      <c r="X856" s="179">
        <f t="shared" si="170"/>
        <v>0</v>
      </c>
      <c r="Y856" s="168"/>
    </row>
    <row r="857" spans="1:25" x14ac:dyDescent="0.25">
      <c r="A857" s="168"/>
      <c r="B857" s="181"/>
      <c r="C857" s="168"/>
      <c r="D857" s="191"/>
      <c r="E857" s="168"/>
      <c r="F857" s="168"/>
      <c r="G857" s="187" t="str">
        <f t="shared" si="171"/>
        <v/>
      </c>
      <c r="H857" s="238">
        <f t="shared" si="172"/>
        <v>0</v>
      </c>
      <c r="I857" s="238" t="str">
        <f t="shared" si="173"/>
        <v/>
      </c>
      <c r="J857" s="238" t="str">
        <f t="shared" si="174"/>
        <v/>
      </c>
      <c r="K857" s="238" t="str">
        <f t="shared" si="175"/>
        <v/>
      </c>
      <c r="L857" s="238" t="str">
        <f t="shared" si="176"/>
        <v/>
      </c>
      <c r="M857" s="238" t="str">
        <f t="shared" si="177"/>
        <v/>
      </c>
      <c r="N857" s="180">
        <f t="shared" si="178"/>
        <v>0</v>
      </c>
      <c r="O857" s="192"/>
      <c r="P857" s="180">
        <f t="shared" si="179"/>
        <v>0</v>
      </c>
      <c r="Q857" s="192"/>
      <c r="R857" s="180">
        <f t="shared" si="180"/>
        <v>0</v>
      </c>
      <c r="S857" s="192"/>
      <c r="T857" s="180">
        <f t="shared" si="181"/>
        <v>0</v>
      </c>
      <c r="U857" s="192"/>
      <c r="V857" s="180">
        <f t="shared" si="182"/>
        <v>0</v>
      </c>
      <c r="W857" s="192"/>
      <c r="X857" s="179">
        <f t="shared" si="170"/>
        <v>0</v>
      </c>
      <c r="Y857" s="168"/>
    </row>
    <row r="858" spans="1:25" x14ac:dyDescent="0.25">
      <c r="A858" s="168"/>
      <c r="B858" s="181"/>
      <c r="C858" s="168"/>
      <c r="D858" s="191"/>
      <c r="E858" s="168"/>
      <c r="F858" s="168"/>
      <c r="G858" s="187" t="str">
        <f t="shared" si="171"/>
        <v/>
      </c>
      <c r="H858" s="238">
        <f t="shared" si="172"/>
        <v>0</v>
      </c>
      <c r="I858" s="238" t="str">
        <f t="shared" si="173"/>
        <v/>
      </c>
      <c r="J858" s="238" t="str">
        <f t="shared" si="174"/>
        <v/>
      </c>
      <c r="K858" s="238" t="str">
        <f t="shared" si="175"/>
        <v/>
      </c>
      <c r="L858" s="238" t="str">
        <f t="shared" si="176"/>
        <v/>
      </c>
      <c r="M858" s="238" t="str">
        <f t="shared" si="177"/>
        <v/>
      </c>
      <c r="N858" s="180">
        <f t="shared" si="178"/>
        <v>0</v>
      </c>
      <c r="O858" s="192"/>
      <c r="P858" s="180">
        <f t="shared" si="179"/>
        <v>0</v>
      </c>
      <c r="Q858" s="192"/>
      <c r="R858" s="180">
        <f t="shared" si="180"/>
        <v>0</v>
      </c>
      <c r="S858" s="192"/>
      <c r="T858" s="180">
        <f t="shared" si="181"/>
        <v>0</v>
      </c>
      <c r="U858" s="192"/>
      <c r="V858" s="180">
        <f t="shared" si="182"/>
        <v>0</v>
      </c>
      <c r="W858" s="192"/>
      <c r="X858" s="179">
        <f t="shared" si="170"/>
        <v>0</v>
      </c>
      <c r="Y858" s="168"/>
    </row>
    <row r="859" spans="1:25" x14ac:dyDescent="0.25">
      <c r="A859" s="168"/>
      <c r="B859" s="181"/>
      <c r="C859" s="168"/>
      <c r="D859" s="191"/>
      <c r="E859" s="168"/>
      <c r="F859" s="168"/>
      <c r="G859" s="187" t="str">
        <f t="shared" si="171"/>
        <v/>
      </c>
      <c r="H859" s="238">
        <f t="shared" si="172"/>
        <v>0</v>
      </c>
      <c r="I859" s="238" t="str">
        <f t="shared" si="173"/>
        <v/>
      </c>
      <c r="J859" s="238" t="str">
        <f t="shared" si="174"/>
        <v/>
      </c>
      <c r="K859" s="238" t="str">
        <f t="shared" si="175"/>
        <v/>
      </c>
      <c r="L859" s="238" t="str">
        <f t="shared" si="176"/>
        <v/>
      </c>
      <c r="M859" s="238" t="str">
        <f t="shared" si="177"/>
        <v/>
      </c>
      <c r="N859" s="180">
        <f t="shared" si="178"/>
        <v>0</v>
      </c>
      <c r="O859" s="192"/>
      <c r="P859" s="180">
        <f t="shared" si="179"/>
        <v>0</v>
      </c>
      <c r="Q859" s="192"/>
      <c r="R859" s="180">
        <f t="shared" si="180"/>
        <v>0</v>
      </c>
      <c r="S859" s="192"/>
      <c r="T859" s="180">
        <f t="shared" si="181"/>
        <v>0</v>
      </c>
      <c r="U859" s="192"/>
      <c r="V859" s="180">
        <f t="shared" si="182"/>
        <v>0</v>
      </c>
      <c r="W859" s="192"/>
      <c r="X859" s="179">
        <f t="shared" si="170"/>
        <v>0</v>
      </c>
      <c r="Y859" s="168"/>
    </row>
    <row r="860" spans="1:25" x14ac:dyDescent="0.25">
      <c r="A860" s="168"/>
      <c r="B860" s="181"/>
      <c r="C860" s="168"/>
      <c r="D860" s="191"/>
      <c r="E860" s="168"/>
      <c r="F860" s="168"/>
      <c r="G860" s="187" t="str">
        <f t="shared" si="171"/>
        <v/>
      </c>
      <c r="H860" s="238">
        <f t="shared" si="172"/>
        <v>0</v>
      </c>
      <c r="I860" s="238" t="str">
        <f t="shared" si="173"/>
        <v/>
      </c>
      <c r="J860" s="238" t="str">
        <f t="shared" si="174"/>
        <v/>
      </c>
      <c r="K860" s="238" t="str">
        <f t="shared" si="175"/>
        <v/>
      </c>
      <c r="L860" s="238" t="str">
        <f t="shared" si="176"/>
        <v/>
      </c>
      <c r="M860" s="238" t="str">
        <f t="shared" si="177"/>
        <v/>
      </c>
      <c r="N860" s="180">
        <f t="shared" si="178"/>
        <v>0</v>
      </c>
      <c r="O860" s="192"/>
      <c r="P860" s="180">
        <f t="shared" si="179"/>
        <v>0</v>
      </c>
      <c r="Q860" s="192"/>
      <c r="R860" s="180">
        <f t="shared" si="180"/>
        <v>0</v>
      </c>
      <c r="S860" s="192"/>
      <c r="T860" s="180">
        <f t="shared" si="181"/>
        <v>0</v>
      </c>
      <c r="U860" s="192"/>
      <c r="V860" s="180">
        <f t="shared" si="182"/>
        <v>0</v>
      </c>
      <c r="W860" s="192"/>
      <c r="X860" s="179">
        <f t="shared" si="170"/>
        <v>0</v>
      </c>
      <c r="Y860" s="168"/>
    </row>
    <row r="861" spans="1:25" x14ac:dyDescent="0.25">
      <c r="A861" s="168"/>
      <c r="B861" s="181"/>
      <c r="C861" s="168"/>
      <c r="D861" s="191"/>
      <c r="E861" s="168"/>
      <c r="F861" s="168"/>
      <c r="G861" s="187" t="str">
        <f t="shared" si="171"/>
        <v/>
      </c>
      <c r="H861" s="238">
        <f t="shared" si="172"/>
        <v>0</v>
      </c>
      <c r="I861" s="238" t="str">
        <f t="shared" si="173"/>
        <v/>
      </c>
      <c r="J861" s="238" t="str">
        <f t="shared" si="174"/>
        <v/>
      </c>
      <c r="K861" s="238" t="str">
        <f t="shared" si="175"/>
        <v/>
      </c>
      <c r="L861" s="238" t="str">
        <f t="shared" si="176"/>
        <v/>
      </c>
      <c r="M861" s="238" t="str">
        <f t="shared" si="177"/>
        <v/>
      </c>
      <c r="N861" s="180">
        <f t="shared" si="178"/>
        <v>0</v>
      </c>
      <c r="O861" s="192"/>
      <c r="P861" s="180">
        <f t="shared" si="179"/>
        <v>0</v>
      </c>
      <c r="Q861" s="192"/>
      <c r="R861" s="180">
        <f t="shared" si="180"/>
        <v>0</v>
      </c>
      <c r="S861" s="192"/>
      <c r="T861" s="180">
        <f t="shared" si="181"/>
        <v>0</v>
      </c>
      <c r="U861" s="192"/>
      <c r="V861" s="180">
        <f t="shared" si="182"/>
        <v>0</v>
      </c>
      <c r="W861" s="192"/>
      <c r="X861" s="179">
        <f t="shared" si="170"/>
        <v>0</v>
      </c>
      <c r="Y861" s="168"/>
    </row>
    <row r="862" spans="1:25" x14ac:dyDescent="0.25">
      <c r="A862" s="168"/>
      <c r="B862" s="181"/>
      <c r="C862" s="168"/>
      <c r="D862" s="191"/>
      <c r="E862" s="168"/>
      <c r="F862" s="168"/>
      <c r="G862" s="187" t="str">
        <f t="shared" si="171"/>
        <v/>
      </c>
      <c r="H862" s="238">
        <f t="shared" si="172"/>
        <v>0</v>
      </c>
      <c r="I862" s="238" t="str">
        <f t="shared" si="173"/>
        <v/>
      </c>
      <c r="J862" s="238" t="str">
        <f t="shared" si="174"/>
        <v/>
      </c>
      <c r="K862" s="238" t="str">
        <f t="shared" si="175"/>
        <v/>
      </c>
      <c r="L862" s="238" t="str">
        <f t="shared" si="176"/>
        <v/>
      </c>
      <c r="M862" s="238" t="str">
        <f t="shared" si="177"/>
        <v/>
      </c>
      <c r="N862" s="180">
        <f t="shared" si="178"/>
        <v>0</v>
      </c>
      <c r="O862" s="192"/>
      <c r="P862" s="180">
        <f t="shared" si="179"/>
        <v>0</v>
      </c>
      <c r="Q862" s="192"/>
      <c r="R862" s="180">
        <f t="shared" si="180"/>
        <v>0</v>
      </c>
      <c r="S862" s="192"/>
      <c r="T862" s="180">
        <f t="shared" si="181"/>
        <v>0</v>
      </c>
      <c r="U862" s="192"/>
      <c r="V862" s="180">
        <f t="shared" si="182"/>
        <v>0</v>
      </c>
      <c r="W862" s="192"/>
      <c r="X862" s="179">
        <f t="shared" si="170"/>
        <v>0</v>
      </c>
      <c r="Y862" s="168"/>
    </row>
    <row r="863" spans="1:25" x14ac:dyDescent="0.25">
      <c r="A863" s="168"/>
      <c r="B863" s="181"/>
      <c r="C863" s="168"/>
      <c r="D863" s="191"/>
      <c r="E863" s="168"/>
      <c r="F863" s="168"/>
      <c r="G863" s="187" t="str">
        <f t="shared" si="171"/>
        <v/>
      </c>
      <c r="H863" s="238">
        <f t="shared" si="172"/>
        <v>0</v>
      </c>
      <c r="I863" s="238" t="str">
        <f t="shared" si="173"/>
        <v/>
      </c>
      <c r="J863" s="238" t="str">
        <f t="shared" si="174"/>
        <v/>
      </c>
      <c r="K863" s="238" t="str">
        <f t="shared" si="175"/>
        <v/>
      </c>
      <c r="L863" s="238" t="str">
        <f t="shared" si="176"/>
        <v/>
      </c>
      <c r="M863" s="238" t="str">
        <f t="shared" si="177"/>
        <v/>
      </c>
      <c r="N863" s="180">
        <f t="shared" si="178"/>
        <v>0</v>
      </c>
      <c r="O863" s="192"/>
      <c r="P863" s="180">
        <f t="shared" si="179"/>
        <v>0</v>
      </c>
      <c r="Q863" s="192"/>
      <c r="R863" s="180">
        <f t="shared" si="180"/>
        <v>0</v>
      </c>
      <c r="S863" s="192"/>
      <c r="T863" s="180">
        <f t="shared" si="181"/>
        <v>0</v>
      </c>
      <c r="U863" s="192"/>
      <c r="V863" s="180">
        <f t="shared" si="182"/>
        <v>0</v>
      </c>
      <c r="W863" s="192"/>
      <c r="X863" s="179">
        <f t="shared" si="170"/>
        <v>0</v>
      </c>
      <c r="Y863" s="168"/>
    </row>
    <row r="864" spans="1:25" x14ac:dyDescent="0.25">
      <c r="A864" s="168"/>
      <c r="B864" s="181"/>
      <c r="C864" s="168"/>
      <c r="D864" s="191"/>
      <c r="E864" s="168"/>
      <c r="F864" s="168"/>
      <c r="G864" s="187" t="str">
        <f t="shared" si="171"/>
        <v/>
      </c>
      <c r="H864" s="238">
        <f t="shared" si="172"/>
        <v>0</v>
      </c>
      <c r="I864" s="238" t="str">
        <f t="shared" si="173"/>
        <v/>
      </c>
      <c r="J864" s="238" t="str">
        <f t="shared" si="174"/>
        <v/>
      </c>
      <c r="K864" s="238" t="str">
        <f t="shared" si="175"/>
        <v/>
      </c>
      <c r="L864" s="238" t="str">
        <f t="shared" si="176"/>
        <v/>
      </c>
      <c r="M864" s="238" t="str">
        <f t="shared" si="177"/>
        <v/>
      </c>
      <c r="N864" s="180">
        <f t="shared" si="178"/>
        <v>0</v>
      </c>
      <c r="O864" s="192"/>
      <c r="P864" s="180">
        <f t="shared" si="179"/>
        <v>0</v>
      </c>
      <c r="Q864" s="192"/>
      <c r="R864" s="180">
        <f t="shared" si="180"/>
        <v>0</v>
      </c>
      <c r="S864" s="192"/>
      <c r="T864" s="180">
        <f t="shared" si="181"/>
        <v>0</v>
      </c>
      <c r="U864" s="192"/>
      <c r="V864" s="180">
        <f t="shared" si="182"/>
        <v>0</v>
      </c>
      <c r="W864" s="192"/>
      <c r="X864" s="179">
        <f t="shared" si="170"/>
        <v>0</v>
      </c>
      <c r="Y864" s="168"/>
    </row>
    <row r="865" spans="1:25" x14ac:dyDescent="0.25">
      <c r="A865" s="168"/>
      <c r="B865" s="181"/>
      <c r="C865" s="168"/>
      <c r="D865" s="191"/>
      <c r="E865" s="168"/>
      <c r="F865" s="168"/>
      <c r="G865" s="187" t="str">
        <f t="shared" si="171"/>
        <v/>
      </c>
      <c r="H865" s="238">
        <f t="shared" si="172"/>
        <v>0</v>
      </c>
      <c r="I865" s="238" t="str">
        <f t="shared" si="173"/>
        <v/>
      </c>
      <c r="J865" s="238" t="str">
        <f t="shared" si="174"/>
        <v/>
      </c>
      <c r="K865" s="238" t="str">
        <f t="shared" si="175"/>
        <v/>
      </c>
      <c r="L865" s="238" t="str">
        <f t="shared" si="176"/>
        <v/>
      </c>
      <c r="M865" s="238" t="str">
        <f t="shared" si="177"/>
        <v/>
      </c>
      <c r="N865" s="180">
        <f t="shared" si="178"/>
        <v>0</v>
      </c>
      <c r="O865" s="192"/>
      <c r="P865" s="180">
        <f t="shared" si="179"/>
        <v>0</v>
      </c>
      <c r="Q865" s="192"/>
      <c r="R865" s="180">
        <f t="shared" si="180"/>
        <v>0</v>
      </c>
      <c r="S865" s="192"/>
      <c r="T865" s="180">
        <f t="shared" si="181"/>
        <v>0</v>
      </c>
      <c r="U865" s="192"/>
      <c r="V865" s="180">
        <f t="shared" si="182"/>
        <v>0</v>
      </c>
      <c r="W865" s="192"/>
      <c r="X865" s="179">
        <f t="shared" si="170"/>
        <v>0</v>
      </c>
      <c r="Y865" s="168"/>
    </row>
    <row r="866" spans="1:25" x14ac:dyDescent="0.25">
      <c r="A866" s="168"/>
      <c r="B866" s="181"/>
      <c r="C866" s="168"/>
      <c r="D866" s="191"/>
      <c r="E866" s="168"/>
      <c r="F866" s="168"/>
      <c r="G866" s="187" t="str">
        <f t="shared" si="171"/>
        <v/>
      </c>
      <c r="H866" s="238">
        <f t="shared" si="172"/>
        <v>0</v>
      </c>
      <c r="I866" s="238" t="str">
        <f t="shared" si="173"/>
        <v/>
      </c>
      <c r="J866" s="238" t="str">
        <f t="shared" si="174"/>
        <v/>
      </c>
      <c r="K866" s="238" t="str">
        <f t="shared" si="175"/>
        <v/>
      </c>
      <c r="L866" s="238" t="str">
        <f t="shared" si="176"/>
        <v/>
      </c>
      <c r="M866" s="238" t="str">
        <f t="shared" si="177"/>
        <v/>
      </c>
      <c r="N866" s="180">
        <f t="shared" si="178"/>
        <v>0</v>
      </c>
      <c r="O866" s="192"/>
      <c r="P866" s="180">
        <f t="shared" si="179"/>
        <v>0</v>
      </c>
      <c r="Q866" s="192"/>
      <c r="R866" s="180">
        <f t="shared" si="180"/>
        <v>0</v>
      </c>
      <c r="S866" s="192"/>
      <c r="T866" s="180">
        <f t="shared" si="181"/>
        <v>0</v>
      </c>
      <c r="U866" s="192"/>
      <c r="V866" s="180">
        <f t="shared" si="182"/>
        <v>0</v>
      </c>
      <c r="W866" s="192"/>
      <c r="X866" s="179">
        <f t="shared" si="170"/>
        <v>0</v>
      </c>
      <c r="Y866" s="168"/>
    </row>
    <row r="867" spans="1:25" x14ac:dyDescent="0.25">
      <c r="A867" s="168"/>
      <c r="B867" s="181"/>
      <c r="C867" s="168"/>
      <c r="D867" s="191"/>
      <c r="E867" s="168"/>
      <c r="F867" s="168"/>
      <c r="G867" s="187" t="str">
        <f t="shared" si="171"/>
        <v/>
      </c>
      <c r="H867" s="238">
        <f t="shared" si="172"/>
        <v>0</v>
      </c>
      <c r="I867" s="238" t="str">
        <f t="shared" si="173"/>
        <v/>
      </c>
      <c r="J867" s="238" t="str">
        <f t="shared" si="174"/>
        <v/>
      </c>
      <c r="K867" s="238" t="str">
        <f t="shared" si="175"/>
        <v/>
      </c>
      <c r="L867" s="238" t="str">
        <f t="shared" si="176"/>
        <v/>
      </c>
      <c r="M867" s="238" t="str">
        <f t="shared" si="177"/>
        <v/>
      </c>
      <c r="N867" s="180">
        <f t="shared" si="178"/>
        <v>0</v>
      </c>
      <c r="O867" s="192"/>
      <c r="P867" s="180">
        <f t="shared" si="179"/>
        <v>0</v>
      </c>
      <c r="Q867" s="192"/>
      <c r="R867" s="180">
        <f t="shared" si="180"/>
        <v>0</v>
      </c>
      <c r="S867" s="192"/>
      <c r="T867" s="180">
        <f t="shared" si="181"/>
        <v>0</v>
      </c>
      <c r="U867" s="192"/>
      <c r="V867" s="180">
        <f t="shared" si="182"/>
        <v>0</v>
      </c>
      <c r="W867" s="192"/>
      <c r="X867" s="179">
        <f t="shared" si="170"/>
        <v>0</v>
      </c>
      <c r="Y867" s="168"/>
    </row>
    <row r="868" spans="1:25" x14ac:dyDescent="0.25">
      <c r="A868" s="168"/>
      <c r="B868" s="181"/>
      <c r="C868" s="168"/>
      <c r="D868" s="191"/>
      <c r="E868" s="168"/>
      <c r="F868" s="168"/>
      <c r="G868" s="187" t="str">
        <f t="shared" si="171"/>
        <v/>
      </c>
      <c r="H868" s="238">
        <f t="shared" si="172"/>
        <v>0</v>
      </c>
      <c r="I868" s="238" t="str">
        <f t="shared" si="173"/>
        <v/>
      </c>
      <c r="J868" s="238" t="str">
        <f t="shared" si="174"/>
        <v/>
      </c>
      <c r="K868" s="238" t="str">
        <f t="shared" si="175"/>
        <v/>
      </c>
      <c r="L868" s="238" t="str">
        <f t="shared" si="176"/>
        <v/>
      </c>
      <c r="M868" s="238" t="str">
        <f t="shared" si="177"/>
        <v/>
      </c>
      <c r="N868" s="180">
        <f t="shared" si="178"/>
        <v>0</v>
      </c>
      <c r="O868" s="192"/>
      <c r="P868" s="180">
        <f t="shared" si="179"/>
        <v>0</v>
      </c>
      <c r="Q868" s="192"/>
      <c r="R868" s="180">
        <f t="shared" si="180"/>
        <v>0</v>
      </c>
      <c r="S868" s="192"/>
      <c r="T868" s="180">
        <f t="shared" si="181"/>
        <v>0</v>
      </c>
      <c r="U868" s="192"/>
      <c r="V868" s="180">
        <f t="shared" si="182"/>
        <v>0</v>
      </c>
      <c r="W868" s="192"/>
      <c r="X868" s="179">
        <f t="shared" si="170"/>
        <v>0</v>
      </c>
      <c r="Y868" s="168"/>
    </row>
    <row r="869" spans="1:25" x14ac:dyDescent="0.25">
      <c r="A869" s="168"/>
      <c r="B869" s="181"/>
      <c r="C869" s="168"/>
      <c r="D869" s="191"/>
      <c r="E869" s="168"/>
      <c r="F869" s="168"/>
      <c r="G869" s="187" t="str">
        <f t="shared" si="171"/>
        <v/>
      </c>
      <c r="H869" s="238">
        <f t="shared" si="172"/>
        <v>0</v>
      </c>
      <c r="I869" s="238" t="str">
        <f t="shared" si="173"/>
        <v/>
      </c>
      <c r="J869" s="238" t="str">
        <f t="shared" si="174"/>
        <v/>
      </c>
      <c r="K869" s="238" t="str">
        <f t="shared" si="175"/>
        <v/>
      </c>
      <c r="L869" s="238" t="str">
        <f t="shared" si="176"/>
        <v/>
      </c>
      <c r="M869" s="238" t="str">
        <f t="shared" si="177"/>
        <v/>
      </c>
      <c r="N869" s="180">
        <f t="shared" si="178"/>
        <v>0</v>
      </c>
      <c r="O869" s="192"/>
      <c r="P869" s="180">
        <f t="shared" si="179"/>
        <v>0</v>
      </c>
      <c r="Q869" s="192"/>
      <c r="R869" s="180">
        <f t="shared" si="180"/>
        <v>0</v>
      </c>
      <c r="S869" s="192"/>
      <c r="T869" s="180">
        <f t="shared" si="181"/>
        <v>0</v>
      </c>
      <c r="U869" s="192"/>
      <c r="V869" s="180">
        <f t="shared" si="182"/>
        <v>0</v>
      </c>
      <c r="W869" s="192"/>
      <c r="X869" s="179">
        <f t="shared" si="170"/>
        <v>0</v>
      </c>
      <c r="Y869" s="168"/>
    </row>
    <row r="870" spans="1:25" x14ac:dyDescent="0.25">
      <c r="A870" s="168"/>
      <c r="B870" s="181"/>
      <c r="C870" s="168"/>
      <c r="D870" s="191"/>
      <c r="E870" s="168"/>
      <c r="F870" s="168"/>
      <c r="G870" s="187" t="str">
        <f t="shared" si="171"/>
        <v/>
      </c>
      <c r="H870" s="238">
        <f t="shared" si="172"/>
        <v>0</v>
      </c>
      <c r="I870" s="238" t="str">
        <f t="shared" si="173"/>
        <v/>
      </c>
      <c r="J870" s="238" t="str">
        <f t="shared" si="174"/>
        <v/>
      </c>
      <c r="K870" s="238" t="str">
        <f t="shared" si="175"/>
        <v/>
      </c>
      <c r="L870" s="238" t="str">
        <f t="shared" si="176"/>
        <v/>
      </c>
      <c r="M870" s="238" t="str">
        <f t="shared" si="177"/>
        <v/>
      </c>
      <c r="N870" s="180">
        <f t="shared" si="178"/>
        <v>0</v>
      </c>
      <c r="O870" s="192"/>
      <c r="P870" s="180">
        <f t="shared" si="179"/>
        <v>0</v>
      </c>
      <c r="Q870" s="192"/>
      <c r="R870" s="180">
        <f t="shared" si="180"/>
        <v>0</v>
      </c>
      <c r="S870" s="192"/>
      <c r="T870" s="180">
        <f t="shared" si="181"/>
        <v>0</v>
      </c>
      <c r="U870" s="192"/>
      <c r="V870" s="180">
        <f t="shared" si="182"/>
        <v>0</v>
      </c>
      <c r="W870" s="192"/>
      <c r="X870" s="179">
        <f t="shared" si="170"/>
        <v>0</v>
      </c>
      <c r="Y870" s="168"/>
    </row>
    <row r="871" spans="1:25" x14ac:dyDescent="0.25">
      <c r="A871" s="168"/>
      <c r="B871" s="181"/>
      <c r="C871" s="168"/>
      <c r="D871" s="191"/>
      <c r="E871" s="168"/>
      <c r="F871" s="168"/>
      <c r="G871" s="187" t="str">
        <f t="shared" si="171"/>
        <v/>
      </c>
      <c r="H871" s="238">
        <f t="shared" si="172"/>
        <v>0</v>
      </c>
      <c r="I871" s="238" t="str">
        <f t="shared" si="173"/>
        <v/>
      </c>
      <c r="J871" s="238" t="str">
        <f t="shared" si="174"/>
        <v/>
      </c>
      <c r="K871" s="238" t="str">
        <f t="shared" si="175"/>
        <v/>
      </c>
      <c r="L871" s="238" t="str">
        <f t="shared" si="176"/>
        <v/>
      </c>
      <c r="M871" s="238" t="str">
        <f t="shared" si="177"/>
        <v/>
      </c>
      <c r="N871" s="180">
        <f t="shared" si="178"/>
        <v>0</v>
      </c>
      <c r="O871" s="192"/>
      <c r="P871" s="180">
        <f t="shared" si="179"/>
        <v>0</v>
      </c>
      <c r="Q871" s="192"/>
      <c r="R871" s="180">
        <f t="shared" si="180"/>
        <v>0</v>
      </c>
      <c r="S871" s="192"/>
      <c r="T871" s="180">
        <f t="shared" si="181"/>
        <v>0</v>
      </c>
      <c r="U871" s="192"/>
      <c r="V871" s="180">
        <f t="shared" si="182"/>
        <v>0</v>
      </c>
      <c r="W871" s="192"/>
      <c r="X871" s="179">
        <f t="shared" si="170"/>
        <v>0</v>
      </c>
      <c r="Y871" s="168"/>
    </row>
    <row r="872" spans="1:25" x14ac:dyDescent="0.25">
      <c r="A872" s="168"/>
      <c r="B872" s="181"/>
      <c r="C872" s="168"/>
      <c r="D872" s="191"/>
      <c r="E872" s="168"/>
      <c r="F872" s="168"/>
      <c r="G872" s="187" t="str">
        <f t="shared" si="171"/>
        <v/>
      </c>
      <c r="H872" s="238">
        <f t="shared" si="172"/>
        <v>0</v>
      </c>
      <c r="I872" s="238" t="str">
        <f t="shared" si="173"/>
        <v/>
      </c>
      <c r="J872" s="238" t="str">
        <f t="shared" si="174"/>
        <v/>
      </c>
      <c r="K872" s="238" t="str">
        <f t="shared" si="175"/>
        <v/>
      </c>
      <c r="L872" s="238" t="str">
        <f t="shared" si="176"/>
        <v/>
      </c>
      <c r="M872" s="238" t="str">
        <f t="shared" si="177"/>
        <v/>
      </c>
      <c r="N872" s="180">
        <f t="shared" si="178"/>
        <v>0</v>
      </c>
      <c r="O872" s="192"/>
      <c r="P872" s="180">
        <f t="shared" si="179"/>
        <v>0</v>
      </c>
      <c r="Q872" s="192"/>
      <c r="R872" s="180">
        <f t="shared" si="180"/>
        <v>0</v>
      </c>
      <c r="S872" s="192"/>
      <c r="T872" s="180">
        <f t="shared" si="181"/>
        <v>0</v>
      </c>
      <c r="U872" s="192"/>
      <c r="V872" s="180">
        <f t="shared" si="182"/>
        <v>0</v>
      </c>
      <c r="W872" s="192"/>
      <c r="X872" s="179">
        <f t="shared" si="170"/>
        <v>0</v>
      </c>
      <c r="Y872" s="168"/>
    </row>
    <row r="873" spans="1:25" x14ac:dyDescent="0.25">
      <c r="A873" s="168"/>
      <c r="B873" s="181"/>
      <c r="C873" s="168"/>
      <c r="D873" s="191"/>
      <c r="E873" s="168"/>
      <c r="F873" s="168"/>
      <c r="G873" s="187" t="str">
        <f t="shared" si="171"/>
        <v/>
      </c>
      <c r="H873" s="238">
        <f t="shared" si="172"/>
        <v>0</v>
      </c>
      <c r="I873" s="238" t="str">
        <f t="shared" si="173"/>
        <v/>
      </c>
      <c r="J873" s="238" t="str">
        <f t="shared" si="174"/>
        <v/>
      </c>
      <c r="K873" s="238" t="str">
        <f t="shared" si="175"/>
        <v/>
      </c>
      <c r="L873" s="238" t="str">
        <f t="shared" si="176"/>
        <v/>
      </c>
      <c r="M873" s="238" t="str">
        <f t="shared" si="177"/>
        <v/>
      </c>
      <c r="N873" s="180">
        <f t="shared" si="178"/>
        <v>0</v>
      </c>
      <c r="O873" s="192"/>
      <c r="P873" s="180">
        <f t="shared" si="179"/>
        <v>0</v>
      </c>
      <c r="Q873" s="192"/>
      <c r="R873" s="180">
        <f t="shared" si="180"/>
        <v>0</v>
      </c>
      <c r="S873" s="192"/>
      <c r="T873" s="180">
        <f t="shared" si="181"/>
        <v>0</v>
      </c>
      <c r="U873" s="192"/>
      <c r="V873" s="180">
        <f t="shared" si="182"/>
        <v>0</v>
      </c>
      <c r="W873" s="192"/>
      <c r="X873" s="179">
        <f t="shared" si="170"/>
        <v>0</v>
      </c>
      <c r="Y873" s="168"/>
    </row>
    <row r="874" spans="1:25" x14ac:dyDescent="0.25">
      <c r="A874" s="168"/>
      <c r="B874" s="181"/>
      <c r="C874" s="168"/>
      <c r="D874" s="191"/>
      <c r="E874" s="168"/>
      <c r="F874" s="168"/>
      <c r="G874" s="187" t="str">
        <f t="shared" si="171"/>
        <v/>
      </c>
      <c r="H874" s="238">
        <f t="shared" si="172"/>
        <v>0</v>
      </c>
      <c r="I874" s="238" t="str">
        <f t="shared" si="173"/>
        <v/>
      </c>
      <c r="J874" s="238" t="str">
        <f t="shared" si="174"/>
        <v/>
      </c>
      <c r="K874" s="238" t="str">
        <f t="shared" si="175"/>
        <v/>
      </c>
      <c r="L874" s="238" t="str">
        <f t="shared" si="176"/>
        <v/>
      </c>
      <c r="M874" s="238" t="str">
        <f t="shared" si="177"/>
        <v/>
      </c>
      <c r="N874" s="180">
        <f t="shared" si="178"/>
        <v>0</v>
      </c>
      <c r="O874" s="192"/>
      <c r="P874" s="180">
        <f t="shared" si="179"/>
        <v>0</v>
      </c>
      <c r="Q874" s="192"/>
      <c r="R874" s="180">
        <f t="shared" si="180"/>
        <v>0</v>
      </c>
      <c r="S874" s="192"/>
      <c r="T874" s="180">
        <f t="shared" si="181"/>
        <v>0</v>
      </c>
      <c r="U874" s="192"/>
      <c r="V874" s="180">
        <f t="shared" si="182"/>
        <v>0</v>
      </c>
      <c r="W874" s="192"/>
      <c r="X874" s="179">
        <f t="shared" si="170"/>
        <v>0</v>
      </c>
      <c r="Y874" s="168"/>
    </row>
    <row r="875" spans="1:25" x14ac:dyDescent="0.25">
      <c r="A875" s="168"/>
      <c r="B875" s="181"/>
      <c r="C875" s="168"/>
      <c r="D875" s="191"/>
      <c r="E875" s="168"/>
      <c r="F875" s="168"/>
      <c r="G875" s="187" t="str">
        <f t="shared" si="171"/>
        <v/>
      </c>
      <c r="H875" s="238">
        <f t="shared" si="172"/>
        <v>0</v>
      </c>
      <c r="I875" s="238" t="str">
        <f t="shared" si="173"/>
        <v/>
      </c>
      <c r="J875" s="238" t="str">
        <f t="shared" si="174"/>
        <v/>
      </c>
      <c r="K875" s="238" t="str">
        <f t="shared" si="175"/>
        <v/>
      </c>
      <c r="L875" s="238" t="str">
        <f t="shared" si="176"/>
        <v/>
      </c>
      <c r="M875" s="238" t="str">
        <f t="shared" si="177"/>
        <v/>
      </c>
      <c r="N875" s="180">
        <f t="shared" si="178"/>
        <v>0</v>
      </c>
      <c r="O875" s="192"/>
      <c r="P875" s="180">
        <f t="shared" si="179"/>
        <v>0</v>
      </c>
      <c r="Q875" s="192"/>
      <c r="R875" s="180">
        <f t="shared" si="180"/>
        <v>0</v>
      </c>
      <c r="S875" s="192"/>
      <c r="T875" s="180">
        <f t="shared" si="181"/>
        <v>0</v>
      </c>
      <c r="U875" s="192"/>
      <c r="V875" s="180">
        <f t="shared" si="182"/>
        <v>0</v>
      </c>
      <c r="W875" s="192"/>
      <c r="X875" s="179">
        <f t="shared" si="170"/>
        <v>0</v>
      </c>
      <c r="Y875" s="168"/>
    </row>
    <row r="876" spans="1:25" x14ac:dyDescent="0.25">
      <c r="A876" s="168"/>
      <c r="B876" s="181"/>
      <c r="C876" s="168"/>
      <c r="D876" s="191"/>
      <c r="E876" s="168"/>
      <c r="F876" s="168"/>
      <c r="G876" s="187" t="str">
        <f t="shared" si="171"/>
        <v/>
      </c>
      <c r="H876" s="238">
        <f t="shared" si="172"/>
        <v>0</v>
      </c>
      <c r="I876" s="238" t="str">
        <f t="shared" si="173"/>
        <v/>
      </c>
      <c r="J876" s="238" t="str">
        <f t="shared" si="174"/>
        <v/>
      </c>
      <c r="K876" s="238" t="str">
        <f t="shared" si="175"/>
        <v/>
      </c>
      <c r="L876" s="238" t="str">
        <f t="shared" si="176"/>
        <v/>
      </c>
      <c r="M876" s="238" t="str">
        <f t="shared" si="177"/>
        <v/>
      </c>
      <c r="N876" s="180">
        <f t="shared" si="178"/>
        <v>0</v>
      </c>
      <c r="O876" s="192"/>
      <c r="P876" s="180">
        <f t="shared" si="179"/>
        <v>0</v>
      </c>
      <c r="Q876" s="192"/>
      <c r="R876" s="180">
        <f t="shared" si="180"/>
        <v>0</v>
      </c>
      <c r="S876" s="192"/>
      <c r="T876" s="180">
        <f t="shared" si="181"/>
        <v>0</v>
      </c>
      <c r="U876" s="192"/>
      <c r="V876" s="180">
        <f t="shared" si="182"/>
        <v>0</v>
      </c>
      <c r="W876" s="192"/>
      <c r="X876" s="179">
        <f t="shared" si="170"/>
        <v>0</v>
      </c>
      <c r="Y876" s="168"/>
    </row>
    <row r="877" spans="1:25" x14ac:dyDescent="0.25">
      <c r="A877" s="168"/>
      <c r="B877" s="181"/>
      <c r="C877" s="168"/>
      <c r="D877" s="191"/>
      <c r="E877" s="168"/>
      <c r="F877" s="168"/>
      <c r="G877" s="187" t="str">
        <f t="shared" si="171"/>
        <v/>
      </c>
      <c r="H877" s="238">
        <f t="shared" si="172"/>
        <v>0</v>
      </c>
      <c r="I877" s="238" t="str">
        <f t="shared" si="173"/>
        <v/>
      </c>
      <c r="J877" s="238" t="str">
        <f t="shared" si="174"/>
        <v/>
      </c>
      <c r="K877" s="238" t="str">
        <f t="shared" si="175"/>
        <v/>
      </c>
      <c r="L877" s="238" t="str">
        <f t="shared" si="176"/>
        <v/>
      </c>
      <c r="M877" s="238" t="str">
        <f t="shared" si="177"/>
        <v/>
      </c>
      <c r="N877" s="180">
        <f t="shared" si="178"/>
        <v>0</v>
      </c>
      <c r="O877" s="192"/>
      <c r="P877" s="180">
        <f t="shared" si="179"/>
        <v>0</v>
      </c>
      <c r="Q877" s="192"/>
      <c r="R877" s="180">
        <f t="shared" si="180"/>
        <v>0</v>
      </c>
      <c r="S877" s="192"/>
      <c r="T877" s="180">
        <f t="shared" si="181"/>
        <v>0</v>
      </c>
      <c r="U877" s="192"/>
      <c r="V877" s="180">
        <f t="shared" si="182"/>
        <v>0</v>
      </c>
      <c r="W877" s="192"/>
      <c r="X877" s="179">
        <f t="shared" si="170"/>
        <v>0</v>
      </c>
      <c r="Y877" s="168"/>
    </row>
    <row r="878" spans="1:25" x14ac:dyDescent="0.25">
      <c r="A878" s="168"/>
      <c r="B878" s="181"/>
      <c r="C878" s="168"/>
      <c r="D878" s="191"/>
      <c r="E878" s="168"/>
      <c r="F878" s="168"/>
      <c r="G878" s="187" t="str">
        <f t="shared" si="171"/>
        <v/>
      </c>
      <c r="H878" s="238">
        <f t="shared" si="172"/>
        <v>0</v>
      </c>
      <c r="I878" s="238" t="str">
        <f t="shared" si="173"/>
        <v/>
      </c>
      <c r="J878" s="238" t="str">
        <f t="shared" si="174"/>
        <v/>
      </c>
      <c r="K878" s="238" t="str">
        <f t="shared" si="175"/>
        <v/>
      </c>
      <c r="L878" s="238" t="str">
        <f t="shared" si="176"/>
        <v/>
      </c>
      <c r="M878" s="238" t="str">
        <f t="shared" si="177"/>
        <v/>
      </c>
      <c r="N878" s="180">
        <f t="shared" si="178"/>
        <v>0</v>
      </c>
      <c r="O878" s="192"/>
      <c r="P878" s="180">
        <f t="shared" si="179"/>
        <v>0</v>
      </c>
      <c r="Q878" s="192"/>
      <c r="R878" s="180">
        <f t="shared" si="180"/>
        <v>0</v>
      </c>
      <c r="S878" s="192"/>
      <c r="T878" s="180">
        <f t="shared" si="181"/>
        <v>0</v>
      </c>
      <c r="U878" s="192"/>
      <c r="V878" s="180">
        <f t="shared" si="182"/>
        <v>0</v>
      </c>
      <c r="W878" s="192"/>
      <c r="X878" s="179">
        <f t="shared" si="170"/>
        <v>0</v>
      </c>
      <c r="Y878" s="168"/>
    </row>
    <row r="879" spans="1:25" x14ac:dyDescent="0.25">
      <c r="A879" s="168"/>
      <c r="B879" s="181"/>
      <c r="C879" s="168"/>
      <c r="D879" s="191"/>
      <c r="E879" s="168"/>
      <c r="F879" s="168"/>
      <c r="G879" s="187" t="str">
        <f t="shared" si="171"/>
        <v/>
      </c>
      <c r="H879" s="238">
        <f t="shared" si="172"/>
        <v>0</v>
      </c>
      <c r="I879" s="238" t="str">
        <f t="shared" si="173"/>
        <v/>
      </c>
      <c r="J879" s="238" t="str">
        <f t="shared" si="174"/>
        <v/>
      </c>
      <c r="K879" s="238" t="str">
        <f t="shared" si="175"/>
        <v/>
      </c>
      <c r="L879" s="238" t="str">
        <f t="shared" si="176"/>
        <v/>
      </c>
      <c r="M879" s="238" t="str">
        <f t="shared" si="177"/>
        <v/>
      </c>
      <c r="N879" s="180">
        <f t="shared" si="178"/>
        <v>0</v>
      </c>
      <c r="O879" s="192"/>
      <c r="P879" s="180">
        <f t="shared" si="179"/>
        <v>0</v>
      </c>
      <c r="Q879" s="192"/>
      <c r="R879" s="180">
        <f t="shared" si="180"/>
        <v>0</v>
      </c>
      <c r="S879" s="192"/>
      <c r="T879" s="180">
        <f t="shared" si="181"/>
        <v>0</v>
      </c>
      <c r="U879" s="192"/>
      <c r="V879" s="180">
        <f t="shared" si="182"/>
        <v>0</v>
      </c>
      <c r="W879" s="192"/>
      <c r="X879" s="179">
        <f t="shared" si="170"/>
        <v>0</v>
      </c>
      <c r="Y879" s="168"/>
    </row>
    <row r="880" spans="1:25" x14ac:dyDescent="0.25">
      <c r="A880" s="168"/>
      <c r="B880" s="181"/>
      <c r="C880" s="168"/>
      <c r="D880" s="191"/>
      <c r="E880" s="168"/>
      <c r="F880" s="168"/>
      <c r="G880" s="187" t="str">
        <f t="shared" si="171"/>
        <v/>
      </c>
      <c r="H880" s="238">
        <f t="shared" si="172"/>
        <v>0</v>
      </c>
      <c r="I880" s="238" t="str">
        <f t="shared" si="173"/>
        <v/>
      </c>
      <c r="J880" s="238" t="str">
        <f t="shared" si="174"/>
        <v/>
      </c>
      <c r="K880" s="238" t="str">
        <f t="shared" si="175"/>
        <v/>
      </c>
      <c r="L880" s="238" t="str">
        <f t="shared" si="176"/>
        <v/>
      </c>
      <c r="M880" s="238" t="str">
        <f t="shared" si="177"/>
        <v/>
      </c>
      <c r="N880" s="180">
        <f t="shared" si="178"/>
        <v>0</v>
      </c>
      <c r="O880" s="192"/>
      <c r="P880" s="180">
        <f t="shared" si="179"/>
        <v>0</v>
      </c>
      <c r="Q880" s="192"/>
      <c r="R880" s="180">
        <f t="shared" si="180"/>
        <v>0</v>
      </c>
      <c r="S880" s="192"/>
      <c r="T880" s="180">
        <f t="shared" si="181"/>
        <v>0</v>
      </c>
      <c r="U880" s="192"/>
      <c r="V880" s="180">
        <f t="shared" si="182"/>
        <v>0</v>
      </c>
      <c r="W880" s="192"/>
      <c r="X880" s="179">
        <f t="shared" si="170"/>
        <v>0</v>
      </c>
      <c r="Y880" s="168"/>
    </row>
    <row r="881" spans="1:25" x14ac:dyDescent="0.25">
      <c r="A881" s="168"/>
      <c r="B881" s="181"/>
      <c r="C881" s="168"/>
      <c r="D881" s="191"/>
      <c r="E881" s="168"/>
      <c r="F881" s="168"/>
      <c r="G881" s="187" t="str">
        <f t="shared" si="171"/>
        <v/>
      </c>
      <c r="H881" s="238">
        <f t="shared" si="172"/>
        <v>0</v>
      </c>
      <c r="I881" s="238" t="str">
        <f t="shared" si="173"/>
        <v/>
      </c>
      <c r="J881" s="238" t="str">
        <f t="shared" si="174"/>
        <v/>
      </c>
      <c r="K881" s="238" t="str">
        <f t="shared" si="175"/>
        <v/>
      </c>
      <c r="L881" s="238" t="str">
        <f t="shared" si="176"/>
        <v/>
      </c>
      <c r="M881" s="238" t="str">
        <f t="shared" si="177"/>
        <v/>
      </c>
      <c r="N881" s="180">
        <f t="shared" si="178"/>
        <v>0</v>
      </c>
      <c r="O881" s="192"/>
      <c r="P881" s="180">
        <f t="shared" si="179"/>
        <v>0</v>
      </c>
      <c r="Q881" s="192"/>
      <c r="R881" s="180">
        <f t="shared" si="180"/>
        <v>0</v>
      </c>
      <c r="S881" s="192"/>
      <c r="T881" s="180">
        <f t="shared" si="181"/>
        <v>0</v>
      </c>
      <c r="U881" s="192"/>
      <c r="V881" s="180">
        <f t="shared" si="182"/>
        <v>0</v>
      </c>
      <c r="W881" s="192"/>
      <c r="X881" s="179">
        <f t="shared" si="170"/>
        <v>0</v>
      </c>
      <c r="Y881" s="168"/>
    </row>
    <row r="882" spans="1:25" x14ac:dyDescent="0.25">
      <c r="A882" s="168"/>
      <c r="B882" s="181"/>
      <c r="C882" s="168"/>
      <c r="D882" s="191"/>
      <c r="E882" s="168"/>
      <c r="F882" s="168"/>
      <c r="G882" s="187" t="str">
        <f t="shared" si="171"/>
        <v/>
      </c>
      <c r="H882" s="238">
        <f t="shared" si="172"/>
        <v>0</v>
      </c>
      <c r="I882" s="238" t="str">
        <f t="shared" si="173"/>
        <v/>
      </c>
      <c r="J882" s="238" t="str">
        <f t="shared" si="174"/>
        <v/>
      </c>
      <c r="K882" s="238" t="str">
        <f t="shared" si="175"/>
        <v/>
      </c>
      <c r="L882" s="238" t="str">
        <f t="shared" si="176"/>
        <v/>
      </c>
      <c r="M882" s="238" t="str">
        <f t="shared" si="177"/>
        <v/>
      </c>
      <c r="N882" s="180">
        <f t="shared" si="178"/>
        <v>0</v>
      </c>
      <c r="O882" s="192"/>
      <c r="P882" s="180">
        <f t="shared" si="179"/>
        <v>0</v>
      </c>
      <c r="Q882" s="192"/>
      <c r="R882" s="180">
        <f t="shared" si="180"/>
        <v>0</v>
      </c>
      <c r="S882" s="192"/>
      <c r="T882" s="180">
        <f t="shared" si="181"/>
        <v>0</v>
      </c>
      <c r="U882" s="192"/>
      <c r="V882" s="180">
        <f t="shared" si="182"/>
        <v>0</v>
      </c>
      <c r="W882" s="192"/>
      <c r="X882" s="179">
        <f t="shared" si="170"/>
        <v>0</v>
      </c>
      <c r="Y882" s="168"/>
    </row>
    <row r="883" spans="1:25" x14ac:dyDescent="0.25">
      <c r="A883" s="168"/>
      <c r="B883" s="181"/>
      <c r="C883" s="168"/>
      <c r="D883" s="191"/>
      <c r="E883" s="168"/>
      <c r="F883" s="168"/>
      <c r="G883" s="187" t="str">
        <f t="shared" si="171"/>
        <v/>
      </c>
      <c r="H883" s="238">
        <f t="shared" si="172"/>
        <v>0</v>
      </c>
      <c r="I883" s="238" t="str">
        <f t="shared" si="173"/>
        <v/>
      </c>
      <c r="J883" s="238" t="str">
        <f t="shared" si="174"/>
        <v/>
      </c>
      <c r="K883" s="238" t="str">
        <f t="shared" si="175"/>
        <v/>
      </c>
      <c r="L883" s="238" t="str">
        <f t="shared" si="176"/>
        <v/>
      </c>
      <c r="M883" s="238" t="str">
        <f t="shared" si="177"/>
        <v/>
      </c>
      <c r="N883" s="180">
        <f t="shared" si="178"/>
        <v>0</v>
      </c>
      <c r="O883" s="192"/>
      <c r="P883" s="180">
        <f t="shared" si="179"/>
        <v>0</v>
      </c>
      <c r="Q883" s="192"/>
      <c r="R883" s="180">
        <f t="shared" si="180"/>
        <v>0</v>
      </c>
      <c r="S883" s="192"/>
      <c r="T883" s="180">
        <f t="shared" si="181"/>
        <v>0</v>
      </c>
      <c r="U883" s="192"/>
      <c r="V883" s="180">
        <f t="shared" si="182"/>
        <v>0</v>
      </c>
      <c r="W883" s="192"/>
      <c r="X883" s="179">
        <f t="shared" si="170"/>
        <v>0</v>
      </c>
      <c r="Y883" s="168"/>
    </row>
    <row r="884" spans="1:25" x14ac:dyDescent="0.25">
      <c r="A884" s="168"/>
      <c r="B884" s="181"/>
      <c r="C884" s="168"/>
      <c r="D884" s="191"/>
      <c r="E884" s="168"/>
      <c r="F884" s="168"/>
      <c r="G884" s="187" t="str">
        <f t="shared" si="171"/>
        <v/>
      </c>
      <c r="H884" s="238">
        <f t="shared" si="172"/>
        <v>0</v>
      </c>
      <c r="I884" s="238" t="str">
        <f t="shared" si="173"/>
        <v/>
      </c>
      <c r="J884" s="238" t="str">
        <f t="shared" si="174"/>
        <v/>
      </c>
      <c r="K884" s="238" t="str">
        <f t="shared" si="175"/>
        <v/>
      </c>
      <c r="L884" s="238" t="str">
        <f t="shared" si="176"/>
        <v/>
      </c>
      <c r="M884" s="238" t="str">
        <f t="shared" si="177"/>
        <v/>
      </c>
      <c r="N884" s="180">
        <f t="shared" si="178"/>
        <v>0</v>
      </c>
      <c r="O884" s="192"/>
      <c r="P884" s="180">
        <f t="shared" si="179"/>
        <v>0</v>
      </c>
      <c r="Q884" s="192"/>
      <c r="R884" s="180">
        <f t="shared" si="180"/>
        <v>0</v>
      </c>
      <c r="S884" s="192"/>
      <c r="T884" s="180">
        <f t="shared" si="181"/>
        <v>0</v>
      </c>
      <c r="U884" s="192"/>
      <c r="V884" s="180">
        <f t="shared" si="182"/>
        <v>0</v>
      </c>
      <c r="W884" s="192"/>
      <c r="X884" s="179">
        <f t="shared" si="170"/>
        <v>0</v>
      </c>
      <c r="Y884" s="168"/>
    </row>
    <row r="885" spans="1:25" x14ac:dyDescent="0.25">
      <c r="A885" s="168"/>
      <c r="B885" s="181"/>
      <c r="C885" s="168"/>
      <c r="D885" s="191"/>
      <c r="E885" s="168"/>
      <c r="F885" s="168"/>
      <c r="G885" s="187" t="str">
        <f t="shared" si="171"/>
        <v/>
      </c>
      <c r="H885" s="238">
        <f t="shared" si="172"/>
        <v>0</v>
      </c>
      <c r="I885" s="238" t="str">
        <f t="shared" si="173"/>
        <v/>
      </c>
      <c r="J885" s="238" t="str">
        <f t="shared" si="174"/>
        <v/>
      </c>
      <c r="K885" s="238" t="str">
        <f t="shared" si="175"/>
        <v/>
      </c>
      <c r="L885" s="238" t="str">
        <f t="shared" si="176"/>
        <v/>
      </c>
      <c r="M885" s="238" t="str">
        <f t="shared" si="177"/>
        <v/>
      </c>
      <c r="N885" s="180">
        <f t="shared" si="178"/>
        <v>0</v>
      </c>
      <c r="O885" s="192"/>
      <c r="P885" s="180">
        <f t="shared" si="179"/>
        <v>0</v>
      </c>
      <c r="Q885" s="192"/>
      <c r="R885" s="180">
        <f t="shared" si="180"/>
        <v>0</v>
      </c>
      <c r="S885" s="192"/>
      <c r="T885" s="180">
        <f t="shared" si="181"/>
        <v>0</v>
      </c>
      <c r="U885" s="192"/>
      <c r="V885" s="180">
        <f t="shared" si="182"/>
        <v>0</v>
      </c>
      <c r="W885" s="192"/>
      <c r="X885" s="179">
        <f t="shared" si="170"/>
        <v>0</v>
      </c>
      <c r="Y885" s="168"/>
    </row>
    <row r="886" spans="1:25" x14ac:dyDescent="0.25">
      <c r="A886" s="168"/>
      <c r="B886" s="181"/>
      <c r="C886" s="168"/>
      <c r="D886" s="191"/>
      <c r="E886" s="168"/>
      <c r="F886" s="168"/>
      <c r="G886" s="187" t="str">
        <f t="shared" si="171"/>
        <v/>
      </c>
      <c r="H886" s="238">
        <f t="shared" si="172"/>
        <v>0</v>
      </c>
      <c r="I886" s="238" t="str">
        <f t="shared" si="173"/>
        <v/>
      </c>
      <c r="J886" s="238" t="str">
        <f t="shared" si="174"/>
        <v/>
      </c>
      <c r="K886" s="238" t="str">
        <f t="shared" si="175"/>
        <v/>
      </c>
      <c r="L886" s="238" t="str">
        <f t="shared" si="176"/>
        <v/>
      </c>
      <c r="M886" s="238" t="str">
        <f t="shared" si="177"/>
        <v/>
      </c>
      <c r="N886" s="180">
        <f t="shared" si="178"/>
        <v>0</v>
      </c>
      <c r="O886" s="192"/>
      <c r="P886" s="180">
        <f t="shared" si="179"/>
        <v>0</v>
      </c>
      <c r="Q886" s="192"/>
      <c r="R886" s="180">
        <f t="shared" si="180"/>
        <v>0</v>
      </c>
      <c r="S886" s="192"/>
      <c r="T886" s="180">
        <f t="shared" si="181"/>
        <v>0</v>
      </c>
      <c r="U886" s="192"/>
      <c r="V886" s="180">
        <f t="shared" si="182"/>
        <v>0</v>
      </c>
      <c r="W886" s="192"/>
      <c r="X886" s="179">
        <f t="shared" si="170"/>
        <v>0</v>
      </c>
      <c r="Y886" s="168"/>
    </row>
    <row r="887" spans="1:25" x14ac:dyDescent="0.25">
      <c r="A887" s="168"/>
      <c r="B887" s="181"/>
      <c r="C887" s="168"/>
      <c r="D887" s="191"/>
      <c r="E887" s="168"/>
      <c r="F887" s="168"/>
      <c r="G887" s="187" t="str">
        <f t="shared" si="171"/>
        <v/>
      </c>
      <c r="H887" s="238">
        <f t="shared" si="172"/>
        <v>0</v>
      </c>
      <c r="I887" s="238" t="str">
        <f t="shared" si="173"/>
        <v/>
      </c>
      <c r="J887" s="238" t="str">
        <f t="shared" si="174"/>
        <v/>
      </c>
      <c r="K887" s="238" t="str">
        <f t="shared" si="175"/>
        <v/>
      </c>
      <c r="L887" s="238" t="str">
        <f t="shared" si="176"/>
        <v/>
      </c>
      <c r="M887" s="238" t="str">
        <f t="shared" si="177"/>
        <v/>
      </c>
      <c r="N887" s="180">
        <f t="shared" si="178"/>
        <v>0</v>
      </c>
      <c r="O887" s="192"/>
      <c r="P887" s="180">
        <f t="shared" si="179"/>
        <v>0</v>
      </c>
      <c r="Q887" s="192"/>
      <c r="R887" s="180">
        <f t="shared" si="180"/>
        <v>0</v>
      </c>
      <c r="S887" s="192"/>
      <c r="T887" s="180">
        <f t="shared" si="181"/>
        <v>0</v>
      </c>
      <c r="U887" s="192"/>
      <c r="V887" s="180">
        <f t="shared" si="182"/>
        <v>0</v>
      </c>
      <c r="W887" s="192"/>
      <c r="X887" s="179">
        <f t="shared" si="170"/>
        <v>0</v>
      </c>
      <c r="Y887" s="168"/>
    </row>
    <row r="888" spans="1:25" x14ac:dyDescent="0.25">
      <c r="A888" s="168"/>
      <c r="B888" s="181"/>
      <c r="C888" s="168"/>
      <c r="D888" s="191"/>
      <c r="E888" s="168"/>
      <c r="F888" s="168"/>
      <c r="G888" s="187" t="str">
        <f t="shared" si="171"/>
        <v/>
      </c>
      <c r="H888" s="238">
        <f t="shared" si="172"/>
        <v>0</v>
      </c>
      <c r="I888" s="238" t="str">
        <f t="shared" si="173"/>
        <v/>
      </c>
      <c r="J888" s="238" t="str">
        <f t="shared" si="174"/>
        <v/>
      </c>
      <c r="K888" s="238" t="str">
        <f t="shared" si="175"/>
        <v/>
      </c>
      <c r="L888" s="238" t="str">
        <f t="shared" si="176"/>
        <v/>
      </c>
      <c r="M888" s="238" t="str">
        <f t="shared" si="177"/>
        <v/>
      </c>
      <c r="N888" s="180">
        <f t="shared" si="178"/>
        <v>0</v>
      </c>
      <c r="O888" s="192"/>
      <c r="P888" s="180">
        <f t="shared" si="179"/>
        <v>0</v>
      </c>
      <c r="Q888" s="192"/>
      <c r="R888" s="180">
        <f t="shared" si="180"/>
        <v>0</v>
      </c>
      <c r="S888" s="192"/>
      <c r="T888" s="180">
        <f t="shared" si="181"/>
        <v>0</v>
      </c>
      <c r="U888" s="192"/>
      <c r="V888" s="180">
        <f t="shared" si="182"/>
        <v>0</v>
      </c>
      <c r="W888" s="192"/>
      <c r="X888" s="179">
        <f t="shared" si="170"/>
        <v>0</v>
      </c>
      <c r="Y888" s="168"/>
    </row>
    <row r="889" spans="1:25" x14ac:dyDescent="0.25">
      <c r="A889" s="168"/>
      <c r="B889" s="181"/>
      <c r="C889" s="168"/>
      <c r="D889" s="191"/>
      <c r="E889" s="168"/>
      <c r="F889" s="168"/>
      <c r="G889" s="187" t="str">
        <f t="shared" si="171"/>
        <v/>
      </c>
      <c r="H889" s="238">
        <f t="shared" si="172"/>
        <v>0</v>
      </c>
      <c r="I889" s="238" t="str">
        <f t="shared" si="173"/>
        <v/>
      </c>
      <c r="J889" s="238" t="str">
        <f t="shared" si="174"/>
        <v/>
      </c>
      <c r="K889" s="238" t="str">
        <f t="shared" si="175"/>
        <v/>
      </c>
      <c r="L889" s="238" t="str">
        <f t="shared" si="176"/>
        <v/>
      </c>
      <c r="M889" s="238" t="str">
        <f t="shared" si="177"/>
        <v/>
      </c>
      <c r="N889" s="180">
        <f t="shared" si="178"/>
        <v>0</v>
      </c>
      <c r="O889" s="192"/>
      <c r="P889" s="180">
        <f t="shared" si="179"/>
        <v>0</v>
      </c>
      <c r="Q889" s="192"/>
      <c r="R889" s="180">
        <f t="shared" si="180"/>
        <v>0</v>
      </c>
      <c r="S889" s="192"/>
      <c r="T889" s="180">
        <f t="shared" si="181"/>
        <v>0</v>
      </c>
      <c r="U889" s="192"/>
      <c r="V889" s="180">
        <f t="shared" si="182"/>
        <v>0</v>
      </c>
      <c r="W889" s="192"/>
      <c r="X889" s="179">
        <f t="shared" si="170"/>
        <v>0</v>
      </c>
      <c r="Y889" s="168"/>
    </row>
    <row r="890" spans="1:25" x14ac:dyDescent="0.25">
      <c r="A890" s="168"/>
      <c r="B890" s="181"/>
      <c r="C890" s="168"/>
      <c r="D890" s="191"/>
      <c r="E890" s="168"/>
      <c r="F890" s="168"/>
      <c r="G890" s="187" t="str">
        <f t="shared" si="171"/>
        <v/>
      </c>
      <c r="H890" s="238">
        <f t="shared" si="172"/>
        <v>0</v>
      </c>
      <c r="I890" s="238" t="str">
        <f t="shared" si="173"/>
        <v/>
      </c>
      <c r="J890" s="238" t="str">
        <f t="shared" si="174"/>
        <v/>
      </c>
      <c r="K890" s="238" t="str">
        <f t="shared" si="175"/>
        <v/>
      </c>
      <c r="L890" s="238" t="str">
        <f t="shared" si="176"/>
        <v/>
      </c>
      <c r="M890" s="238" t="str">
        <f t="shared" si="177"/>
        <v/>
      </c>
      <c r="N890" s="180">
        <f t="shared" si="178"/>
        <v>0</v>
      </c>
      <c r="O890" s="192"/>
      <c r="P890" s="180">
        <f t="shared" si="179"/>
        <v>0</v>
      </c>
      <c r="Q890" s="192"/>
      <c r="R890" s="180">
        <f t="shared" si="180"/>
        <v>0</v>
      </c>
      <c r="S890" s="192"/>
      <c r="T890" s="180">
        <f t="shared" si="181"/>
        <v>0</v>
      </c>
      <c r="U890" s="192"/>
      <c r="V890" s="180">
        <f t="shared" si="182"/>
        <v>0</v>
      </c>
      <c r="W890" s="192"/>
      <c r="X890" s="179">
        <f t="shared" si="170"/>
        <v>0</v>
      </c>
      <c r="Y890" s="168"/>
    </row>
    <row r="891" spans="1:25" x14ac:dyDescent="0.25">
      <c r="A891" s="168"/>
      <c r="B891" s="181"/>
      <c r="C891" s="168"/>
      <c r="D891" s="191"/>
      <c r="E891" s="168"/>
      <c r="F891" s="168"/>
      <c r="G891" s="187" t="str">
        <f t="shared" si="171"/>
        <v/>
      </c>
      <c r="H891" s="238">
        <f t="shared" si="172"/>
        <v>0</v>
      </c>
      <c r="I891" s="238" t="str">
        <f t="shared" si="173"/>
        <v/>
      </c>
      <c r="J891" s="238" t="str">
        <f t="shared" si="174"/>
        <v/>
      </c>
      <c r="K891" s="238" t="str">
        <f t="shared" si="175"/>
        <v/>
      </c>
      <c r="L891" s="238" t="str">
        <f t="shared" si="176"/>
        <v/>
      </c>
      <c r="M891" s="238" t="str">
        <f t="shared" si="177"/>
        <v/>
      </c>
      <c r="N891" s="180">
        <f t="shared" si="178"/>
        <v>0</v>
      </c>
      <c r="O891" s="192"/>
      <c r="P891" s="180">
        <f t="shared" si="179"/>
        <v>0</v>
      </c>
      <c r="Q891" s="192"/>
      <c r="R891" s="180">
        <f t="shared" si="180"/>
        <v>0</v>
      </c>
      <c r="S891" s="192"/>
      <c r="T891" s="180">
        <f t="shared" si="181"/>
        <v>0</v>
      </c>
      <c r="U891" s="192"/>
      <c r="V891" s="180">
        <f t="shared" si="182"/>
        <v>0</v>
      </c>
      <c r="W891" s="192"/>
      <c r="X891" s="179">
        <f t="shared" si="170"/>
        <v>0</v>
      </c>
      <c r="Y891" s="168"/>
    </row>
    <row r="892" spans="1:25" x14ac:dyDescent="0.25">
      <c r="A892" s="168"/>
      <c r="B892" s="181"/>
      <c r="C892" s="168"/>
      <c r="D892" s="191"/>
      <c r="E892" s="168"/>
      <c r="F892" s="168"/>
      <c r="G892" s="187" t="str">
        <f t="shared" si="171"/>
        <v/>
      </c>
      <c r="H892" s="238">
        <f t="shared" si="172"/>
        <v>0</v>
      </c>
      <c r="I892" s="238" t="str">
        <f t="shared" si="173"/>
        <v/>
      </c>
      <c r="J892" s="238" t="str">
        <f t="shared" si="174"/>
        <v/>
      </c>
      <c r="K892" s="238" t="str">
        <f t="shared" si="175"/>
        <v/>
      </c>
      <c r="L892" s="238" t="str">
        <f t="shared" si="176"/>
        <v/>
      </c>
      <c r="M892" s="238" t="str">
        <f t="shared" si="177"/>
        <v/>
      </c>
      <c r="N892" s="180">
        <f t="shared" si="178"/>
        <v>0</v>
      </c>
      <c r="O892" s="192"/>
      <c r="P892" s="180">
        <f t="shared" si="179"/>
        <v>0</v>
      </c>
      <c r="Q892" s="192"/>
      <c r="R892" s="180">
        <f t="shared" si="180"/>
        <v>0</v>
      </c>
      <c r="S892" s="192"/>
      <c r="T892" s="180">
        <f t="shared" si="181"/>
        <v>0</v>
      </c>
      <c r="U892" s="192"/>
      <c r="V892" s="180">
        <f t="shared" si="182"/>
        <v>0</v>
      </c>
      <c r="W892" s="192"/>
      <c r="X892" s="179">
        <f t="shared" si="170"/>
        <v>0</v>
      </c>
      <c r="Y892" s="168"/>
    </row>
    <row r="893" spans="1:25" x14ac:dyDescent="0.25">
      <c r="A893" s="168"/>
      <c r="B893" s="181"/>
      <c r="C893" s="168"/>
      <c r="D893" s="191"/>
      <c r="E893" s="168"/>
      <c r="F893" s="168"/>
      <c r="G893" s="187" t="str">
        <f t="shared" si="171"/>
        <v/>
      </c>
      <c r="H893" s="238">
        <f t="shared" si="172"/>
        <v>0</v>
      </c>
      <c r="I893" s="238" t="str">
        <f t="shared" si="173"/>
        <v/>
      </c>
      <c r="J893" s="238" t="str">
        <f t="shared" si="174"/>
        <v/>
      </c>
      <c r="K893" s="238" t="str">
        <f t="shared" si="175"/>
        <v/>
      </c>
      <c r="L893" s="238" t="str">
        <f t="shared" si="176"/>
        <v/>
      </c>
      <c r="M893" s="238" t="str">
        <f t="shared" si="177"/>
        <v/>
      </c>
      <c r="N893" s="180">
        <f t="shared" si="178"/>
        <v>0</v>
      </c>
      <c r="O893" s="192"/>
      <c r="P893" s="180">
        <f t="shared" si="179"/>
        <v>0</v>
      </c>
      <c r="Q893" s="192"/>
      <c r="R893" s="180">
        <f t="shared" si="180"/>
        <v>0</v>
      </c>
      <c r="S893" s="192"/>
      <c r="T893" s="180">
        <f t="shared" si="181"/>
        <v>0</v>
      </c>
      <c r="U893" s="192"/>
      <c r="V893" s="180">
        <f t="shared" si="182"/>
        <v>0</v>
      </c>
      <c r="W893" s="192"/>
      <c r="X893" s="179">
        <f t="shared" si="170"/>
        <v>0</v>
      </c>
      <c r="Y893" s="168"/>
    </row>
    <row r="894" spans="1:25" x14ac:dyDescent="0.25">
      <c r="A894" s="168"/>
      <c r="B894" s="181"/>
      <c r="C894" s="168"/>
      <c r="D894" s="191"/>
      <c r="E894" s="168"/>
      <c r="F894" s="168"/>
      <c r="G894" s="187" t="str">
        <f t="shared" si="171"/>
        <v/>
      </c>
      <c r="H894" s="238">
        <f t="shared" si="172"/>
        <v>0</v>
      </c>
      <c r="I894" s="238" t="str">
        <f t="shared" si="173"/>
        <v/>
      </c>
      <c r="J894" s="238" t="str">
        <f t="shared" si="174"/>
        <v/>
      </c>
      <c r="K894" s="238" t="str">
        <f t="shared" si="175"/>
        <v/>
      </c>
      <c r="L894" s="238" t="str">
        <f t="shared" si="176"/>
        <v/>
      </c>
      <c r="M894" s="238" t="str">
        <f t="shared" si="177"/>
        <v/>
      </c>
      <c r="N894" s="180">
        <f t="shared" si="178"/>
        <v>0</v>
      </c>
      <c r="O894" s="192"/>
      <c r="P894" s="180">
        <f t="shared" si="179"/>
        <v>0</v>
      </c>
      <c r="Q894" s="192"/>
      <c r="R894" s="180">
        <f t="shared" si="180"/>
        <v>0</v>
      </c>
      <c r="S894" s="192"/>
      <c r="T894" s="180">
        <f t="shared" si="181"/>
        <v>0</v>
      </c>
      <c r="U894" s="192"/>
      <c r="V894" s="180">
        <f t="shared" si="182"/>
        <v>0</v>
      </c>
      <c r="W894" s="192"/>
      <c r="X894" s="179">
        <f t="shared" si="170"/>
        <v>0</v>
      </c>
      <c r="Y894" s="168"/>
    </row>
    <row r="895" spans="1:25" x14ac:dyDescent="0.25">
      <c r="A895" s="168"/>
      <c r="B895" s="181"/>
      <c r="C895" s="168"/>
      <c r="D895" s="191"/>
      <c r="E895" s="168"/>
      <c r="F895" s="168"/>
      <c r="G895" s="187" t="str">
        <f t="shared" si="171"/>
        <v/>
      </c>
      <c r="H895" s="238">
        <f t="shared" si="172"/>
        <v>0</v>
      </c>
      <c r="I895" s="238" t="str">
        <f t="shared" si="173"/>
        <v/>
      </c>
      <c r="J895" s="238" t="str">
        <f t="shared" si="174"/>
        <v/>
      </c>
      <c r="K895" s="238" t="str">
        <f t="shared" si="175"/>
        <v/>
      </c>
      <c r="L895" s="238" t="str">
        <f t="shared" si="176"/>
        <v/>
      </c>
      <c r="M895" s="238" t="str">
        <f t="shared" si="177"/>
        <v/>
      </c>
      <c r="N895" s="180">
        <f t="shared" si="178"/>
        <v>0</v>
      </c>
      <c r="O895" s="192"/>
      <c r="P895" s="180">
        <f t="shared" si="179"/>
        <v>0</v>
      </c>
      <c r="Q895" s="192"/>
      <c r="R895" s="180">
        <f t="shared" si="180"/>
        <v>0</v>
      </c>
      <c r="S895" s="192"/>
      <c r="T895" s="180">
        <f t="shared" si="181"/>
        <v>0</v>
      </c>
      <c r="U895" s="192"/>
      <c r="V895" s="180">
        <f t="shared" si="182"/>
        <v>0</v>
      </c>
      <c r="W895" s="192"/>
      <c r="X895" s="179">
        <f t="shared" si="170"/>
        <v>0</v>
      </c>
      <c r="Y895" s="168"/>
    </row>
    <row r="896" spans="1:25" x14ac:dyDescent="0.25">
      <c r="A896" s="168"/>
      <c r="B896" s="181"/>
      <c r="C896" s="168"/>
      <c r="D896" s="191"/>
      <c r="E896" s="168"/>
      <c r="F896" s="168"/>
      <c r="G896" s="187" t="str">
        <f t="shared" si="171"/>
        <v/>
      </c>
      <c r="H896" s="238">
        <f t="shared" si="172"/>
        <v>0</v>
      </c>
      <c r="I896" s="238" t="str">
        <f t="shared" si="173"/>
        <v/>
      </c>
      <c r="J896" s="238" t="str">
        <f t="shared" si="174"/>
        <v/>
      </c>
      <c r="K896" s="238" t="str">
        <f t="shared" si="175"/>
        <v/>
      </c>
      <c r="L896" s="238" t="str">
        <f t="shared" si="176"/>
        <v/>
      </c>
      <c r="M896" s="238" t="str">
        <f t="shared" si="177"/>
        <v/>
      </c>
      <c r="N896" s="180">
        <f t="shared" si="178"/>
        <v>0</v>
      </c>
      <c r="O896" s="192"/>
      <c r="P896" s="180">
        <f t="shared" si="179"/>
        <v>0</v>
      </c>
      <c r="Q896" s="192"/>
      <c r="R896" s="180">
        <f t="shared" si="180"/>
        <v>0</v>
      </c>
      <c r="S896" s="192"/>
      <c r="T896" s="180">
        <f t="shared" si="181"/>
        <v>0</v>
      </c>
      <c r="U896" s="192"/>
      <c r="V896" s="180">
        <f t="shared" si="182"/>
        <v>0</v>
      </c>
      <c r="W896" s="192"/>
      <c r="X896" s="179">
        <f t="shared" si="170"/>
        <v>0</v>
      </c>
      <c r="Y896" s="168"/>
    </row>
    <row r="897" spans="1:25" x14ac:dyDescent="0.25">
      <c r="A897" s="168"/>
      <c r="B897" s="181"/>
      <c r="C897" s="168"/>
      <c r="D897" s="191"/>
      <c r="E897" s="168"/>
      <c r="F897" s="168"/>
      <c r="G897" s="187" t="str">
        <f t="shared" si="171"/>
        <v/>
      </c>
      <c r="H897" s="238">
        <f t="shared" si="172"/>
        <v>0</v>
      </c>
      <c r="I897" s="238" t="str">
        <f t="shared" si="173"/>
        <v/>
      </c>
      <c r="J897" s="238" t="str">
        <f t="shared" si="174"/>
        <v/>
      </c>
      <c r="K897" s="238" t="str">
        <f t="shared" si="175"/>
        <v/>
      </c>
      <c r="L897" s="238" t="str">
        <f t="shared" si="176"/>
        <v/>
      </c>
      <c r="M897" s="238" t="str">
        <f t="shared" si="177"/>
        <v/>
      </c>
      <c r="N897" s="180">
        <f t="shared" si="178"/>
        <v>0</v>
      </c>
      <c r="O897" s="192"/>
      <c r="P897" s="180">
        <f t="shared" si="179"/>
        <v>0</v>
      </c>
      <c r="Q897" s="192"/>
      <c r="R897" s="180">
        <f t="shared" si="180"/>
        <v>0</v>
      </c>
      <c r="S897" s="192"/>
      <c r="T897" s="180">
        <f t="shared" si="181"/>
        <v>0</v>
      </c>
      <c r="U897" s="192"/>
      <c r="V897" s="180">
        <f t="shared" si="182"/>
        <v>0</v>
      </c>
      <c r="W897" s="192"/>
      <c r="X897" s="179">
        <f t="shared" si="170"/>
        <v>0</v>
      </c>
      <c r="Y897" s="168"/>
    </row>
    <row r="898" spans="1:25" x14ac:dyDescent="0.25">
      <c r="A898" s="168"/>
      <c r="B898" s="181"/>
      <c r="C898" s="168"/>
      <c r="D898" s="191"/>
      <c r="E898" s="168"/>
      <c r="F898" s="168"/>
      <c r="G898" s="187" t="str">
        <f t="shared" si="171"/>
        <v/>
      </c>
      <c r="H898" s="238">
        <f t="shared" si="172"/>
        <v>0</v>
      </c>
      <c r="I898" s="238" t="str">
        <f t="shared" si="173"/>
        <v/>
      </c>
      <c r="J898" s="238" t="str">
        <f t="shared" si="174"/>
        <v/>
      </c>
      <c r="K898" s="238" t="str">
        <f t="shared" si="175"/>
        <v/>
      </c>
      <c r="L898" s="238" t="str">
        <f t="shared" si="176"/>
        <v/>
      </c>
      <c r="M898" s="238" t="str">
        <f t="shared" si="177"/>
        <v/>
      </c>
      <c r="N898" s="180">
        <f t="shared" si="178"/>
        <v>0</v>
      </c>
      <c r="O898" s="192"/>
      <c r="P898" s="180">
        <f t="shared" si="179"/>
        <v>0</v>
      </c>
      <c r="Q898" s="192"/>
      <c r="R898" s="180">
        <f t="shared" si="180"/>
        <v>0</v>
      </c>
      <c r="S898" s="192"/>
      <c r="T898" s="180">
        <f t="shared" si="181"/>
        <v>0</v>
      </c>
      <c r="U898" s="192"/>
      <c r="V898" s="180">
        <f t="shared" si="182"/>
        <v>0</v>
      </c>
      <c r="W898" s="192"/>
      <c r="X898" s="179">
        <f t="shared" si="170"/>
        <v>0</v>
      </c>
      <c r="Y898" s="168"/>
    </row>
    <row r="899" spans="1:25" x14ac:dyDescent="0.25">
      <c r="A899" s="168"/>
      <c r="B899" s="181"/>
      <c r="C899" s="168"/>
      <c r="D899" s="191"/>
      <c r="E899" s="168"/>
      <c r="F899" s="168"/>
      <c r="G899" s="187" t="str">
        <f t="shared" si="171"/>
        <v/>
      </c>
      <c r="H899" s="238">
        <f t="shared" si="172"/>
        <v>0</v>
      </c>
      <c r="I899" s="238" t="str">
        <f t="shared" si="173"/>
        <v/>
      </c>
      <c r="J899" s="238" t="str">
        <f t="shared" si="174"/>
        <v/>
      </c>
      <c r="K899" s="238" t="str">
        <f t="shared" si="175"/>
        <v/>
      </c>
      <c r="L899" s="238" t="str">
        <f t="shared" si="176"/>
        <v/>
      </c>
      <c r="M899" s="238" t="str">
        <f t="shared" si="177"/>
        <v/>
      </c>
      <c r="N899" s="180">
        <f t="shared" si="178"/>
        <v>0</v>
      </c>
      <c r="O899" s="192"/>
      <c r="P899" s="180">
        <f t="shared" si="179"/>
        <v>0</v>
      </c>
      <c r="Q899" s="192"/>
      <c r="R899" s="180">
        <f t="shared" si="180"/>
        <v>0</v>
      </c>
      <c r="S899" s="192"/>
      <c r="T899" s="180">
        <f t="shared" si="181"/>
        <v>0</v>
      </c>
      <c r="U899" s="192"/>
      <c r="V899" s="180">
        <f t="shared" si="182"/>
        <v>0</v>
      </c>
      <c r="W899" s="192"/>
      <c r="X899" s="179">
        <f t="shared" si="170"/>
        <v>0</v>
      </c>
      <c r="Y899" s="168"/>
    </row>
    <row r="900" spans="1:25" x14ac:dyDescent="0.25">
      <c r="A900" s="168"/>
      <c r="B900" s="181"/>
      <c r="C900" s="168"/>
      <c r="D900" s="191"/>
      <c r="E900" s="168"/>
      <c r="F900" s="168"/>
      <c r="G900" s="187" t="str">
        <f t="shared" si="171"/>
        <v/>
      </c>
      <c r="H900" s="238">
        <f t="shared" si="172"/>
        <v>0</v>
      </c>
      <c r="I900" s="238" t="str">
        <f t="shared" si="173"/>
        <v/>
      </c>
      <c r="J900" s="238" t="str">
        <f t="shared" si="174"/>
        <v/>
      </c>
      <c r="K900" s="238" t="str">
        <f t="shared" si="175"/>
        <v/>
      </c>
      <c r="L900" s="238" t="str">
        <f t="shared" si="176"/>
        <v/>
      </c>
      <c r="M900" s="238" t="str">
        <f t="shared" si="177"/>
        <v/>
      </c>
      <c r="N900" s="180">
        <f t="shared" si="178"/>
        <v>0</v>
      </c>
      <c r="O900" s="192"/>
      <c r="P900" s="180">
        <f t="shared" si="179"/>
        <v>0</v>
      </c>
      <c r="Q900" s="192"/>
      <c r="R900" s="180">
        <f t="shared" si="180"/>
        <v>0</v>
      </c>
      <c r="S900" s="192"/>
      <c r="T900" s="180">
        <f t="shared" si="181"/>
        <v>0</v>
      </c>
      <c r="U900" s="192"/>
      <c r="V900" s="180">
        <f t="shared" si="182"/>
        <v>0</v>
      </c>
      <c r="W900" s="192"/>
      <c r="X900" s="179">
        <f t="shared" si="170"/>
        <v>0</v>
      </c>
      <c r="Y900" s="168"/>
    </row>
    <row r="901" spans="1:25" x14ac:dyDescent="0.25">
      <c r="A901" s="168"/>
      <c r="B901" s="181"/>
      <c r="C901" s="168"/>
      <c r="D901" s="191"/>
      <c r="E901" s="168"/>
      <c r="F901" s="168"/>
      <c r="G901" s="187" t="str">
        <f t="shared" si="171"/>
        <v/>
      </c>
      <c r="H901" s="238">
        <f t="shared" si="172"/>
        <v>0</v>
      </c>
      <c r="I901" s="238" t="str">
        <f t="shared" si="173"/>
        <v/>
      </c>
      <c r="J901" s="238" t="str">
        <f t="shared" si="174"/>
        <v/>
      </c>
      <c r="K901" s="238" t="str">
        <f t="shared" si="175"/>
        <v/>
      </c>
      <c r="L901" s="238" t="str">
        <f t="shared" si="176"/>
        <v/>
      </c>
      <c r="M901" s="238" t="str">
        <f t="shared" si="177"/>
        <v/>
      </c>
      <c r="N901" s="180">
        <f t="shared" si="178"/>
        <v>0</v>
      </c>
      <c r="O901" s="192"/>
      <c r="P901" s="180">
        <f t="shared" si="179"/>
        <v>0</v>
      </c>
      <c r="Q901" s="192"/>
      <c r="R901" s="180">
        <f t="shared" si="180"/>
        <v>0</v>
      </c>
      <c r="S901" s="192"/>
      <c r="T901" s="180">
        <f t="shared" si="181"/>
        <v>0</v>
      </c>
      <c r="U901" s="192"/>
      <c r="V901" s="180">
        <f t="shared" si="182"/>
        <v>0</v>
      </c>
      <c r="W901" s="192"/>
      <c r="X901" s="179">
        <f t="shared" si="170"/>
        <v>0</v>
      </c>
      <c r="Y901" s="168"/>
    </row>
    <row r="902" spans="1:25" x14ac:dyDescent="0.25">
      <c r="A902" s="168"/>
      <c r="B902" s="181"/>
      <c r="C902" s="168"/>
      <c r="D902" s="191"/>
      <c r="E902" s="168"/>
      <c r="F902" s="168"/>
      <c r="G902" s="187" t="str">
        <f t="shared" si="171"/>
        <v/>
      </c>
      <c r="H902" s="238">
        <f t="shared" si="172"/>
        <v>0</v>
      </c>
      <c r="I902" s="238" t="str">
        <f t="shared" si="173"/>
        <v/>
      </c>
      <c r="J902" s="238" t="str">
        <f t="shared" si="174"/>
        <v/>
      </c>
      <c r="K902" s="238" t="str">
        <f t="shared" si="175"/>
        <v/>
      </c>
      <c r="L902" s="238" t="str">
        <f t="shared" si="176"/>
        <v/>
      </c>
      <c r="M902" s="238" t="str">
        <f t="shared" si="177"/>
        <v/>
      </c>
      <c r="N902" s="180">
        <f t="shared" si="178"/>
        <v>0</v>
      </c>
      <c r="O902" s="192"/>
      <c r="P902" s="180">
        <f t="shared" si="179"/>
        <v>0</v>
      </c>
      <c r="Q902" s="192"/>
      <c r="R902" s="180">
        <f t="shared" si="180"/>
        <v>0</v>
      </c>
      <c r="S902" s="192"/>
      <c r="T902" s="180">
        <f t="shared" si="181"/>
        <v>0</v>
      </c>
      <c r="U902" s="192"/>
      <c r="V902" s="180">
        <f t="shared" si="182"/>
        <v>0</v>
      </c>
      <c r="W902" s="192"/>
      <c r="X902" s="179">
        <f t="shared" si="170"/>
        <v>0</v>
      </c>
      <c r="Y902" s="168"/>
    </row>
    <row r="903" spans="1:25" x14ac:dyDescent="0.25">
      <c r="A903" s="168"/>
      <c r="B903" s="181"/>
      <c r="C903" s="168"/>
      <c r="D903" s="191"/>
      <c r="E903" s="168"/>
      <c r="F903" s="168"/>
      <c r="G903" s="187" t="str">
        <f t="shared" si="171"/>
        <v/>
      </c>
      <c r="H903" s="238">
        <f t="shared" si="172"/>
        <v>0</v>
      </c>
      <c r="I903" s="238" t="str">
        <f t="shared" si="173"/>
        <v/>
      </c>
      <c r="J903" s="238" t="str">
        <f t="shared" si="174"/>
        <v/>
      </c>
      <c r="K903" s="238" t="str">
        <f t="shared" si="175"/>
        <v/>
      </c>
      <c r="L903" s="238" t="str">
        <f t="shared" si="176"/>
        <v/>
      </c>
      <c r="M903" s="238" t="str">
        <f t="shared" si="177"/>
        <v/>
      </c>
      <c r="N903" s="180">
        <f t="shared" si="178"/>
        <v>0</v>
      </c>
      <c r="O903" s="192"/>
      <c r="P903" s="180">
        <f t="shared" si="179"/>
        <v>0</v>
      </c>
      <c r="Q903" s="192"/>
      <c r="R903" s="180">
        <f t="shared" si="180"/>
        <v>0</v>
      </c>
      <c r="S903" s="192"/>
      <c r="T903" s="180">
        <f t="shared" si="181"/>
        <v>0</v>
      </c>
      <c r="U903" s="192"/>
      <c r="V903" s="180">
        <f t="shared" si="182"/>
        <v>0</v>
      </c>
      <c r="W903" s="192"/>
      <c r="X903" s="179">
        <f t="shared" si="170"/>
        <v>0</v>
      </c>
      <c r="Y903" s="168"/>
    </row>
    <row r="904" spans="1:25" x14ac:dyDescent="0.25">
      <c r="A904" s="168"/>
      <c r="B904" s="181"/>
      <c r="C904" s="168"/>
      <c r="D904" s="191"/>
      <c r="E904" s="168"/>
      <c r="F904" s="168"/>
      <c r="G904" s="187" t="str">
        <f t="shared" si="171"/>
        <v/>
      </c>
      <c r="H904" s="238">
        <f t="shared" si="172"/>
        <v>0</v>
      </c>
      <c r="I904" s="238" t="str">
        <f t="shared" si="173"/>
        <v/>
      </c>
      <c r="J904" s="238" t="str">
        <f t="shared" si="174"/>
        <v/>
      </c>
      <c r="K904" s="238" t="str">
        <f t="shared" si="175"/>
        <v/>
      </c>
      <c r="L904" s="238" t="str">
        <f t="shared" si="176"/>
        <v/>
      </c>
      <c r="M904" s="238" t="str">
        <f t="shared" si="177"/>
        <v/>
      </c>
      <c r="N904" s="180">
        <f t="shared" si="178"/>
        <v>0</v>
      </c>
      <c r="O904" s="192"/>
      <c r="P904" s="180">
        <f t="shared" si="179"/>
        <v>0</v>
      </c>
      <c r="Q904" s="192"/>
      <c r="R904" s="180">
        <f t="shared" si="180"/>
        <v>0</v>
      </c>
      <c r="S904" s="192"/>
      <c r="T904" s="180">
        <f t="shared" si="181"/>
        <v>0</v>
      </c>
      <c r="U904" s="192"/>
      <c r="V904" s="180">
        <f t="shared" si="182"/>
        <v>0</v>
      </c>
      <c r="W904" s="192"/>
      <c r="X904" s="179">
        <f t="shared" si="170"/>
        <v>0</v>
      </c>
      <c r="Y904" s="168"/>
    </row>
    <row r="905" spans="1:25" x14ac:dyDescent="0.25">
      <c r="A905" s="168"/>
      <c r="B905" s="181"/>
      <c r="C905" s="168"/>
      <c r="D905" s="191"/>
      <c r="E905" s="168"/>
      <c r="F905" s="168"/>
      <c r="G905" s="187" t="str">
        <f t="shared" si="171"/>
        <v/>
      </c>
      <c r="H905" s="238">
        <f t="shared" si="172"/>
        <v>0</v>
      </c>
      <c r="I905" s="238" t="str">
        <f t="shared" si="173"/>
        <v/>
      </c>
      <c r="J905" s="238" t="str">
        <f t="shared" si="174"/>
        <v/>
      </c>
      <c r="K905" s="238" t="str">
        <f t="shared" si="175"/>
        <v/>
      </c>
      <c r="L905" s="238" t="str">
        <f t="shared" si="176"/>
        <v/>
      </c>
      <c r="M905" s="238" t="str">
        <f t="shared" si="177"/>
        <v/>
      </c>
      <c r="N905" s="180">
        <f t="shared" si="178"/>
        <v>0</v>
      </c>
      <c r="O905" s="192"/>
      <c r="P905" s="180">
        <f t="shared" si="179"/>
        <v>0</v>
      </c>
      <c r="Q905" s="192"/>
      <c r="R905" s="180">
        <f t="shared" si="180"/>
        <v>0</v>
      </c>
      <c r="S905" s="192"/>
      <c r="T905" s="180">
        <f t="shared" si="181"/>
        <v>0</v>
      </c>
      <c r="U905" s="192"/>
      <c r="V905" s="180">
        <f t="shared" si="182"/>
        <v>0</v>
      </c>
      <c r="W905" s="192"/>
      <c r="X905" s="179">
        <f t="shared" si="170"/>
        <v>0</v>
      </c>
      <c r="Y905" s="168"/>
    </row>
    <row r="906" spans="1:25" x14ac:dyDescent="0.25">
      <c r="A906" s="168"/>
      <c r="B906" s="181"/>
      <c r="C906" s="168"/>
      <c r="D906" s="191"/>
      <c r="E906" s="168"/>
      <c r="F906" s="168"/>
      <c r="G906" s="187" t="str">
        <f t="shared" si="171"/>
        <v/>
      </c>
      <c r="H906" s="238">
        <f t="shared" si="172"/>
        <v>0</v>
      </c>
      <c r="I906" s="238" t="str">
        <f t="shared" si="173"/>
        <v/>
      </c>
      <c r="J906" s="238" t="str">
        <f t="shared" si="174"/>
        <v/>
      </c>
      <c r="K906" s="238" t="str">
        <f t="shared" si="175"/>
        <v/>
      </c>
      <c r="L906" s="238" t="str">
        <f t="shared" si="176"/>
        <v/>
      </c>
      <c r="M906" s="238" t="str">
        <f t="shared" si="177"/>
        <v/>
      </c>
      <c r="N906" s="180">
        <f t="shared" si="178"/>
        <v>0</v>
      </c>
      <c r="O906" s="192"/>
      <c r="P906" s="180">
        <f t="shared" si="179"/>
        <v>0</v>
      </c>
      <c r="Q906" s="192"/>
      <c r="R906" s="180">
        <f t="shared" si="180"/>
        <v>0</v>
      </c>
      <c r="S906" s="192"/>
      <c r="T906" s="180">
        <f t="shared" si="181"/>
        <v>0</v>
      </c>
      <c r="U906" s="192"/>
      <c r="V906" s="180">
        <f t="shared" si="182"/>
        <v>0</v>
      </c>
      <c r="W906" s="192"/>
      <c r="X906" s="179">
        <f t="shared" si="170"/>
        <v>0</v>
      </c>
      <c r="Y906" s="168"/>
    </row>
    <row r="907" spans="1:25" x14ac:dyDescent="0.25">
      <c r="A907" s="168"/>
      <c r="B907" s="181"/>
      <c r="C907" s="168"/>
      <c r="D907" s="191"/>
      <c r="E907" s="168"/>
      <c r="F907" s="168"/>
      <c r="G907" s="187" t="str">
        <f t="shared" si="171"/>
        <v/>
      </c>
      <c r="H907" s="238">
        <f t="shared" si="172"/>
        <v>0</v>
      </c>
      <c r="I907" s="238" t="str">
        <f t="shared" si="173"/>
        <v/>
      </c>
      <c r="J907" s="238" t="str">
        <f t="shared" si="174"/>
        <v/>
      </c>
      <c r="K907" s="238" t="str">
        <f t="shared" si="175"/>
        <v/>
      </c>
      <c r="L907" s="238" t="str">
        <f t="shared" si="176"/>
        <v/>
      </c>
      <c r="M907" s="238" t="str">
        <f t="shared" si="177"/>
        <v/>
      </c>
      <c r="N907" s="180">
        <f t="shared" si="178"/>
        <v>0</v>
      </c>
      <c r="O907" s="192"/>
      <c r="P907" s="180">
        <f t="shared" si="179"/>
        <v>0</v>
      </c>
      <c r="Q907" s="192"/>
      <c r="R907" s="180">
        <f t="shared" si="180"/>
        <v>0</v>
      </c>
      <c r="S907" s="192"/>
      <c r="T907" s="180">
        <f t="shared" si="181"/>
        <v>0</v>
      </c>
      <c r="U907" s="192"/>
      <c r="V907" s="180">
        <f t="shared" si="182"/>
        <v>0</v>
      </c>
      <c r="W907" s="192"/>
      <c r="X907" s="179">
        <f t="shared" si="170"/>
        <v>0</v>
      </c>
      <c r="Y907" s="168"/>
    </row>
    <row r="908" spans="1:25" x14ac:dyDescent="0.25">
      <c r="A908" s="168"/>
      <c r="B908" s="181"/>
      <c r="C908" s="168"/>
      <c r="D908" s="191"/>
      <c r="E908" s="168"/>
      <c r="F908" s="168"/>
      <c r="G908" s="187" t="str">
        <f t="shared" si="171"/>
        <v/>
      </c>
      <c r="H908" s="238">
        <f t="shared" si="172"/>
        <v>0</v>
      </c>
      <c r="I908" s="238" t="str">
        <f t="shared" si="173"/>
        <v/>
      </c>
      <c r="J908" s="238" t="str">
        <f t="shared" si="174"/>
        <v/>
      </c>
      <c r="K908" s="238" t="str">
        <f t="shared" si="175"/>
        <v/>
      </c>
      <c r="L908" s="238" t="str">
        <f t="shared" si="176"/>
        <v/>
      </c>
      <c r="M908" s="238" t="str">
        <f t="shared" si="177"/>
        <v/>
      </c>
      <c r="N908" s="180">
        <f t="shared" si="178"/>
        <v>0</v>
      </c>
      <c r="O908" s="192"/>
      <c r="P908" s="180">
        <f t="shared" si="179"/>
        <v>0</v>
      </c>
      <c r="Q908" s="192"/>
      <c r="R908" s="180">
        <f t="shared" si="180"/>
        <v>0</v>
      </c>
      <c r="S908" s="192"/>
      <c r="T908" s="180">
        <f t="shared" si="181"/>
        <v>0</v>
      </c>
      <c r="U908" s="192"/>
      <c r="V908" s="180">
        <f t="shared" si="182"/>
        <v>0</v>
      </c>
      <c r="W908" s="192"/>
      <c r="X908" s="179">
        <f t="shared" si="170"/>
        <v>0</v>
      </c>
      <c r="Y908" s="168"/>
    </row>
    <row r="909" spans="1:25" x14ac:dyDescent="0.25">
      <c r="A909" s="168"/>
      <c r="B909" s="181"/>
      <c r="C909" s="168"/>
      <c r="D909" s="191"/>
      <c r="E909" s="168"/>
      <c r="F909" s="168"/>
      <c r="G909" s="187" t="str">
        <f t="shared" si="171"/>
        <v/>
      </c>
      <c r="H909" s="238">
        <f t="shared" si="172"/>
        <v>0</v>
      </c>
      <c r="I909" s="238" t="str">
        <f t="shared" si="173"/>
        <v/>
      </c>
      <c r="J909" s="238" t="str">
        <f t="shared" si="174"/>
        <v/>
      </c>
      <c r="K909" s="238" t="str">
        <f t="shared" si="175"/>
        <v/>
      </c>
      <c r="L909" s="238" t="str">
        <f t="shared" si="176"/>
        <v/>
      </c>
      <c r="M909" s="238" t="str">
        <f t="shared" si="177"/>
        <v/>
      </c>
      <c r="N909" s="180">
        <f t="shared" si="178"/>
        <v>0</v>
      </c>
      <c r="O909" s="192"/>
      <c r="P909" s="180">
        <f t="shared" si="179"/>
        <v>0</v>
      </c>
      <c r="Q909" s="192"/>
      <c r="R909" s="180">
        <f t="shared" si="180"/>
        <v>0</v>
      </c>
      <c r="S909" s="192"/>
      <c r="T909" s="180">
        <f t="shared" si="181"/>
        <v>0</v>
      </c>
      <c r="U909" s="192"/>
      <c r="V909" s="180">
        <f t="shared" si="182"/>
        <v>0</v>
      </c>
      <c r="W909" s="192"/>
      <c r="X909" s="179">
        <f t="shared" si="170"/>
        <v>0</v>
      </c>
      <c r="Y909" s="168"/>
    </row>
    <row r="910" spans="1:25" x14ac:dyDescent="0.25">
      <c r="A910" s="168"/>
      <c r="B910" s="181"/>
      <c r="C910" s="168"/>
      <c r="D910" s="191"/>
      <c r="E910" s="168"/>
      <c r="F910" s="168"/>
      <c r="G910" s="187" t="str">
        <f t="shared" si="171"/>
        <v/>
      </c>
      <c r="H910" s="238">
        <f t="shared" si="172"/>
        <v>0</v>
      </c>
      <c r="I910" s="238" t="str">
        <f t="shared" si="173"/>
        <v/>
      </c>
      <c r="J910" s="238" t="str">
        <f t="shared" si="174"/>
        <v/>
      </c>
      <c r="K910" s="238" t="str">
        <f t="shared" si="175"/>
        <v/>
      </c>
      <c r="L910" s="238" t="str">
        <f t="shared" si="176"/>
        <v/>
      </c>
      <c r="M910" s="238" t="str">
        <f t="shared" si="177"/>
        <v/>
      </c>
      <c r="N910" s="180">
        <f t="shared" si="178"/>
        <v>0</v>
      </c>
      <c r="O910" s="192"/>
      <c r="P910" s="180">
        <f t="shared" si="179"/>
        <v>0</v>
      </c>
      <c r="Q910" s="192"/>
      <c r="R910" s="180">
        <f t="shared" si="180"/>
        <v>0</v>
      </c>
      <c r="S910" s="192"/>
      <c r="T910" s="180">
        <f t="shared" si="181"/>
        <v>0</v>
      </c>
      <c r="U910" s="192"/>
      <c r="V910" s="180">
        <f t="shared" si="182"/>
        <v>0</v>
      </c>
      <c r="W910" s="192"/>
      <c r="X910" s="179">
        <f t="shared" si="170"/>
        <v>0</v>
      </c>
      <c r="Y910" s="168"/>
    </row>
    <row r="911" spans="1:25" x14ac:dyDescent="0.25">
      <c r="A911" s="168"/>
      <c r="B911" s="181"/>
      <c r="C911" s="168"/>
      <c r="D911" s="191"/>
      <c r="E911" s="168"/>
      <c r="F911" s="168"/>
      <c r="G911" s="187" t="str">
        <f t="shared" si="171"/>
        <v/>
      </c>
      <c r="H911" s="238">
        <f t="shared" si="172"/>
        <v>0</v>
      </c>
      <c r="I911" s="238" t="str">
        <f t="shared" si="173"/>
        <v/>
      </c>
      <c r="J911" s="238" t="str">
        <f t="shared" si="174"/>
        <v/>
      </c>
      <c r="K911" s="238" t="str">
        <f t="shared" si="175"/>
        <v/>
      </c>
      <c r="L911" s="238" t="str">
        <f t="shared" si="176"/>
        <v/>
      </c>
      <c r="M911" s="238" t="str">
        <f t="shared" si="177"/>
        <v/>
      </c>
      <c r="N911" s="180">
        <f t="shared" si="178"/>
        <v>0</v>
      </c>
      <c r="O911" s="192"/>
      <c r="P911" s="180">
        <f t="shared" si="179"/>
        <v>0</v>
      </c>
      <c r="Q911" s="192"/>
      <c r="R911" s="180">
        <f t="shared" si="180"/>
        <v>0</v>
      </c>
      <c r="S911" s="192"/>
      <c r="T911" s="180">
        <f t="shared" si="181"/>
        <v>0</v>
      </c>
      <c r="U911" s="192"/>
      <c r="V911" s="180">
        <f t="shared" si="182"/>
        <v>0</v>
      </c>
      <c r="W911" s="192"/>
      <c r="X911" s="179">
        <f t="shared" si="170"/>
        <v>0</v>
      </c>
      <c r="Y911" s="168"/>
    </row>
    <row r="912" spans="1:25" x14ac:dyDescent="0.25">
      <c r="A912" s="168"/>
      <c r="B912" s="181"/>
      <c r="C912" s="168"/>
      <c r="D912" s="191"/>
      <c r="E912" s="168"/>
      <c r="F912" s="168"/>
      <c r="G912" s="187" t="str">
        <f t="shared" si="171"/>
        <v/>
      </c>
      <c r="H912" s="238">
        <f t="shared" si="172"/>
        <v>0</v>
      </c>
      <c r="I912" s="238" t="str">
        <f t="shared" si="173"/>
        <v/>
      </c>
      <c r="J912" s="238" t="str">
        <f t="shared" si="174"/>
        <v/>
      </c>
      <c r="K912" s="238" t="str">
        <f t="shared" si="175"/>
        <v/>
      </c>
      <c r="L912" s="238" t="str">
        <f t="shared" si="176"/>
        <v/>
      </c>
      <c r="M912" s="238" t="str">
        <f t="shared" si="177"/>
        <v/>
      </c>
      <c r="N912" s="180">
        <f t="shared" si="178"/>
        <v>0</v>
      </c>
      <c r="O912" s="192"/>
      <c r="P912" s="180">
        <f t="shared" si="179"/>
        <v>0</v>
      </c>
      <c r="Q912" s="192"/>
      <c r="R912" s="180">
        <f t="shared" si="180"/>
        <v>0</v>
      </c>
      <c r="S912" s="192"/>
      <c r="T912" s="180">
        <f t="shared" si="181"/>
        <v>0</v>
      </c>
      <c r="U912" s="192"/>
      <c r="V912" s="180">
        <f t="shared" si="182"/>
        <v>0</v>
      </c>
      <c r="W912" s="192"/>
      <c r="X912" s="179">
        <f t="shared" si="170"/>
        <v>0</v>
      </c>
      <c r="Y912" s="168"/>
    </row>
    <row r="913" spans="1:25" x14ac:dyDescent="0.25">
      <c r="A913" s="168"/>
      <c r="B913" s="181"/>
      <c r="C913" s="168"/>
      <c r="D913" s="191"/>
      <c r="E913" s="168"/>
      <c r="F913" s="168"/>
      <c r="G913" s="187" t="str">
        <f t="shared" si="171"/>
        <v/>
      </c>
      <c r="H913" s="238">
        <f t="shared" si="172"/>
        <v>0</v>
      </c>
      <c r="I913" s="238" t="str">
        <f t="shared" si="173"/>
        <v/>
      </c>
      <c r="J913" s="238" t="str">
        <f t="shared" si="174"/>
        <v/>
      </c>
      <c r="K913" s="238" t="str">
        <f t="shared" si="175"/>
        <v/>
      </c>
      <c r="L913" s="238" t="str">
        <f t="shared" si="176"/>
        <v/>
      </c>
      <c r="M913" s="238" t="str">
        <f t="shared" si="177"/>
        <v/>
      </c>
      <c r="N913" s="180">
        <f t="shared" si="178"/>
        <v>0</v>
      </c>
      <c r="O913" s="192"/>
      <c r="P913" s="180">
        <f t="shared" si="179"/>
        <v>0</v>
      </c>
      <c r="Q913" s="192"/>
      <c r="R913" s="180">
        <f t="shared" si="180"/>
        <v>0</v>
      </c>
      <c r="S913" s="192"/>
      <c r="T913" s="180">
        <f t="shared" si="181"/>
        <v>0</v>
      </c>
      <c r="U913" s="192"/>
      <c r="V913" s="180">
        <f t="shared" si="182"/>
        <v>0</v>
      </c>
      <c r="W913" s="192"/>
      <c r="X913" s="179">
        <f t="shared" si="170"/>
        <v>0</v>
      </c>
      <c r="Y913" s="168"/>
    </row>
    <row r="914" spans="1:25" x14ac:dyDescent="0.25">
      <c r="A914" s="168"/>
      <c r="B914" s="181"/>
      <c r="C914" s="168"/>
      <c r="D914" s="191"/>
      <c r="E914" s="168"/>
      <c r="F914" s="168"/>
      <c r="G914" s="187" t="str">
        <f t="shared" si="171"/>
        <v/>
      </c>
      <c r="H914" s="238">
        <f t="shared" si="172"/>
        <v>0</v>
      </c>
      <c r="I914" s="238" t="str">
        <f t="shared" si="173"/>
        <v/>
      </c>
      <c r="J914" s="238" t="str">
        <f t="shared" si="174"/>
        <v/>
      </c>
      <c r="K914" s="238" t="str">
        <f t="shared" si="175"/>
        <v/>
      </c>
      <c r="L914" s="238" t="str">
        <f t="shared" si="176"/>
        <v/>
      </c>
      <c r="M914" s="238" t="str">
        <f t="shared" si="177"/>
        <v/>
      </c>
      <c r="N914" s="180">
        <f t="shared" si="178"/>
        <v>0</v>
      </c>
      <c r="O914" s="192"/>
      <c r="P914" s="180">
        <f t="shared" si="179"/>
        <v>0</v>
      </c>
      <c r="Q914" s="192"/>
      <c r="R914" s="180">
        <f t="shared" si="180"/>
        <v>0</v>
      </c>
      <c r="S914" s="192"/>
      <c r="T914" s="180">
        <f t="shared" si="181"/>
        <v>0</v>
      </c>
      <c r="U914" s="192"/>
      <c r="V914" s="180">
        <f t="shared" si="182"/>
        <v>0</v>
      </c>
      <c r="W914" s="192"/>
      <c r="X914" s="179">
        <f t="shared" si="170"/>
        <v>0</v>
      </c>
      <c r="Y914" s="168"/>
    </row>
    <row r="915" spans="1:25" x14ac:dyDescent="0.25">
      <c r="A915" s="168"/>
      <c r="B915" s="181"/>
      <c r="C915" s="168"/>
      <c r="D915" s="191"/>
      <c r="E915" s="168"/>
      <c r="F915" s="168"/>
      <c r="G915" s="187" t="str">
        <f t="shared" si="171"/>
        <v/>
      </c>
      <c r="H915" s="238">
        <f t="shared" si="172"/>
        <v>0</v>
      </c>
      <c r="I915" s="238" t="str">
        <f t="shared" si="173"/>
        <v/>
      </c>
      <c r="J915" s="238" t="str">
        <f t="shared" si="174"/>
        <v/>
      </c>
      <c r="K915" s="238" t="str">
        <f t="shared" si="175"/>
        <v/>
      </c>
      <c r="L915" s="238" t="str">
        <f t="shared" si="176"/>
        <v/>
      </c>
      <c r="M915" s="238" t="str">
        <f t="shared" si="177"/>
        <v/>
      </c>
      <c r="N915" s="180">
        <f t="shared" si="178"/>
        <v>0</v>
      </c>
      <c r="O915" s="192"/>
      <c r="P915" s="180">
        <f t="shared" si="179"/>
        <v>0</v>
      </c>
      <c r="Q915" s="192"/>
      <c r="R915" s="180">
        <f t="shared" si="180"/>
        <v>0</v>
      </c>
      <c r="S915" s="192"/>
      <c r="T915" s="180">
        <f t="shared" si="181"/>
        <v>0</v>
      </c>
      <c r="U915" s="192"/>
      <c r="V915" s="180">
        <f t="shared" si="182"/>
        <v>0</v>
      </c>
      <c r="W915" s="192"/>
      <c r="X915" s="179">
        <f t="shared" si="170"/>
        <v>0</v>
      </c>
      <c r="Y915" s="168"/>
    </row>
    <row r="916" spans="1:25" x14ac:dyDescent="0.25">
      <c r="A916" s="168"/>
      <c r="B916" s="181"/>
      <c r="C916" s="168"/>
      <c r="D916" s="191"/>
      <c r="E916" s="168"/>
      <c r="F916" s="168"/>
      <c r="G916" s="187" t="str">
        <f t="shared" si="171"/>
        <v/>
      </c>
      <c r="H916" s="238">
        <f t="shared" si="172"/>
        <v>0</v>
      </c>
      <c r="I916" s="238" t="str">
        <f t="shared" si="173"/>
        <v/>
      </c>
      <c r="J916" s="238" t="str">
        <f t="shared" si="174"/>
        <v/>
      </c>
      <c r="K916" s="238" t="str">
        <f t="shared" si="175"/>
        <v/>
      </c>
      <c r="L916" s="238" t="str">
        <f t="shared" si="176"/>
        <v/>
      </c>
      <c r="M916" s="238" t="str">
        <f t="shared" si="177"/>
        <v/>
      </c>
      <c r="N916" s="180">
        <f t="shared" si="178"/>
        <v>0</v>
      </c>
      <c r="O916" s="192"/>
      <c r="P916" s="180">
        <f t="shared" si="179"/>
        <v>0</v>
      </c>
      <c r="Q916" s="192"/>
      <c r="R916" s="180">
        <f t="shared" si="180"/>
        <v>0</v>
      </c>
      <c r="S916" s="192"/>
      <c r="T916" s="180">
        <f t="shared" si="181"/>
        <v>0</v>
      </c>
      <c r="U916" s="192"/>
      <c r="V916" s="180">
        <f t="shared" si="182"/>
        <v>0</v>
      </c>
      <c r="W916" s="192"/>
      <c r="X916" s="179">
        <f t="shared" ref="X916:X979" si="183">B916-SUM(N916:V916)</f>
        <v>0</v>
      </c>
      <c r="Y916" s="168"/>
    </row>
    <row r="917" spans="1:25" x14ac:dyDescent="0.25">
      <c r="A917" s="168"/>
      <c r="B917" s="181"/>
      <c r="C917" s="168"/>
      <c r="D917" s="191"/>
      <c r="E917" s="168"/>
      <c r="F917" s="168"/>
      <c r="G917" s="187" t="str">
        <f t="shared" ref="G917:G980" si="184">IF(E917="","",DATE(YEAR(D917),MONTH(D917)+E917,DAY(D917)-1))</f>
        <v/>
      </c>
      <c r="H917" s="238">
        <f t="shared" ref="H917:H980" si="185">SUM(I917:M917)</f>
        <v>0</v>
      </c>
      <c r="I917" s="238" t="str">
        <f t="shared" ref="I917:I980" si="186">IF(E917="","",IFERROR(AND($I$5,$J$5)*DATEDIF(MAX($I$5,$D917),MIN($J$5,$G917)+1,"m"),0))</f>
        <v/>
      </c>
      <c r="J917" s="238" t="str">
        <f t="shared" ref="J917:J980" si="187">IF(E917="","",IFERROR(AND($I$6,$J$6)*DATEDIF(MAX($I$6,$D917),MIN($J$6,$G917)+1,"m"),0))</f>
        <v/>
      </c>
      <c r="K917" s="238" t="str">
        <f t="shared" ref="K917:K980" si="188">IF(E917="","",IFERROR(AND($I$7,$J$7)*DATEDIF(MAX($I$7,$D917),MIN($J$7,$G917)+1,"m"),0))</f>
        <v/>
      </c>
      <c r="L917" s="238" t="str">
        <f t="shared" ref="L917:L980" si="189">IF(E917="","",IFERROR(AND($I$8,$J$8)*DATEDIF(MAX($I$8,$D917),MIN($J$8,$G917)+1,"m"),0))</f>
        <v/>
      </c>
      <c r="M917" s="238" t="str">
        <f t="shared" ref="M917:M980" si="190">IF(E917="","",IFERROR(AND($I$9,$J$9)*DATEDIF(MAX($I$9,$D917),MIN($J$9,$G917)+1,"m"),0))</f>
        <v/>
      </c>
      <c r="N917" s="180">
        <f t="shared" ref="N917:N980" si="191">IFERROR(ROUND(B917/E917*I917*F917,2),0)</f>
        <v>0</v>
      </c>
      <c r="O917" s="192"/>
      <c r="P917" s="180">
        <f t="shared" ref="P917:P980" si="192">IFERROR(ROUND(B917/E917*J917*F917,2),0)</f>
        <v>0</v>
      </c>
      <c r="Q917" s="192"/>
      <c r="R917" s="180">
        <f t="shared" ref="R917:R980" si="193">IFERROR(ROUND(B917/E917*K917*F917,2),0)</f>
        <v>0</v>
      </c>
      <c r="S917" s="192"/>
      <c r="T917" s="180">
        <f t="shared" ref="T917:T980" si="194">IFERROR(ROUND(B917/E917*L917*F917,2),0)</f>
        <v>0</v>
      </c>
      <c r="U917" s="192"/>
      <c r="V917" s="180">
        <f t="shared" ref="V917:V980" si="195">IFERROR(ROUND(B917/E917*M917*F917,2),0)</f>
        <v>0</v>
      </c>
      <c r="W917" s="192"/>
      <c r="X917" s="179">
        <f t="shared" si="183"/>
        <v>0</v>
      </c>
      <c r="Y917" s="168"/>
    </row>
    <row r="918" spans="1:25" x14ac:dyDescent="0.25">
      <c r="A918" s="168"/>
      <c r="B918" s="181"/>
      <c r="C918" s="168"/>
      <c r="D918" s="191"/>
      <c r="E918" s="168"/>
      <c r="F918" s="168"/>
      <c r="G918" s="187" t="str">
        <f t="shared" si="184"/>
        <v/>
      </c>
      <c r="H918" s="238">
        <f t="shared" si="185"/>
        <v>0</v>
      </c>
      <c r="I918" s="238" t="str">
        <f t="shared" si="186"/>
        <v/>
      </c>
      <c r="J918" s="238" t="str">
        <f t="shared" si="187"/>
        <v/>
      </c>
      <c r="K918" s="238" t="str">
        <f t="shared" si="188"/>
        <v/>
      </c>
      <c r="L918" s="238" t="str">
        <f t="shared" si="189"/>
        <v/>
      </c>
      <c r="M918" s="238" t="str">
        <f t="shared" si="190"/>
        <v/>
      </c>
      <c r="N918" s="180">
        <f t="shared" si="191"/>
        <v>0</v>
      </c>
      <c r="O918" s="192"/>
      <c r="P918" s="180">
        <f t="shared" si="192"/>
        <v>0</v>
      </c>
      <c r="Q918" s="192"/>
      <c r="R918" s="180">
        <f t="shared" si="193"/>
        <v>0</v>
      </c>
      <c r="S918" s="192"/>
      <c r="T918" s="180">
        <f t="shared" si="194"/>
        <v>0</v>
      </c>
      <c r="U918" s="192"/>
      <c r="V918" s="180">
        <f t="shared" si="195"/>
        <v>0</v>
      </c>
      <c r="W918" s="192"/>
      <c r="X918" s="179">
        <f t="shared" si="183"/>
        <v>0</v>
      </c>
      <c r="Y918" s="168"/>
    </row>
    <row r="919" spans="1:25" x14ac:dyDescent="0.25">
      <c r="A919" s="168"/>
      <c r="B919" s="181"/>
      <c r="C919" s="168"/>
      <c r="D919" s="191"/>
      <c r="E919" s="168"/>
      <c r="F919" s="168"/>
      <c r="G919" s="187" t="str">
        <f t="shared" si="184"/>
        <v/>
      </c>
      <c r="H919" s="238">
        <f t="shared" si="185"/>
        <v>0</v>
      </c>
      <c r="I919" s="238" t="str">
        <f t="shared" si="186"/>
        <v/>
      </c>
      <c r="J919" s="238" t="str">
        <f t="shared" si="187"/>
        <v/>
      </c>
      <c r="K919" s="238" t="str">
        <f t="shared" si="188"/>
        <v/>
      </c>
      <c r="L919" s="238" t="str">
        <f t="shared" si="189"/>
        <v/>
      </c>
      <c r="M919" s="238" t="str">
        <f t="shared" si="190"/>
        <v/>
      </c>
      <c r="N919" s="180">
        <f t="shared" si="191"/>
        <v>0</v>
      </c>
      <c r="O919" s="192"/>
      <c r="P919" s="180">
        <f t="shared" si="192"/>
        <v>0</v>
      </c>
      <c r="Q919" s="192"/>
      <c r="R919" s="180">
        <f t="shared" si="193"/>
        <v>0</v>
      </c>
      <c r="S919" s="192"/>
      <c r="T919" s="180">
        <f t="shared" si="194"/>
        <v>0</v>
      </c>
      <c r="U919" s="192"/>
      <c r="V919" s="180">
        <f t="shared" si="195"/>
        <v>0</v>
      </c>
      <c r="W919" s="192"/>
      <c r="X919" s="179">
        <f t="shared" si="183"/>
        <v>0</v>
      </c>
      <c r="Y919" s="168"/>
    </row>
    <row r="920" spans="1:25" x14ac:dyDescent="0.25">
      <c r="A920" s="168"/>
      <c r="B920" s="181"/>
      <c r="C920" s="168"/>
      <c r="D920" s="191"/>
      <c r="E920" s="168"/>
      <c r="F920" s="168"/>
      <c r="G920" s="187" t="str">
        <f t="shared" si="184"/>
        <v/>
      </c>
      <c r="H920" s="238">
        <f t="shared" si="185"/>
        <v>0</v>
      </c>
      <c r="I920" s="238" t="str">
        <f t="shared" si="186"/>
        <v/>
      </c>
      <c r="J920" s="238" t="str">
        <f t="shared" si="187"/>
        <v/>
      </c>
      <c r="K920" s="238" t="str">
        <f t="shared" si="188"/>
        <v/>
      </c>
      <c r="L920" s="238" t="str">
        <f t="shared" si="189"/>
        <v/>
      </c>
      <c r="M920" s="238" t="str">
        <f t="shared" si="190"/>
        <v/>
      </c>
      <c r="N920" s="180">
        <f t="shared" si="191"/>
        <v>0</v>
      </c>
      <c r="O920" s="192"/>
      <c r="P920" s="180">
        <f t="shared" si="192"/>
        <v>0</v>
      </c>
      <c r="Q920" s="192"/>
      <c r="R920" s="180">
        <f t="shared" si="193"/>
        <v>0</v>
      </c>
      <c r="S920" s="192"/>
      <c r="T920" s="180">
        <f t="shared" si="194"/>
        <v>0</v>
      </c>
      <c r="U920" s="192"/>
      <c r="V920" s="180">
        <f t="shared" si="195"/>
        <v>0</v>
      </c>
      <c r="W920" s="192"/>
      <c r="X920" s="179">
        <f t="shared" si="183"/>
        <v>0</v>
      </c>
      <c r="Y920" s="168"/>
    </row>
    <row r="921" spans="1:25" x14ac:dyDescent="0.25">
      <c r="A921" s="168"/>
      <c r="B921" s="181"/>
      <c r="C921" s="168"/>
      <c r="D921" s="191"/>
      <c r="E921" s="168"/>
      <c r="F921" s="168"/>
      <c r="G921" s="187" t="str">
        <f t="shared" si="184"/>
        <v/>
      </c>
      <c r="H921" s="238">
        <f t="shared" si="185"/>
        <v>0</v>
      </c>
      <c r="I921" s="238" t="str">
        <f t="shared" si="186"/>
        <v/>
      </c>
      <c r="J921" s="238" t="str">
        <f t="shared" si="187"/>
        <v/>
      </c>
      <c r="K921" s="238" t="str">
        <f t="shared" si="188"/>
        <v/>
      </c>
      <c r="L921" s="238" t="str">
        <f t="shared" si="189"/>
        <v/>
      </c>
      <c r="M921" s="238" t="str">
        <f t="shared" si="190"/>
        <v/>
      </c>
      <c r="N921" s="180">
        <f t="shared" si="191"/>
        <v>0</v>
      </c>
      <c r="O921" s="192"/>
      <c r="P921" s="180">
        <f t="shared" si="192"/>
        <v>0</v>
      </c>
      <c r="Q921" s="192"/>
      <c r="R921" s="180">
        <f t="shared" si="193"/>
        <v>0</v>
      </c>
      <c r="S921" s="192"/>
      <c r="T921" s="180">
        <f t="shared" si="194"/>
        <v>0</v>
      </c>
      <c r="U921" s="192"/>
      <c r="V921" s="180">
        <f t="shared" si="195"/>
        <v>0</v>
      </c>
      <c r="W921" s="192"/>
      <c r="X921" s="179">
        <f t="shared" si="183"/>
        <v>0</v>
      </c>
      <c r="Y921" s="168"/>
    </row>
    <row r="922" spans="1:25" x14ac:dyDescent="0.25">
      <c r="A922" s="168"/>
      <c r="B922" s="181"/>
      <c r="C922" s="168"/>
      <c r="D922" s="191"/>
      <c r="E922" s="168"/>
      <c r="F922" s="168"/>
      <c r="G922" s="187" t="str">
        <f t="shared" si="184"/>
        <v/>
      </c>
      <c r="H922" s="238">
        <f t="shared" si="185"/>
        <v>0</v>
      </c>
      <c r="I922" s="238" t="str">
        <f t="shared" si="186"/>
        <v/>
      </c>
      <c r="J922" s="238" t="str">
        <f t="shared" si="187"/>
        <v/>
      </c>
      <c r="K922" s="238" t="str">
        <f t="shared" si="188"/>
        <v/>
      </c>
      <c r="L922" s="238" t="str">
        <f t="shared" si="189"/>
        <v/>
      </c>
      <c r="M922" s="238" t="str">
        <f t="shared" si="190"/>
        <v/>
      </c>
      <c r="N922" s="180">
        <f t="shared" si="191"/>
        <v>0</v>
      </c>
      <c r="O922" s="192"/>
      <c r="P922" s="180">
        <f t="shared" si="192"/>
        <v>0</v>
      </c>
      <c r="Q922" s="192"/>
      <c r="R922" s="180">
        <f t="shared" si="193"/>
        <v>0</v>
      </c>
      <c r="S922" s="192"/>
      <c r="T922" s="180">
        <f t="shared" si="194"/>
        <v>0</v>
      </c>
      <c r="U922" s="192"/>
      <c r="V922" s="180">
        <f t="shared" si="195"/>
        <v>0</v>
      </c>
      <c r="W922" s="192"/>
      <c r="X922" s="179">
        <f t="shared" si="183"/>
        <v>0</v>
      </c>
      <c r="Y922" s="168"/>
    </row>
    <row r="923" spans="1:25" x14ac:dyDescent="0.25">
      <c r="A923" s="168"/>
      <c r="B923" s="181"/>
      <c r="C923" s="168"/>
      <c r="D923" s="191"/>
      <c r="E923" s="168"/>
      <c r="F923" s="168"/>
      <c r="G923" s="187" t="str">
        <f t="shared" si="184"/>
        <v/>
      </c>
      <c r="H923" s="238">
        <f t="shared" si="185"/>
        <v>0</v>
      </c>
      <c r="I923" s="238" t="str">
        <f t="shared" si="186"/>
        <v/>
      </c>
      <c r="J923" s="238" t="str">
        <f t="shared" si="187"/>
        <v/>
      </c>
      <c r="K923" s="238" t="str">
        <f t="shared" si="188"/>
        <v/>
      </c>
      <c r="L923" s="238" t="str">
        <f t="shared" si="189"/>
        <v/>
      </c>
      <c r="M923" s="238" t="str">
        <f t="shared" si="190"/>
        <v/>
      </c>
      <c r="N923" s="180">
        <f t="shared" si="191"/>
        <v>0</v>
      </c>
      <c r="O923" s="192"/>
      <c r="P923" s="180">
        <f t="shared" si="192"/>
        <v>0</v>
      </c>
      <c r="Q923" s="192"/>
      <c r="R923" s="180">
        <f t="shared" si="193"/>
        <v>0</v>
      </c>
      <c r="S923" s="192"/>
      <c r="T923" s="180">
        <f t="shared" si="194"/>
        <v>0</v>
      </c>
      <c r="U923" s="192"/>
      <c r="V923" s="180">
        <f t="shared" si="195"/>
        <v>0</v>
      </c>
      <c r="W923" s="192"/>
      <c r="X923" s="179">
        <f t="shared" si="183"/>
        <v>0</v>
      </c>
      <c r="Y923" s="168"/>
    </row>
    <row r="924" spans="1:25" x14ac:dyDescent="0.25">
      <c r="A924" s="168"/>
      <c r="B924" s="181"/>
      <c r="C924" s="168"/>
      <c r="D924" s="191"/>
      <c r="E924" s="168"/>
      <c r="F924" s="168"/>
      <c r="G924" s="187" t="str">
        <f t="shared" si="184"/>
        <v/>
      </c>
      <c r="H924" s="238">
        <f t="shared" si="185"/>
        <v>0</v>
      </c>
      <c r="I924" s="238" t="str">
        <f t="shared" si="186"/>
        <v/>
      </c>
      <c r="J924" s="238" t="str">
        <f t="shared" si="187"/>
        <v/>
      </c>
      <c r="K924" s="238" t="str">
        <f t="shared" si="188"/>
        <v/>
      </c>
      <c r="L924" s="238" t="str">
        <f t="shared" si="189"/>
        <v/>
      </c>
      <c r="M924" s="238" t="str">
        <f t="shared" si="190"/>
        <v/>
      </c>
      <c r="N924" s="180">
        <f t="shared" si="191"/>
        <v>0</v>
      </c>
      <c r="O924" s="192"/>
      <c r="P924" s="180">
        <f t="shared" si="192"/>
        <v>0</v>
      </c>
      <c r="Q924" s="192"/>
      <c r="R924" s="180">
        <f t="shared" si="193"/>
        <v>0</v>
      </c>
      <c r="S924" s="192"/>
      <c r="T924" s="180">
        <f t="shared" si="194"/>
        <v>0</v>
      </c>
      <c r="U924" s="192"/>
      <c r="V924" s="180">
        <f t="shared" si="195"/>
        <v>0</v>
      </c>
      <c r="W924" s="192"/>
      <c r="X924" s="179">
        <f t="shared" si="183"/>
        <v>0</v>
      </c>
      <c r="Y924" s="168"/>
    </row>
    <row r="925" spans="1:25" x14ac:dyDescent="0.25">
      <c r="A925" s="168"/>
      <c r="B925" s="181"/>
      <c r="C925" s="168"/>
      <c r="D925" s="191"/>
      <c r="E925" s="168"/>
      <c r="F925" s="168"/>
      <c r="G925" s="187" t="str">
        <f t="shared" si="184"/>
        <v/>
      </c>
      <c r="H925" s="238">
        <f t="shared" si="185"/>
        <v>0</v>
      </c>
      <c r="I925" s="238" t="str">
        <f t="shared" si="186"/>
        <v/>
      </c>
      <c r="J925" s="238" t="str">
        <f t="shared" si="187"/>
        <v/>
      </c>
      <c r="K925" s="238" t="str">
        <f t="shared" si="188"/>
        <v/>
      </c>
      <c r="L925" s="238" t="str">
        <f t="shared" si="189"/>
        <v/>
      </c>
      <c r="M925" s="238" t="str">
        <f t="shared" si="190"/>
        <v/>
      </c>
      <c r="N925" s="180">
        <f t="shared" si="191"/>
        <v>0</v>
      </c>
      <c r="O925" s="192"/>
      <c r="P925" s="180">
        <f t="shared" si="192"/>
        <v>0</v>
      </c>
      <c r="Q925" s="192"/>
      <c r="R925" s="180">
        <f t="shared" si="193"/>
        <v>0</v>
      </c>
      <c r="S925" s="192"/>
      <c r="T925" s="180">
        <f t="shared" si="194"/>
        <v>0</v>
      </c>
      <c r="U925" s="192"/>
      <c r="V925" s="180">
        <f t="shared" si="195"/>
        <v>0</v>
      </c>
      <c r="W925" s="192"/>
      <c r="X925" s="179">
        <f t="shared" si="183"/>
        <v>0</v>
      </c>
      <c r="Y925" s="168"/>
    </row>
    <row r="926" spans="1:25" x14ac:dyDescent="0.25">
      <c r="A926" s="168"/>
      <c r="B926" s="181"/>
      <c r="C926" s="168"/>
      <c r="D926" s="191"/>
      <c r="E926" s="168"/>
      <c r="F926" s="168"/>
      <c r="G926" s="187" t="str">
        <f t="shared" si="184"/>
        <v/>
      </c>
      <c r="H926" s="238">
        <f t="shared" si="185"/>
        <v>0</v>
      </c>
      <c r="I926" s="238" t="str">
        <f t="shared" si="186"/>
        <v/>
      </c>
      <c r="J926" s="238" t="str">
        <f t="shared" si="187"/>
        <v/>
      </c>
      <c r="K926" s="238" t="str">
        <f t="shared" si="188"/>
        <v/>
      </c>
      <c r="L926" s="238" t="str">
        <f t="shared" si="189"/>
        <v/>
      </c>
      <c r="M926" s="238" t="str">
        <f t="shared" si="190"/>
        <v/>
      </c>
      <c r="N926" s="180">
        <f t="shared" si="191"/>
        <v>0</v>
      </c>
      <c r="O926" s="192"/>
      <c r="P926" s="180">
        <f t="shared" si="192"/>
        <v>0</v>
      </c>
      <c r="Q926" s="192"/>
      <c r="R926" s="180">
        <f t="shared" si="193"/>
        <v>0</v>
      </c>
      <c r="S926" s="192"/>
      <c r="T926" s="180">
        <f t="shared" si="194"/>
        <v>0</v>
      </c>
      <c r="U926" s="192"/>
      <c r="V926" s="180">
        <f t="shared" si="195"/>
        <v>0</v>
      </c>
      <c r="W926" s="192"/>
      <c r="X926" s="179">
        <f t="shared" si="183"/>
        <v>0</v>
      </c>
      <c r="Y926" s="168"/>
    </row>
    <row r="927" spans="1:25" x14ac:dyDescent="0.25">
      <c r="A927" s="168"/>
      <c r="B927" s="181"/>
      <c r="C927" s="168"/>
      <c r="D927" s="191"/>
      <c r="E927" s="168"/>
      <c r="F927" s="168"/>
      <c r="G927" s="187" t="str">
        <f t="shared" si="184"/>
        <v/>
      </c>
      <c r="H927" s="238">
        <f t="shared" si="185"/>
        <v>0</v>
      </c>
      <c r="I927" s="238" t="str">
        <f t="shared" si="186"/>
        <v/>
      </c>
      <c r="J927" s="238" t="str">
        <f t="shared" si="187"/>
        <v/>
      </c>
      <c r="K927" s="238" t="str">
        <f t="shared" si="188"/>
        <v/>
      </c>
      <c r="L927" s="238" t="str">
        <f t="shared" si="189"/>
        <v/>
      </c>
      <c r="M927" s="238" t="str">
        <f t="shared" si="190"/>
        <v/>
      </c>
      <c r="N927" s="180">
        <f t="shared" si="191"/>
        <v>0</v>
      </c>
      <c r="O927" s="192"/>
      <c r="P927" s="180">
        <f t="shared" si="192"/>
        <v>0</v>
      </c>
      <c r="Q927" s="192"/>
      <c r="R927" s="180">
        <f t="shared" si="193"/>
        <v>0</v>
      </c>
      <c r="S927" s="192"/>
      <c r="T927" s="180">
        <f t="shared" si="194"/>
        <v>0</v>
      </c>
      <c r="U927" s="192"/>
      <c r="V927" s="180">
        <f t="shared" si="195"/>
        <v>0</v>
      </c>
      <c r="W927" s="192"/>
      <c r="X927" s="179">
        <f t="shared" si="183"/>
        <v>0</v>
      </c>
      <c r="Y927" s="168"/>
    </row>
    <row r="928" spans="1:25" x14ac:dyDescent="0.25">
      <c r="A928" s="168"/>
      <c r="B928" s="181"/>
      <c r="C928" s="168"/>
      <c r="D928" s="191"/>
      <c r="E928" s="168"/>
      <c r="F928" s="168"/>
      <c r="G928" s="187" t="str">
        <f t="shared" si="184"/>
        <v/>
      </c>
      <c r="H928" s="238">
        <f t="shared" si="185"/>
        <v>0</v>
      </c>
      <c r="I928" s="238" t="str">
        <f t="shared" si="186"/>
        <v/>
      </c>
      <c r="J928" s="238" t="str">
        <f t="shared" si="187"/>
        <v/>
      </c>
      <c r="K928" s="238" t="str">
        <f t="shared" si="188"/>
        <v/>
      </c>
      <c r="L928" s="238" t="str">
        <f t="shared" si="189"/>
        <v/>
      </c>
      <c r="M928" s="238" t="str">
        <f t="shared" si="190"/>
        <v/>
      </c>
      <c r="N928" s="180">
        <f t="shared" si="191"/>
        <v>0</v>
      </c>
      <c r="O928" s="192"/>
      <c r="P928" s="180">
        <f t="shared" si="192"/>
        <v>0</v>
      </c>
      <c r="Q928" s="192"/>
      <c r="R928" s="180">
        <f t="shared" si="193"/>
        <v>0</v>
      </c>
      <c r="S928" s="192"/>
      <c r="T928" s="180">
        <f t="shared" si="194"/>
        <v>0</v>
      </c>
      <c r="U928" s="192"/>
      <c r="V928" s="180">
        <f t="shared" si="195"/>
        <v>0</v>
      </c>
      <c r="W928" s="192"/>
      <c r="X928" s="179">
        <f t="shared" si="183"/>
        <v>0</v>
      </c>
      <c r="Y928" s="168"/>
    </row>
    <row r="929" spans="1:25" x14ac:dyDescent="0.25">
      <c r="A929" s="168"/>
      <c r="B929" s="181"/>
      <c r="C929" s="168"/>
      <c r="D929" s="191"/>
      <c r="E929" s="168"/>
      <c r="F929" s="168"/>
      <c r="G929" s="187" t="str">
        <f t="shared" si="184"/>
        <v/>
      </c>
      <c r="H929" s="238">
        <f t="shared" si="185"/>
        <v>0</v>
      </c>
      <c r="I929" s="238" t="str">
        <f t="shared" si="186"/>
        <v/>
      </c>
      <c r="J929" s="238" t="str">
        <f t="shared" si="187"/>
        <v/>
      </c>
      <c r="K929" s="238" t="str">
        <f t="shared" si="188"/>
        <v/>
      </c>
      <c r="L929" s="238" t="str">
        <f t="shared" si="189"/>
        <v/>
      </c>
      <c r="M929" s="238" t="str">
        <f t="shared" si="190"/>
        <v/>
      </c>
      <c r="N929" s="180">
        <f t="shared" si="191"/>
        <v>0</v>
      </c>
      <c r="O929" s="192"/>
      <c r="P929" s="180">
        <f t="shared" si="192"/>
        <v>0</v>
      </c>
      <c r="Q929" s="192"/>
      <c r="R929" s="180">
        <f t="shared" si="193"/>
        <v>0</v>
      </c>
      <c r="S929" s="192"/>
      <c r="T929" s="180">
        <f t="shared" si="194"/>
        <v>0</v>
      </c>
      <c r="U929" s="192"/>
      <c r="V929" s="180">
        <f t="shared" si="195"/>
        <v>0</v>
      </c>
      <c r="W929" s="192"/>
      <c r="X929" s="179">
        <f t="shared" si="183"/>
        <v>0</v>
      </c>
      <c r="Y929" s="168"/>
    </row>
    <row r="930" spans="1:25" x14ac:dyDescent="0.25">
      <c r="A930" s="168"/>
      <c r="B930" s="181"/>
      <c r="C930" s="168"/>
      <c r="D930" s="191"/>
      <c r="E930" s="168"/>
      <c r="F930" s="168"/>
      <c r="G930" s="187" t="str">
        <f t="shared" si="184"/>
        <v/>
      </c>
      <c r="H930" s="238">
        <f t="shared" si="185"/>
        <v>0</v>
      </c>
      <c r="I930" s="238" t="str">
        <f t="shared" si="186"/>
        <v/>
      </c>
      <c r="J930" s="238" t="str">
        <f t="shared" si="187"/>
        <v/>
      </c>
      <c r="K930" s="238" t="str">
        <f t="shared" si="188"/>
        <v/>
      </c>
      <c r="L930" s="238" t="str">
        <f t="shared" si="189"/>
        <v/>
      </c>
      <c r="M930" s="238" t="str">
        <f t="shared" si="190"/>
        <v/>
      </c>
      <c r="N930" s="180">
        <f t="shared" si="191"/>
        <v>0</v>
      </c>
      <c r="O930" s="192"/>
      <c r="P930" s="180">
        <f t="shared" si="192"/>
        <v>0</v>
      </c>
      <c r="Q930" s="192"/>
      <c r="R930" s="180">
        <f t="shared" si="193"/>
        <v>0</v>
      </c>
      <c r="S930" s="192"/>
      <c r="T930" s="180">
        <f t="shared" si="194"/>
        <v>0</v>
      </c>
      <c r="U930" s="192"/>
      <c r="V930" s="180">
        <f t="shared" si="195"/>
        <v>0</v>
      </c>
      <c r="W930" s="192"/>
      <c r="X930" s="179">
        <f t="shared" si="183"/>
        <v>0</v>
      </c>
      <c r="Y930" s="168"/>
    </row>
    <row r="931" spans="1:25" x14ac:dyDescent="0.25">
      <c r="A931" s="168"/>
      <c r="B931" s="181"/>
      <c r="C931" s="168"/>
      <c r="D931" s="191"/>
      <c r="E931" s="168"/>
      <c r="F931" s="168"/>
      <c r="G931" s="187" t="str">
        <f t="shared" si="184"/>
        <v/>
      </c>
      <c r="H931" s="238">
        <f t="shared" si="185"/>
        <v>0</v>
      </c>
      <c r="I931" s="238" t="str">
        <f t="shared" si="186"/>
        <v/>
      </c>
      <c r="J931" s="238" t="str">
        <f t="shared" si="187"/>
        <v/>
      </c>
      <c r="K931" s="238" t="str">
        <f t="shared" si="188"/>
        <v/>
      </c>
      <c r="L931" s="238" t="str">
        <f t="shared" si="189"/>
        <v/>
      </c>
      <c r="M931" s="238" t="str">
        <f t="shared" si="190"/>
        <v/>
      </c>
      <c r="N931" s="180">
        <f t="shared" si="191"/>
        <v>0</v>
      </c>
      <c r="O931" s="192"/>
      <c r="P931" s="180">
        <f t="shared" si="192"/>
        <v>0</v>
      </c>
      <c r="Q931" s="192"/>
      <c r="R931" s="180">
        <f t="shared" si="193"/>
        <v>0</v>
      </c>
      <c r="S931" s="192"/>
      <c r="T931" s="180">
        <f t="shared" si="194"/>
        <v>0</v>
      </c>
      <c r="U931" s="192"/>
      <c r="V931" s="180">
        <f t="shared" si="195"/>
        <v>0</v>
      </c>
      <c r="W931" s="192"/>
      <c r="X931" s="179">
        <f t="shared" si="183"/>
        <v>0</v>
      </c>
      <c r="Y931" s="168"/>
    </row>
    <row r="932" spans="1:25" x14ac:dyDescent="0.25">
      <c r="A932" s="168"/>
      <c r="B932" s="181"/>
      <c r="C932" s="168"/>
      <c r="D932" s="191"/>
      <c r="E932" s="168"/>
      <c r="F932" s="168"/>
      <c r="G932" s="187" t="str">
        <f t="shared" si="184"/>
        <v/>
      </c>
      <c r="H932" s="238">
        <f t="shared" si="185"/>
        <v>0</v>
      </c>
      <c r="I932" s="238" t="str">
        <f t="shared" si="186"/>
        <v/>
      </c>
      <c r="J932" s="238" t="str">
        <f t="shared" si="187"/>
        <v/>
      </c>
      <c r="K932" s="238" t="str">
        <f t="shared" si="188"/>
        <v/>
      </c>
      <c r="L932" s="238" t="str">
        <f t="shared" si="189"/>
        <v/>
      </c>
      <c r="M932" s="238" t="str">
        <f t="shared" si="190"/>
        <v/>
      </c>
      <c r="N932" s="180">
        <f t="shared" si="191"/>
        <v>0</v>
      </c>
      <c r="O932" s="192"/>
      <c r="P932" s="180">
        <f t="shared" si="192"/>
        <v>0</v>
      </c>
      <c r="Q932" s="192"/>
      <c r="R932" s="180">
        <f t="shared" si="193"/>
        <v>0</v>
      </c>
      <c r="S932" s="192"/>
      <c r="T932" s="180">
        <f t="shared" si="194"/>
        <v>0</v>
      </c>
      <c r="U932" s="192"/>
      <c r="V932" s="180">
        <f t="shared" si="195"/>
        <v>0</v>
      </c>
      <c r="W932" s="192"/>
      <c r="X932" s="179">
        <f t="shared" si="183"/>
        <v>0</v>
      </c>
      <c r="Y932" s="168"/>
    </row>
    <row r="933" spans="1:25" x14ac:dyDescent="0.25">
      <c r="A933" s="168"/>
      <c r="B933" s="181"/>
      <c r="C933" s="168"/>
      <c r="D933" s="191"/>
      <c r="E933" s="168"/>
      <c r="F933" s="168"/>
      <c r="G933" s="187" t="str">
        <f t="shared" si="184"/>
        <v/>
      </c>
      <c r="H933" s="238">
        <f t="shared" si="185"/>
        <v>0</v>
      </c>
      <c r="I933" s="238" t="str">
        <f t="shared" si="186"/>
        <v/>
      </c>
      <c r="J933" s="238" t="str">
        <f t="shared" si="187"/>
        <v/>
      </c>
      <c r="K933" s="238" t="str">
        <f t="shared" si="188"/>
        <v/>
      </c>
      <c r="L933" s="238" t="str">
        <f t="shared" si="189"/>
        <v/>
      </c>
      <c r="M933" s="238" t="str">
        <f t="shared" si="190"/>
        <v/>
      </c>
      <c r="N933" s="180">
        <f t="shared" si="191"/>
        <v>0</v>
      </c>
      <c r="O933" s="192"/>
      <c r="P933" s="180">
        <f t="shared" si="192"/>
        <v>0</v>
      </c>
      <c r="Q933" s="192"/>
      <c r="R933" s="180">
        <f t="shared" si="193"/>
        <v>0</v>
      </c>
      <c r="S933" s="192"/>
      <c r="T933" s="180">
        <f t="shared" si="194"/>
        <v>0</v>
      </c>
      <c r="U933" s="192"/>
      <c r="V933" s="180">
        <f t="shared" si="195"/>
        <v>0</v>
      </c>
      <c r="W933" s="192"/>
      <c r="X933" s="179">
        <f t="shared" si="183"/>
        <v>0</v>
      </c>
      <c r="Y933" s="168"/>
    </row>
    <row r="934" spans="1:25" x14ac:dyDescent="0.25">
      <c r="A934" s="168"/>
      <c r="B934" s="181"/>
      <c r="C934" s="168"/>
      <c r="D934" s="191"/>
      <c r="E934" s="168"/>
      <c r="F934" s="168"/>
      <c r="G934" s="187" t="str">
        <f t="shared" si="184"/>
        <v/>
      </c>
      <c r="H934" s="238">
        <f t="shared" si="185"/>
        <v>0</v>
      </c>
      <c r="I934" s="238" t="str">
        <f t="shared" si="186"/>
        <v/>
      </c>
      <c r="J934" s="238" t="str">
        <f t="shared" si="187"/>
        <v/>
      </c>
      <c r="K934" s="238" t="str">
        <f t="shared" si="188"/>
        <v/>
      </c>
      <c r="L934" s="238" t="str">
        <f t="shared" si="189"/>
        <v/>
      </c>
      <c r="M934" s="238" t="str">
        <f t="shared" si="190"/>
        <v/>
      </c>
      <c r="N934" s="180">
        <f t="shared" si="191"/>
        <v>0</v>
      </c>
      <c r="O934" s="192"/>
      <c r="P934" s="180">
        <f t="shared" si="192"/>
        <v>0</v>
      </c>
      <c r="Q934" s="192"/>
      <c r="R934" s="180">
        <f t="shared" si="193"/>
        <v>0</v>
      </c>
      <c r="S934" s="192"/>
      <c r="T934" s="180">
        <f t="shared" si="194"/>
        <v>0</v>
      </c>
      <c r="U934" s="192"/>
      <c r="V934" s="180">
        <f t="shared" si="195"/>
        <v>0</v>
      </c>
      <c r="W934" s="192"/>
      <c r="X934" s="179">
        <f t="shared" si="183"/>
        <v>0</v>
      </c>
      <c r="Y934" s="168"/>
    </row>
    <row r="935" spans="1:25" x14ac:dyDescent="0.25">
      <c r="A935" s="168"/>
      <c r="B935" s="181"/>
      <c r="C935" s="168"/>
      <c r="D935" s="191"/>
      <c r="E935" s="168"/>
      <c r="F935" s="168"/>
      <c r="G935" s="187" t="str">
        <f t="shared" si="184"/>
        <v/>
      </c>
      <c r="H935" s="238">
        <f t="shared" si="185"/>
        <v>0</v>
      </c>
      <c r="I935" s="238" t="str">
        <f t="shared" si="186"/>
        <v/>
      </c>
      <c r="J935" s="238" t="str">
        <f t="shared" si="187"/>
        <v/>
      </c>
      <c r="K935" s="238" t="str">
        <f t="shared" si="188"/>
        <v/>
      </c>
      <c r="L935" s="238" t="str">
        <f t="shared" si="189"/>
        <v/>
      </c>
      <c r="M935" s="238" t="str">
        <f t="shared" si="190"/>
        <v/>
      </c>
      <c r="N935" s="180">
        <f t="shared" si="191"/>
        <v>0</v>
      </c>
      <c r="O935" s="192"/>
      <c r="P935" s="180">
        <f t="shared" si="192"/>
        <v>0</v>
      </c>
      <c r="Q935" s="192"/>
      <c r="R935" s="180">
        <f t="shared" si="193"/>
        <v>0</v>
      </c>
      <c r="S935" s="192"/>
      <c r="T935" s="180">
        <f t="shared" si="194"/>
        <v>0</v>
      </c>
      <c r="U935" s="192"/>
      <c r="V935" s="180">
        <f t="shared" si="195"/>
        <v>0</v>
      </c>
      <c r="W935" s="192"/>
      <c r="X935" s="179">
        <f t="shared" si="183"/>
        <v>0</v>
      </c>
      <c r="Y935" s="168"/>
    </row>
    <row r="936" spans="1:25" x14ac:dyDescent="0.25">
      <c r="A936" s="168"/>
      <c r="B936" s="181"/>
      <c r="C936" s="168"/>
      <c r="D936" s="191"/>
      <c r="E936" s="168"/>
      <c r="F936" s="168"/>
      <c r="G936" s="187" t="str">
        <f t="shared" si="184"/>
        <v/>
      </c>
      <c r="H936" s="238">
        <f t="shared" si="185"/>
        <v>0</v>
      </c>
      <c r="I936" s="238" t="str">
        <f t="shared" si="186"/>
        <v/>
      </c>
      <c r="J936" s="238" t="str">
        <f t="shared" si="187"/>
        <v/>
      </c>
      <c r="K936" s="238" t="str">
        <f t="shared" si="188"/>
        <v/>
      </c>
      <c r="L936" s="238" t="str">
        <f t="shared" si="189"/>
        <v/>
      </c>
      <c r="M936" s="238" t="str">
        <f t="shared" si="190"/>
        <v/>
      </c>
      <c r="N936" s="180">
        <f t="shared" si="191"/>
        <v>0</v>
      </c>
      <c r="O936" s="192"/>
      <c r="P936" s="180">
        <f t="shared" si="192"/>
        <v>0</v>
      </c>
      <c r="Q936" s="192"/>
      <c r="R936" s="180">
        <f t="shared" si="193"/>
        <v>0</v>
      </c>
      <c r="S936" s="192"/>
      <c r="T936" s="180">
        <f t="shared" si="194"/>
        <v>0</v>
      </c>
      <c r="U936" s="192"/>
      <c r="V936" s="180">
        <f t="shared" si="195"/>
        <v>0</v>
      </c>
      <c r="W936" s="192"/>
      <c r="X936" s="179">
        <f t="shared" si="183"/>
        <v>0</v>
      </c>
      <c r="Y936" s="168"/>
    </row>
    <row r="937" spans="1:25" x14ac:dyDescent="0.25">
      <c r="A937" s="168"/>
      <c r="B937" s="181"/>
      <c r="C937" s="168"/>
      <c r="D937" s="191"/>
      <c r="E937" s="168"/>
      <c r="F937" s="168"/>
      <c r="G937" s="187" t="str">
        <f t="shared" si="184"/>
        <v/>
      </c>
      <c r="H937" s="238">
        <f t="shared" si="185"/>
        <v>0</v>
      </c>
      <c r="I937" s="238" t="str">
        <f t="shared" si="186"/>
        <v/>
      </c>
      <c r="J937" s="238" t="str">
        <f t="shared" si="187"/>
        <v/>
      </c>
      <c r="K937" s="238" t="str">
        <f t="shared" si="188"/>
        <v/>
      </c>
      <c r="L937" s="238" t="str">
        <f t="shared" si="189"/>
        <v/>
      </c>
      <c r="M937" s="238" t="str">
        <f t="shared" si="190"/>
        <v/>
      </c>
      <c r="N937" s="180">
        <f t="shared" si="191"/>
        <v>0</v>
      </c>
      <c r="O937" s="192"/>
      <c r="P937" s="180">
        <f t="shared" si="192"/>
        <v>0</v>
      </c>
      <c r="Q937" s="192"/>
      <c r="R937" s="180">
        <f t="shared" si="193"/>
        <v>0</v>
      </c>
      <c r="S937" s="192"/>
      <c r="T937" s="180">
        <f t="shared" si="194"/>
        <v>0</v>
      </c>
      <c r="U937" s="192"/>
      <c r="V937" s="180">
        <f t="shared" si="195"/>
        <v>0</v>
      </c>
      <c r="W937" s="192"/>
      <c r="X937" s="179">
        <f t="shared" si="183"/>
        <v>0</v>
      </c>
      <c r="Y937" s="168"/>
    </row>
    <row r="938" spans="1:25" x14ac:dyDescent="0.25">
      <c r="A938" s="168"/>
      <c r="B938" s="181"/>
      <c r="C938" s="168"/>
      <c r="D938" s="191"/>
      <c r="E938" s="168"/>
      <c r="F938" s="168"/>
      <c r="G938" s="187" t="str">
        <f t="shared" si="184"/>
        <v/>
      </c>
      <c r="H938" s="238">
        <f t="shared" si="185"/>
        <v>0</v>
      </c>
      <c r="I938" s="238" t="str">
        <f t="shared" si="186"/>
        <v/>
      </c>
      <c r="J938" s="238" t="str">
        <f t="shared" si="187"/>
        <v/>
      </c>
      <c r="K938" s="238" t="str">
        <f t="shared" si="188"/>
        <v/>
      </c>
      <c r="L938" s="238" t="str">
        <f t="shared" si="189"/>
        <v/>
      </c>
      <c r="M938" s="238" t="str">
        <f t="shared" si="190"/>
        <v/>
      </c>
      <c r="N938" s="180">
        <f t="shared" si="191"/>
        <v>0</v>
      </c>
      <c r="O938" s="192"/>
      <c r="P938" s="180">
        <f t="shared" si="192"/>
        <v>0</v>
      </c>
      <c r="Q938" s="192"/>
      <c r="R938" s="180">
        <f t="shared" si="193"/>
        <v>0</v>
      </c>
      <c r="S938" s="192"/>
      <c r="T938" s="180">
        <f t="shared" si="194"/>
        <v>0</v>
      </c>
      <c r="U938" s="192"/>
      <c r="V938" s="180">
        <f t="shared" si="195"/>
        <v>0</v>
      </c>
      <c r="W938" s="192"/>
      <c r="X938" s="179">
        <f t="shared" si="183"/>
        <v>0</v>
      </c>
      <c r="Y938" s="168"/>
    </row>
    <row r="939" spans="1:25" x14ac:dyDescent="0.25">
      <c r="A939" s="168"/>
      <c r="B939" s="181"/>
      <c r="C939" s="168"/>
      <c r="D939" s="191"/>
      <c r="E939" s="168"/>
      <c r="F939" s="168"/>
      <c r="G939" s="187" t="str">
        <f t="shared" si="184"/>
        <v/>
      </c>
      <c r="H939" s="238">
        <f t="shared" si="185"/>
        <v>0</v>
      </c>
      <c r="I939" s="238" t="str">
        <f t="shared" si="186"/>
        <v/>
      </c>
      <c r="J939" s="238" t="str">
        <f t="shared" si="187"/>
        <v/>
      </c>
      <c r="K939" s="238" t="str">
        <f t="shared" si="188"/>
        <v/>
      </c>
      <c r="L939" s="238" t="str">
        <f t="shared" si="189"/>
        <v/>
      </c>
      <c r="M939" s="238" t="str">
        <f t="shared" si="190"/>
        <v/>
      </c>
      <c r="N939" s="180">
        <f t="shared" si="191"/>
        <v>0</v>
      </c>
      <c r="O939" s="192"/>
      <c r="P939" s="180">
        <f t="shared" si="192"/>
        <v>0</v>
      </c>
      <c r="Q939" s="192"/>
      <c r="R939" s="180">
        <f t="shared" si="193"/>
        <v>0</v>
      </c>
      <c r="S939" s="192"/>
      <c r="T939" s="180">
        <f t="shared" si="194"/>
        <v>0</v>
      </c>
      <c r="U939" s="192"/>
      <c r="V939" s="180">
        <f t="shared" si="195"/>
        <v>0</v>
      </c>
      <c r="W939" s="192"/>
      <c r="X939" s="179">
        <f t="shared" si="183"/>
        <v>0</v>
      </c>
      <c r="Y939" s="168"/>
    </row>
    <row r="940" spans="1:25" x14ac:dyDescent="0.25">
      <c r="A940" s="168"/>
      <c r="B940" s="181"/>
      <c r="C940" s="168"/>
      <c r="D940" s="191"/>
      <c r="E940" s="168"/>
      <c r="F940" s="168"/>
      <c r="G940" s="187" t="str">
        <f t="shared" si="184"/>
        <v/>
      </c>
      <c r="H940" s="238">
        <f t="shared" si="185"/>
        <v>0</v>
      </c>
      <c r="I940" s="238" t="str">
        <f t="shared" si="186"/>
        <v/>
      </c>
      <c r="J940" s="238" t="str">
        <f t="shared" si="187"/>
        <v/>
      </c>
      <c r="K940" s="238" t="str">
        <f t="shared" si="188"/>
        <v/>
      </c>
      <c r="L940" s="238" t="str">
        <f t="shared" si="189"/>
        <v/>
      </c>
      <c r="M940" s="238" t="str">
        <f t="shared" si="190"/>
        <v/>
      </c>
      <c r="N940" s="180">
        <f t="shared" si="191"/>
        <v>0</v>
      </c>
      <c r="O940" s="192"/>
      <c r="P940" s="180">
        <f t="shared" si="192"/>
        <v>0</v>
      </c>
      <c r="Q940" s="192"/>
      <c r="R940" s="180">
        <f t="shared" si="193"/>
        <v>0</v>
      </c>
      <c r="S940" s="192"/>
      <c r="T940" s="180">
        <f t="shared" si="194"/>
        <v>0</v>
      </c>
      <c r="U940" s="192"/>
      <c r="V940" s="180">
        <f t="shared" si="195"/>
        <v>0</v>
      </c>
      <c r="W940" s="192"/>
      <c r="X940" s="179">
        <f t="shared" si="183"/>
        <v>0</v>
      </c>
      <c r="Y940" s="168"/>
    </row>
    <row r="941" spans="1:25" x14ac:dyDescent="0.25">
      <c r="A941" s="168"/>
      <c r="B941" s="181"/>
      <c r="C941" s="168"/>
      <c r="D941" s="191"/>
      <c r="E941" s="168"/>
      <c r="F941" s="168"/>
      <c r="G941" s="187" t="str">
        <f t="shared" si="184"/>
        <v/>
      </c>
      <c r="H941" s="238">
        <f t="shared" si="185"/>
        <v>0</v>
      </c>
      <c r="I941" s="238" t="str">
        <f t="shared" si="186"/>
        <v/>
      </c>
      <c r="J941" s="238" t="str">
        <f t="shared" si="187"/>
        <v/>
      </c>
      <c r="K941" s="238" t="str">
        <f t="shared" si="188"/>
        <v/>
      </c>
      <c r="L941" s="238" t="str">
        <f t="shared" si="189"/>
        <v/>
      </c>
      <c r="M941" s="238" t="str">
        <f t="shared" si="190"/>
        <v/>
      </c>
      <c r="N941" s="180">
        <f t="shared" si="191"/>
        <v>0</v>
      </c>
      <c r="O941" s="192"/>
      <c r="P941" s="180">
        <f t="shared" si="192"/>
        <v>0</v>
      </c>
      <c r="Q941" s="192"/>
      <c r="R941" s="180">
        <f t="shared" si="193"/>
        <v>0</v>
      </c>
      <c r="S941" s="192"/>
      <c r="T941" s="180">
        <f t="shared" si="194"/>
        <v>0</v>
      </c>
      <c r="U941" s="192"/>
      <c r="V941" s="180">
        <f t="shared" si="195"/>
        <v>0</v>
      </c>
      <c r="W941" s="192"/>
      <c r="X941" s="179">
        <f t="shared" si="183"/>
        <v>0</v>
      </c>
      <c r="Y941" s="168"/>
    </row>
    <row r="942" spans="1:25" x14ac:dyDescent="0.25">
      <c r="A942" s="168"/>
      <c r="B942" s="181"/>
      <c r="C942" s="168"/>
      <c r="D942" s="191"/>
      <c r="E942" s="168"/>
      <c r="F942" s="168"/>
      <c r="G942" s="187" t="str">
        <f t="shared" si="184"/>
        <v/>
      </c>
      <c r="H942" s="238">
        <f t="shared" si="185"/>
        <v>0</v>
      </c>
      <c r="I942" s="238" t="str">
        <f t="shared" si="186"/>
        <v/>
      </c>
      <c r="J942" s="238" t="str">
        <f t="shared" si="187"/>
        <v/>
      </c>
      <c r="K942" s="238" t="str">
        <f t="shared" si="188"/>
        <v/>
      </c>
      <c r="L942" s="238" t="str">
        <f t="shared" si="189"/>
        <v/>
      </c>
      <c r="M942" s="238" t="str">
        <f t="shared" si="190"/>
        <v/>
      </c>
      <c r="N942" s="180">
        <f t="shared" si="191"/>
        <v>0</v>
      </c>
      <c r="O942" s="192"/>
      <c r="P942" s="180">
        <f t="shared" si="192"/>
        <v>0</v>
      </c>
      <c r="Q942" s="192"/>
      <c r="R942" s="180">
        <f t="shared" si="193"/>
        <v>0</v>
      </c>
      <c r="S942" s="192"/>
      <c r="T942" s="180">
        <f t="shared" si="194"/>
        <v>0</v>
      </c>
      <c r="U942" s="192"/>
      <c r="V942" s="180">
        <f t="shared" si="195"/>
        <v>0</v>
      </c>
      <c r="W942" s="192"/>
      <c r="X942" s="179">
        <f t="shared" si="183"/>
        <v>0</v>
      </c>
      <c r="Y942" s="168"/>
    </row>
    <row r="943" spans="1:25" x14ac:dyDescent="0.25">
      <c r="A943" s="168"/>
      <c r="B943" s="181"/>
      <c r="C943" s="168"/>
      <c r="D943" s="191"/>
      <c r="E943" s="168"/>
      <c r="F943" s="168"/>
      <c r="G943" s="187" t="str">
        <f t="shared" si="184"/>
        <v/>
      </c>
      <c r="H943" s="238">
        <f t="shared" si="185"/>
        <v>0</v>
      </c>
      <c r="I943" s="238" t="str">
        <f t="shared" si="186"/>
        <v/>
      </c>
      <c r="J943" s="238" t="str">
        <f t="shared" si="187"/>
        <v/>
      </c>
      <c r="K943" s="238" t="str">
        <f t="shared" si="188"/>
        <v/>
      </c>
      <c r="L943" s="238" t="str">
        <f t="shared" si="189"/>
        <v/>
      </c>
      <c r="M943" s="238" t="str">
        <f t="shared" si="190"/>
        <v/>
      </c>
      <c r="N943" s="180">
        <f t="shared" si="191"/>
        <v>0</v>
      </c>
      <c r="O943" s="192"/>
      <c r="P943" s="180">
        <f t="shared" si="192"/>
        <v>0</v>
      </c>
      <c r="Q943" s="192"/>
      <c r="R943" s="180">
        <f t="shared" si="193"/>
        <v>0</v>
      </c>
      <c r="S943" s="192"/>
      <c r="T943" s="180">
        <f t="shared" si="194"/>
        <v>0</v>
      </c>
      <c r="U943" s="192"/>
      <c r="V943" s="180">
        <f t="shared" si="195"/>
        <v>0</v>
      </c>
      <c r="W943" s="192"/>
      <c r="X943" s="179">
        <f t="shared" si="183"/>
        <v>0</v>
      </c>
      <c r="Y943" s="168"/>
    </row>
    <row r="944" spans="1:25" x14ac:dyDescent="0.25">
      <c r="A944" s="168"/>
      <c r="B944" s="181"/>
      <c r="C944" s="168"/>
      <c r="D944" s="191"/>
      <c r="E944" s="168"/>
      <c r="F944" s="168"/>
      <c r="G944" s="187" t="str">
        <f t="shared" si="184"/>
        <v/>
      </c>
      <c r="H944" s="238">
        <f t="shared" si="185"/>
        <v>0</v>
      </c>
      <c r="I944" s="238" t="str">
        <f t="shared" si="186"/>
        <v/>
      </c>
      <c r="J944" s="238" t="str">
        <f t="shared" si="187"/>
        <v/>
      </c>
      <c r="K944" s="238" t="str">
        <f t="shared" si="188"/>
        <v/>
      </c>
      <c r="L944" s="238" t="str">
        <f t="shared" si="189"/>
        <v/>
      </c>
      <c r="M944" s="238" t="str">
        <f t="shared" si="190"/>
        <v/>
      </c>
      <c r="N944" s="180">
        <f t="shared" si="191"/>
        <v>0</v>
      </c>
      <c r="O944" s="192"/>
      <c r="P944" s="180">
        <f t="shared" si="192"/>
        <v>0</v>
      </c>
      <c r="Q944" s="192"/>
      <c r="R944" s="180">
        <f t="shared" si="193"/>
        <v>0</v>
      </c>
      <c r="S944" s="192"/>
      <c r="T944" s="180">
        <f t="shared" si="194"/>
        <v>0</v>
      </c>
      <c r="U944" s="192"/>
      <c r="V944" s="180">
        <f t="shared" si="195"/>
        <v>0</v>
      </c>
      <c r="W944" s="192"/>
      <c r="X944" s="179">
        <f t="shared" si="183"/>
        <v>0</v>
      </c>
      <c r="Y944" s="168"/>
    </row>
    <row r="945" spans="1:25" x14ac:dyDescent="0.25">
      <c r="A945" s="168"/>
      <c r="B945" s="181"/>
      <c r="C945" s="168"/>
      <c r="D945" s="191"/>
      <c r="E945" s="168"/>
      <c r="F945" s="168"/>
      <c r="G945" s="187" t="str">
        <f t="shared" si="184"/>
        <v/>
      </c>
      <c r="H945" s="238">
        <f t="shared" si="185"/>
        <v>0</v>
      </c>
      <c r="I945" s="238" t="str">
        <f t="shared" si="186"/>
        <v/>
      </c>
      <c r="J945" s="238" t="str">
        <f t="shared" si="187"/>
        <v/>
      </c>
      <c r="K945" s="238" t="str">
        <f t="shared" si="188"/>
        <v/>
      </c>
      <c r="L945" s="238" t="str">
        <f t="shared" si="189"/>
        <v/>
      </c>
      <c r="M945" s="238" t="str">
        <f t="shared" si="190"/>
        <v/>
      </c>
      <c r="N945" s="180">
        <f t="shared" si="191"/>
        <v>0</v>
      </c>
      <c r="O945" s="192"/>
      <c r="P945" s="180">
        <f t="shared" si="192"/>
        <v>0</v>
      </c>
      <c r="Q945" s="192"/>
      <c r="R945" s="180">
        <f t="shared" si="193"/>
        <v>0</v>
      </c>
      <c r="S945" s="192"/>
      <c r="T945" s="180">
        <f t="shared" si="194"/>
        <v>0</v>
      </c>
      <c r="U945" s="192"/>
      <c r="V945" s="180">
        <f t="shared" si="195"/>
        <v>0</v>
      </c>
      <c r="W945" s="192"/>
      <c r="X945" s="179">
        <f t="shared" si="183"/>
        <v>0</v>
      </c>
      <c r="Y945" s="168"/>
    </row>
    <row r="946" spans="1:25" x14ac:dyDescent="0.25">
      <c r="A946" s="168"/>
      <c r="B946" s="181"/>
      <c r="C946" s="168"/>
      <c r="D946" s="191"/>
      <c r="E946" s="168"/>
      <c r="F946" s="168"/>
      <c r="G946" s="187" t="str">
        <f t="shared" si="184"/>
        <v/>
      </c>
      <c r="H946" s="238">
        <f t="shared" si="185"/>
        <v>0</v>
      </c>
      <c r="I946" s="238" t="str">
        <f t="shared" si="186"/>
        <v/>
      </c>
      <c r="J946" s="238" t="str">
        <f t="shared" si="187"/>
        <v/>
      </c>
      <c r="K946" s="238" t="str">
        <f t="shared" si="188"/>
        <v/>
      </c>
      <c r="L946" s="238" t="str">
        <f t="shared" si="189"/>
        <v/>
      </c>
      <c r="M946" s="238" t="str">
        <f t="shared" si="190"/>
        <v/>
      </c>
      <c r="N946" s="180">
        <f t="shared" si="191"/>
        <v>0</v>
      </c>
      <c r="O946" s="192"/>
      <c r="P946" s="180">
        <f t="shared" si="192"/>
        <v>0</v>
      </c>
      <c r="Q946" s="192"/>
      <c r="R946" s="180">
        <f t="shared" si="193"/>
        <v>0</v>
      </c>
      <c r="S946" s="192"/>
      <c r="T946" s="180">
        <f t="shared" si="194"/>
        <v>0</v>
      </c>
      <c r="U946" s="192"/>
      <c r="V946" s="180">
        <f t="shared" si="195"/>
        <v>0</v>
      </c>
      <c r="W946" s="192"/>
      <c r="X946" s="179">
        <f t="shared" si="183"/>
        <v>0</v>
      </c>
      <c r="Y946" s="168"/>
    </row>
    <row r="947" spans="1:25" x14ac:dyDescent="0.25">
      <c r="A947" s="168"/>
      <c r="B947" s="181"/>
      <c r="C947" s="168"/>
      <c r="D947" s="191"/>
      <c r="E947" s="168"/>
      <c r="F947" s="168"/>
      <c r="G947" s="187" t="str">
        <f t="shared" si="184"/>
        <v/>
      </c>
      <c r="H947" s="238">
        <f t="shared" si="185"/>
        <v>0</v>
      </c>
      <c r="I947" s="238" t="str">
        <f t="shared" si="186"/>
        <v/>
      </c>
      <c r="J947" s="238" t="str">
        <f t="shared" si="187"/>
        <v/>
      </c>
      <c r="K947" s="238" t="str">
        <f t="shared" si="188"/>
        <v/>
      </c>
      <c r="L947" s="238" t="str">
        <f t="shared" si="189"/>
        <v/>
      </c>
      <c r="M947" s="238" t="str">
        <f t="shared" si="190"/>
        <v/>
      </c>
      <c r="N947" s="180">
        <f t="shared" si="191"/>
        <v>0</v>
      </c>
      <c r="O947" s="192"/>
      <c r="P947" s="180">
        <f t="shared" si="192"/>
        <v>0</v>
      </c>
      <c r="Q947" s="192"/>
      <c r="R947" s="180">
        <f t="shared" si="193"/>
        <v>0</v>
      </c>
      <c r="S947" s="192"/>
      <c r="T947" s="180">
        <f t="shared" si="194"/>
        <v>0</v>
      </c>
      <c r="U947" s="192"/>
      <c r="V947" s="180">
        <f t="shared" si="195"/>
        <v>0</v>
      </c>
      <c r="W947" s="192"/>
      <c r="X947" s="179">
        <f t="shared" si="183"/>
        <v>0</v>
      </c>
      <c r="Y947" s="168"/>
    </row>
    <row r="948" spans="1:25" x14ac:dyDescent="0.25">
      <c r="A948" s="168"/>
      <c r="B948" s="181"/>
      <c r="C948" s="168"/>
      <c r="D948" s="191"/>
      <c r="E948" s="168"/>
      <c r="F948" s="168"/>
      <c r="G948" s="187" t="str">
        <f t="shared" si="184"/>
        <v/>
      </c>
      <c r="H948" s="238">
        <f t="shared" si="185"/>
        <v>0</v>
      </c>
      <c r="I948" s="238" t="str">
        <f t="shared" si="186"/>
        <v/>
      </c>
      <c r="J948" s="238" t="str">
        <f t="shared" si="187"/>
        <v/>
      </c>
      <c r="K948" s="238" t="str">
        <f t="shared" si="188"/>
        <v/>
      </c>
      <c r="L948" s="238" t="str">
        <f t="shared" si="189"/>
        <v/>
      </c>
      <c r="M948" s="238" t="str">
        <f t="shared" si="190"/>
        <v/>
      </c>
      <c r="N948" s="180">
        <f t="shared" si="191"/>
        <v>0</v>
      </c>
      <c r="O948" s="192"/>
      <c r="P948" s="180">
        <f t="shared" si="192"/>
        <v>0</v>
      </c>
      <c r="Q948" s="192"/>
      <c r="R948" s="180">
        <f t="shared" si="193"/>
        <v>0</v>
      </c>
      <c r="S948" s="192"/>
      <c r="T948" s="180">
        <f t="shared" si="194"/>
        <v>0</v>
      </c>
      <c r="U948" s="192"/>
      <c r="V948" s="180">
        <f t="shared" si="195"/>
        <v>0</v>
      </c>
      <c r="W948" s="192"/>
      <c r="X948" s="179">
        <f t="shared" si="183"/>
        <v>0</v>
      </c>
      <c r="Y948" s="168"/>
    </row>
    <row r="949" spans="1:25" x14ac:dyDescent="0.25">
      <c r="A949" s="168"/>
      <c r="B949" s="181"/>
      <c r="C949" s="168"/>
      <c r="D949" s="191"/>
      <c r="E949" s="168"/>
      <c r="F949" s="168"/>
      <c r="G949" s="187" t="str">
        <f t="shared" si="184"/>
        <v/>
      </c>
      <c r="H949" s="238">
        <f t="shared" si="185"/>
        <v>0</v>
      </c>
      <c r="I949" s="238" t="str">
        <f t="shared" si="186"/>
        <v/>
      </c>
      <c r="J949" s="238" t="str">
        <f t="shared" si="187"/>
        <v/>
      </c>
      <c r="K949" s="238" t="str">
        <f t="shared" si="188"/>
        <v/>
      </c>
      <c r="L949" s="238" t="str">
        <f t="shared" si="189"/>
        <v/>
      </c>
      <c r="M949" s="238" t="str">
        <f t="shared" si="190"/>
        <v/>
      </c>
      <c r="N949" s="180">
        <f t="shared" si="191"/>
        <v>0</v>
      </c>
      <c r="O949" s="192"/>
      <c r="P949" s="180">
        <f t="shared" si="192"/>
        <v>0</v>
      </c>
      <c r="Q949" s="192"/>
      <c r="R949" s="180">
        <f t="shared" si="193"/>
        <v>0</v>
      </c>
      <c r="S949" s="192"/>
      <c r="T949" s="180">
        <f t="shared" si="194"/>
        <v>0</v>
      </c>
      <c r="U949" s="192"/>
      <c r="V949" s="180">
        <f t="shared" si="195"/>
        <v>0</v>
      </c>
      <c r="W949" s="192"/>
      <c r="X949" s="179">
        <f t="shared" si="183"/>
        <v>0</v>
      </c>
      <c r="Y949" s="168"/>
    </row>
    <row r="950" spans="1:25" x14ac:dyDescent="0.25">
      <c r="A950" s="168"/>
      <c r="B950" s="181"/>
      <c r="C950" s="168"/>
      <c r="D950" s="191"/>
      <c r="E950" s="168"/>
      <c r="F950" s="168"/>
      <c r="G950" s="187" t="str">
        <f t="shared" si="184"/>
        <v/>
      </c>
      <c r="H950" s="238">
        <f t="shared" si="185"/>
        <v>0</v>
      </c>
      <c r="I950" s="238" t="str">
        <f t="shared" si="186"/>
        <v/>
      </c>
      <c r="J950" s="238" t="str">
        <f t="shared" si="187"/>
        <v/>
      </c>
      <c r="K950" s="238" t="str">
        <f t="shared" si="188"/>
        <v/>
      </c>
      <c r="L950" s="238" t="str">
        <f t="shared" si="189"/>
        <v/>
      </c>
      <c r="M950" s="238" t="str">
        <f t="shared" si="190"/>
        <v/>
      </c>
      <c r="N950" s="180">
        <f t="shared" si="191"/>
        <v>0</v>
      </c>
      <c r="O950" s="192"/>
      <c r="P950" s="180">
        <f t="shared" si="192"/>
        <v>0</v>
      </c>
      <c r="Q950" s="192"/>
      <c r="R950" s="180">
        <f t="shared" si="193"/>
        <v>0</v>
      </c>
      <c r="S950" s="192"/>
      <c r="T950" s="180">
        <f t="shared" si="194"/>
        <v>0</v>
      </c>
      <c r="U950" s="192"/>
      <c r="V950" s="180">
        <f t="shared" si="195"/>
        <v>0</v>
      </c>
      <c r="W950" s="192"/>
      <c r="X950" s="179">
        <f t="shared" si="183"/>
        <v>0</v>
      </c>
      <c r="Y950" s="168"/>
    </row>
    <row r="951" spans="1:25" x14ac:dyDescent="0.25">
      <c r="A951" s="168"/>
      <c r="B951" s="181"/>
      <c r="C951" s="168"/>
      <c r="D951" s="191"/>
      <c r="E951" s="168"/>
      <c r="F951" s="168"/>
      <c r="G951" s="187" t="str">
        <f t="shared" si="184"/>
        <v/>
      </c>
      <c r="H951" s="238">
        <f t="shared" si="185"/>
        <v>0</v>
      </c>
      <c r="I951" s="238" t="str">
        <f t="shared" si="186"/>
        <v/>
      </c>
      <c r="J951" s="238" t="str">
        <f t="shared" si="187"/>
        <v/>
      </c>
      <c r="K951" s="238" t="str">
        <f t="shared" si="188"/>
        <v/>
      </c>
      <c r="L951" s="238" t="str">
        <f t="shared" si="189"/>
        <v/>
      </c>
      <c r="M951" s="238" t="str">
        <f t="shared" si="190"/>
        <v/>
      </c>
      <c r="N951" s="180">
        <f t="shared" si="191"/>
        <v>0</v>
      </c>
      <c r="O951" s="192"/>
      <c r="P951" s="180">
        <f t="shared" si="192"/>
        <v>0</v>
      </c>
      <c r="Q951" s="192"/>
      <c r="R951" s="180">
        <f t="shared" si="193"/>
        <v>0</v>
      </c>
      <c r="S951" s="192"/>
      <c r="T951" s="180">
        <f t="shared" si="194"/>
        <v>0</v>
      </c>
      <c r="U951" s="192"/>
      <c r="V951" s="180">
        <f t="shared" si="195"/>
        <v>0</v>
      </c>
      <c r="W951" s="192"/>
      <c r="X951" s="179">
        <f t="shared" si="183"/>
        <v>0</v>
      </c>
      <c r="Y951" s="168"/>
    </row>
    <row r="952" spans="1:25" x14ac:dyDescent="0.25">
      <c r="A952" s="168"/>
      <c r="B952" s="181"/>
      <c r="C952" s="168"/>
      <c r="D952" s="191"/>
      <c r="E952" s="168"/>
      <c r="F952" s="168"/>
      <c r="G952" s="187" t="str">
        <f t="shared" si="184"/>
        <v/>
      </c>
      <c r="H952" s="238">
        <f t="shared" si="185"/>
        <v>0</v>
      </c>
      <c r="I952" s="238" t="str">
        <f t="shared" si="186"/>
        <v/>
      </c>
      <c r="J952" s="238" t="str">
        <f t="shared" si="187"/>
        <v/>
      </c>
      <c r="K952" s="238" t="str">
        <f t="shared" si="188"/>
        <v/>
      </c>
      <c r="L952" s="238" t="str">
        <f t="shared" si="189"/>
        <v/>
      </c>
      <c r="M952" s="238" t="str">
        <f t="shared" si="190"/>
        <v/>
      </c>
      <c r="N952" s="180">
        <f t="shared" si="191"/>
        <v>0</v>
      </c>
      <c r="O952" s="192"/>
      <c r="P952" s="180">
        <f t="shared" si="192"/>
        <v>0</v>
      </c>
      <c r="Q952" s="192"/>
      <c r="R952" s="180">
        <f t="shared" si="193"/>
        <v>0</v>
      </c>
      <c r="S952" s="192"/>
      <c r="T952" s="180">
        <f t="shared" si="194"/>
        <v>0</v>
      </c>
      <c r="U952" s="192"/>
      <c r="V952" s="180">
        <f t="shared" si="195"/>
        <v>0</v>
      </c>
      <c r="W952" s="192"/>
      <c r="X952" s="179">
        <f t="shared" si="183"/>
        <v>0</v>
      </c>
      <c r="Y952" s="168"/>
    </row>
    <row r="953" spans="1:25" x14ac:dyDescent="0.25">
      <c r="A953" s="168"/>
      <c r="B953" s="181"/>
      <c r="C953" s="168"/>
      <c r="D953" s="191"/>
      <c r="E953" s="168"/>
      <c r="F953" s="168"/>
      <c r="G953" s="187" t="str">
        <f t="shared" si="184"/>
        <v/>
      </c>
      <c r="H953" s="238">
        <f t="shared" si="185"/>
        <v>0</v>
      </c>
      <c r="I953" s="238" t="str">
        <f t="shared" si="186"/>
        <v/>
      </c>
      <c r="J953" s="238" t="str">
        <f t="shared" si="187"/>
        <v/>
      </c>
      <c r="K953" s="238" t="str">
        <f t="shared" si="188"/>
        <v/>
      </c>
      <c r="L953" s="238" t="str">
        <f t="shared" si="189"/>
        <v/>
      </c>
      <c r="M953" s="238" t="str">
        <f t="shared" si="190"/>
        <v/>
      </c>
      <c r="N953" s="180">
        <f t="shared" si="191"/>
        <v>0</v>
      </c>
      <c r="O953" s="192"/>
      <c r="P953" s="180">
        <f t="shared" si="192"/>
        <v>0</v>
      </c>
      <c r="Q953" s="192"/>
      <c r="R953" s="180">
        <f t="shared" si="193"/>
        <v>0</v>
      </c>
      <c r="S953" s="192"/>
      <c r="T953" s="180">
        <f t="shared" si="194"/>
        <v>0</v>
      </c>
      <c r="U953" s="192"/>
      <c r="V953" s="180">
        <f t="shared" si="195"/>
        <v>0</v>
      </c>
      <c r="W953" s="192"/>
      <c r="X953" s="179">
        <f t="shared" si="183"/>
        <v>0</v>
      </c>
      <c r="Y953" s="168"/>
    </row>
    <row r="954" spans="1:25" x14ac:dyDescent="0.25">
      <c r="A954" s="168"/>
      <c r="B954" s="181"/>
      <c r="C954" s="168"/>
      <c r="D954" s="191"/>
      <c r="E954" s="168"/>
      <c r="F954" s="168"/>
      <c r="G954" s="187" t="str">
        <f t="shared" si="184"/>
        <v/>
      </c>
      <c r="H954" s="238">
        <f t="shared" si="185"/>
        <v>0</v>
      </c>
      <c r="I954" s="238" t="str">
        <f t="shared" si="186"/>
        <v/>
      </c>
      <c r="J954" s="238" t="str">
        <f t="shared" si="187"/>
        <v/>
      </c>
      <c r="K954" s="238" t="str">
        <f t="shared" si="188"/>
        <v/>
      </c>
      <c r="L954" s="238" t="str">
        <f t="shared" si="189"/>
        <v/>
      </c>
      <c r="M954" s="238" t="str">
        <f t="shared" si="190"/>
        <v/>
      </c>
      <c r="N954" s="180">
        <f t="shared" si="191"/>
        <v>0</v>
      </c>
      <c r="O954" s="192"/>
      <c r="P954" s="180">
        <f t="shared" si="192"/>
        <v>0</v>
      </c>
      <c r="Q954" s="192"/>
      <c r="R954" s="180">
        <f t="shared" si="193"/>
        <v>0</v>
      </c>
      <c r="S954" s="192"/>
      <c r="T954" s="180">
        <f t="shared" si="194"/>
        <v>0</v>
      </c>
      <c r="U954" s="192"/>
      <c r="V954" s="180">
        <f t="shared" si="195"/>
        <v>0</v>
      </c>
      <c r="W954" s="192"/>
      <c r="X954" s="179">
        <f t="shared" si="183"/>
        <v>0</v>
      </c>
      <c r="Y954" s="168"/>
    </row>
    <row r="955" spans="1:25" x14ac:dyDescent="0.25">
      <c r="A955" s="168"/>
      <c r="B955" s="181"/>
      <c r="C955" s="168"/>
      <c r="D955" s="191"/>
      <c r="E955" s="168"/>
      <c r="F955" s="168"/>
      <c r="G955" s="187" t="str">
        <f t="shared" si="184"/>
        <v/>
      </c>
      <c r="H955" s="238">
        <f t="shared" si="185"/>
        <v>0</v>
      </c>
      <c r="I955" s="238" t="str">
        <f t="shared" si="186"/>
        <v/>
      </c>
      <c r="J955" s="238" t="str">
        <f t="shared" si="187"/>
        <v/>
      </c>
      <c r="K955" s="238" t="str">
        <f t="shared" si="188"/>
        <v/>
      </c>
      <c r="L955" s="238" t="str">
        <f t="shared" si="189"/>
        <v/>
      </c>
      <c r="M955" s="238" t="str">
        <f t="shared" si="190"/>
        <v/>
      </c>
      <c r="N955" s="180">
        <f t="shared" si="191"/>
        <v>0</v>
      </c>
      <c r="O955" s="192"/>
      <c r="P955" s="180">
        <f t="shared" si="192"/>
        <v>0</v>
      </c>
      <c r="Q955" s="192"/>
      <c r="R955" s="180">
        <f t="shared" si="193"/>
        <v>0</v>
      </c>
      <c r="S955" s="192"/>
      <c r="T955" s="180">
        <f t="shared" si="194"/>
        <v>0</v>
      </c>
      <c r="U955" s="192"/>
      <c r="V955" s="180">
        <f t="shared" si="195"/>
        <v>0</v>
      </c>
      <c r="W955" s="192"/>
      <c r="X955" s="179">
        <f t="shared" si="183"/>
        <v>0</v>
      </c>
      <c r="Y955" s="168"/>
    </row>
    <row r="956" spans="1:25" x14ac:dyDescent="0.25">
      <c r="A956" s="168"/>
      <c r="B956" s="181"/>
      <c r="C956" s="168"/>
      <c r="D956" s="191"/>
      <c r="E956" s="168"/>
      <c r="F956" s="168"/>
      <c r="G956" s="187" t="str">
        <f t="shared" si="184"/>
        <v/>
      </c>
      <c r="H956" s="238">
        <f t="shared" si="185"/>
        <v>0</v>
      </c>
      <c r="I956" s="238" t="str">
        <f t="shared" si="186"/>
        <v/>
      </c>
      <c r="J956" s="238" t="str">
        <f t="shared" si="187"/>
        <v/>
      </c>
      <c r="K956" s="238" t="str">
        <f t="shared" si="188"/>
        <v/>
      </c>
      <c r="L956" s="238" t="str">
        <f t="shared" si="189"/>
        <v/>
      </c>
      <c r="M956" s="238" t="str">
        <f t="shared" si="190"/>
        <v/>
      </c>
      <c r="N956" s="180">
        <f t="shared" si="191"/>
        <v>0</v>
      </c>
      <c r="O956" s="192"/>
      <c r="P956" s="180">
        <f t="shared" si="192"/>
        <v>0</v>
      </c>
      <c r="Q956" s="192"/>
      <c r="R956" s="180">
        <f t="shared" si="193"/>
        <v>0</v>
      </c>
      <c r="S956" s="192"/>
      <c r="T956" s="180">
        <f t="shared" si="194"/>
        <v>0</v>
      </c>
      <c r="U956" s="192"/>
      <c r="V956" s="180">
        <f t="shared" si="195"/>
        <v>0</v>
      </c>
      <c r="W956" s="192"/>
      <c r="X956" s="179">
        <f t="shared" si="183"/>
        <v>0</v>
      </c>
      <c r="Y956" s="168"/>
    </row>
    <row r="957" spans="1:25" x14ac:dyDescent="0.25">
      <c r="A957" s="168"/>
      <c r="B957" s="181"/>
      <c r="C957" s="168"/>
      <c r="D957" s="191"/>
      <c r="E957" s="168"/>
      <c r="F957" s="168"/>
      <c r="G957" s="187" t="str">
        <f t="shared" si="184"/>
        <v/>
      </c>
      <c r="H957" s="238">
        <f t="shared" si="185"/>
        <v>0</v>
      </c>
      <c r="I957" s="238" t="str">
        <f t="shared" si="186"/>
        <v/>
      </c>
      <c r="J957" s="238" t="str">
        <f t="shared" si="187"/>
        <v/>
      </c>
      <c r="K957" s="238" t="str">
        <f t="shared" si="188"/>
        <v/>
      </c>
      <c r="L957" s="238" t="str">
        <f t="shared" si="189"/>
        <v/>
      </c>
      <c r="M957" s="238" t="str">
        <f t="shared" si="190"/>
        <v/>
      </c>
      <c r="N957" s="180">
        <f t="shared" si="191"/>
        <v>0</v>
      </c>
      <c r="O957" s="192"/>
      <c r="P957" s="180">
        <f t="shared" si="192"/>
        <v>0</v>
      </c>
      <c r="Q957" s="192"/>
      <c r="R957" s="180">
        <f t="shared" si="193"/>
        <v>0</v>
      </c>
      <c r="S957" s="192"/>
      <c r="T957" s="180">
        <f t="shared" si="194"/>
        <v>0</v>
      </c>
      <c r="U957" s="192"/>
      <c r="V957" s="180">
        <f t="shared" si="195"/>
        <v>0</v>
      </c>
      <c r="W957" s="192"/>
      <c r="X957" s="179">
        <f t="shared" si="183"/>
        <v>0</v>
      </c>
      <c r="Y957" s="168"/>
    </row>
    <row r="958" spans="1:25" x14ac:dyDescent="0.25">
      <c r="A958" s="168"/>
      <c r="B958" s="181"/>
      <c r="C958" s="168"/>
      <c r="D958" s="191"/>
      <c r="E958" s="168"/>
      <c r="F958" s="168"/>
      <c r="G958" s="187" t="str">
        <f t="shared" si="184"/>
        <v/>
      </c>
      <c r="H958" s="238">
        <f t="shared" si="185"/>
        <v>0</v>
      </c>
      <c r="I958" s="238" t="str">
        <f t="shared" si="186"/>
        <v/>
      </c>
      <c r="J958" s="238" t="str">
        <f t="shared" si="187"/>
        <v/>
      </c>
      <c r="K958" s="238" t="str">
        <f t="shared" si="188"/>
        <v/>
      </c>
      <c r="L958" s="238" t="str">
        <f t="shared" si="189"/>
        <v/>
      </c>
      <c r="M958" s="238" t="str">
        <f t="shared" si="190"/>
        <v/>
      </c>
      <c r="N958" s="180">
        <f t="shared" si="191"/>
        <v>0</v>
      </c>
      <c r="O958" s="192"/>
      <c r="P958" s="180">
        <f t="shared" si="192"/>
        <v>0</v>
      </c>
      <c r="Q958" s="192"/>
      <c r="R958" s="180">
        <f t="shared" si="193"/>
        <v>0</v>
      </c>
      <c r="S958" s="192"/>
      <c r="T958" s="180">
        <f t="shared" si="194"/>
        <v>0</v>
      </c>
      <c r="U958" s="192"/>
      <c r="V958" s="180">
        <f t="shared" si="195"/>
        <v>0</v>
      </c>
      <c r="W958" s="192"/>
      <c r="X958" s="179">
        <f t="shared" si="183"/>
        <v>0</v>
      </c>
      <c r="Y958" s="168"/>
    </row>
    <row r="959" spans="1:25" x14ac:dyDescent="0.25">
      <c r="A959" s="168"/>
      <c r="B959" s="181"/>
      <c r="C959" s="168"/>
      <c r="D959" s="191"/>
      <c r="E959" s="168"/>
      <c r="F959" s="168"/>
      <c r="G959" s="187" t="str">
        <f t="shared" si="184"/>
        <v/>
      </c>
      <c r="H959" s="238">
        <f t="shared" si="185"/>
        <v>0</v>
      </c>
      <c r="I959" s="238" t="str">
        <f t="shared" si="186"/>
        <v/>
      </c>
      <c r="J959" s="238" t="str">
        <f t="shared" si="187"/>
        <v/>
      </c>
      <c r="K959" s="238" t="str">
        <f t="shared" si="188"/>
        <v/>
      </c>
      <c r="L959" s="238" t="str">
        <f t="shared" si="189"/>
        <v/>
      </c>
      <c r="M959" s="238" t="str">
        <f t="shared" si="190"/>
        <v/>
      </c>
      <c r="N959" s="180">
        <f t="shared" si="191"/>
        <v>0</v>
      </c>
      <c r="O959" s="192"/>
      <c r="P959" s="180">
        <f t="shared" si="192"/>
        <v>0</v>
      </c>
      <c r="Q959" s="192"/>
      <c r="R959" s="180">
        <f t="shared" si="193"/>
        <v>0</v>
      </c>
      <c r="S959" s="192"/>
      <c r="T959" s="180">
        <f t="shared" si="194"/>
        <v>0</v>
      </c>
      <c r="U959" s="192"/>
      <c r="V959" s="180">
        <f t="shared" si="195"/>
        <v>0</v>
      </c>
      <c r="W959" s="192"/>
      <c r="X959" s="179">
        <f t="shared" si="183"/>
        <v>0</v>
      </c>
      <c r="Y959" s="168"/>
    </row>
    <row r="960" spans="1:25" x14ac:dyDescent="0.25">
      <c r="A960" s="168"/>
      <c r="B960" s="181"/>
      <c r="C960" s="168"/>
      <c r="D960" s="191"/>
      <c r="E960" s="168"/>
      <c r="F960" s="168"/>
      <c r="G960" s="187" t="str">
        <f t="shared" si="184"/>
        <v/>
      </c>
      <c r="H960" s="238">
        <f t="shared" si="185"/>
        <v>0</v>
      </c>
      <c r="I960" s="238" t="str">
        <f t="shared" si="186"/>
        <v/>
      </c>
      <c r="J960" s="238" t="str">
        <f t="shared" si="187"/>
        <v/>
      </c>
      <c r="K960" s="238" t="str">
        <f t="shared" si="188"/>
        <v/>
      </c>
      <c r="L960" s="238" t="str">
        <f t="shared" si="189"/>
        <v/>
      </c>
      <c r="M960" s="238" t="str">
        <f t="shared" si="190"/>
        <v/>
      </c>
      <c r="N960" s="180">
        <f t="shared" si="191"/>
        <v>0</v>
      </c>
      <c r="O960" s="192"/>
      <c r="P960" s="180">
        <f t="shared" si="192"/>
        <v>0</v>
      </c>
      <c r="Q960" s="192"/>
      <c r="R960" s="180">
        <f t="shared" si="193"/>
        <v>0</v>
      </c>
      <c r="S960" s="192"/>
      <c r="T960" s="180">
        <f t="shared" si="194"/>
        <v>0</v>
      </c>
      <c r="U960" s="192"/>
      <c r="V960" s="180">
        <f t="shared" si="195"/>
        <v>0</v>
      </c>
      <c r="W960" s="192"/>
      <c r="X960" s="179">
        <f t="shared" si="183"/>
        <v>0</v>
      </c>
      <c r="Y960" s="168"/>
    </row>
    <row r="961" spans="1:25" x14ac:dyDescent="0.25">
      <c r="A961" s="168"/>
      <c r="B961" s="181"/>
      <c r="C961" s="168"/>
      <c r="D961" s="191"/>
      <c r="E961" s="168"/>
      <c r="F961" s="168"/>
      <c r="G961" s="187" t="str">
        <f t="shared" si="184"/>
        <v/>
      </c>
      <c r="H961" s="238">
        <f t="shared" si="185"/>
        <v>0</v>
      </c>
      <c r="I961" s="238" t="str">
        <f t="shared" si="186"/>
        <v/>
      </c>
      <c r="J961" s="238" t="str">
        <f t="shared" si="187"/>
        <v/>
      </c>
      <c r="K961" s="238" t="str">
        <f t="shared" si="188"/>
        <v/>
      </c>
      <c r="L961" s="238" t="str">
        <f t="shared" si="189"/>
        <v/>
      </c>
      <c r="M961" s="238" t="str">
        <f t="shared" si="190"/>
        <v/>
      </c>
      <c r="N961" s="180">
        <f t="shared" si="191"/>
        <v>0</v>
      </c>
      <c r="O961" s="192"/>
      <c r="P961" s="180">
        <f t="shared" si="192"/>
        <v>0</v>
      </c>
      <c r="Q961" s="192"/>
      <c r="R961" s="180">
        <f t="shared" si="193"/>
        <v>0</v>
      </c>
      <c r="S961" s="192"/>
      <c r="T961" s="180">
        <f t="shared" si="194"/>
        <v>0</v>
      </c>
      <c r="U961" s="192"/>
      <c r="V961" s="180">
        <f t="shared" si="195"/>
        <v>0</v>
      </c>
      <c r="W961" s="192"/>
      <c r="X961" s="179">
        <f t="shared" si="183"/>
        <v>0</v>
      </c>
      <c r="Y961" s="168"/>
    </row>
    <row r="962" spans="1:25" x14ac:dyDescent="0.25">
      <c r="A962" s="168"/>
      <c r="B962" s="181"/>
      <c r="C962" s="168"/>
      <c r="D962" s="191"/>
      <c r="E962" s="168"/>
      <c r="F962" s="168"/>
      <c r="G962" s="187" t="str">
        <f t="shared" si="184"/>
        <v/>
      </c>
      <c r="H962" s="238">
        <f t="shared" si="185"/>
        <v>0</v>
      </c>
      <c r="I962" s="238" t="str">
        <f t="shared" si="186"/>
        <v/>
      </c>
      <c r="J962" s="238" t="str">
        <f t="shared" si="187"/>
        <v/>
      </c>
      <c r="K962" s="238" t="str">
        <f t="shared" si="188"/>
        <v/>
      </c>
      <c r="L962" s="238" t="str">
        <f t="shared" si="189"/>
        <v/>
      </c>
      <c r="M962" s="238" t="str">
        <f t="shared" si="190"/>
        <v/>
      </c>
      <c r="N962" s="180">
        <f t="shared" si="191"/>
        <v>0</v>
      </c>
      <c r="O962" s="192"/>
      <c r="P962" s="180">
        <f t="shared" si="192"/>
        <v>0</v>
      </c>
      <c r="Q962" s="192"/>
      <c r="R962" s="180">
        <f t="shared" si="193"/>
        <v>0</v>
      </c>
      <c r="S962" s="192"/>
      <c r="T962" s="180">
        <f t="shared" si="194"/>
        <v>0</v>
      </c>
      <c r="U962" s="192"/>
      <c r="V962" s="180">
        <f t="shared" si="195"/>
        <v>0</v>
      </c>
      <c r="W962" s="192"/>
      <c r="X962" s="179">
        <f t="shared" si="183"/>
        <v>0</v>
      </c>
      <c r="Y962" s="168"/>
    </row>
    <row r="963" spans="1:25" x14ac:dyDescent="0.25">
      <c r="A963" s="168"/>
      <c r="B963" s="181"/>
      <c r="C963" s="168"/>
      <c r="D963" s="191"/>
      <c r="E963" s="168"/>
      <c r="F963" s="168"/>
      <c r="G963" s="187" t="str">
        <f t="shared" si="184"/>
        <v/>
      </c>
      <c r="H963" s="238">
        <f t="shared" si="185"/>
        <v>0</v>
      </c>
      <c r="I963" s="238" t="str">
        <f t="shared" si="186"/>
        <v/>
      </c>
      <c r="J963" s="238" t="str">
        <f t="shared" si="187"/>
        <v/>
      </c>
      <c r="K963" s="238" t="str">
        <f t="shared" si="188"/>
        <v/>
      </c>
      <c r="L963" s="238" t="str">
        <f t="shared" si="189"/>
        <v/>
      </c>
      <c r="M963" s="238" t="str">
        <f t="shared" si="190"/>
        <v/>
      </c>
      <c r="N963" s="180">
        <f t="shared" si="191"/>
        <v>0</v>
      </c>
      <c r="O963" s="192"/>
      <c r="P963" s="180">
        <f t="shared" si="192"/>
        <v>0</v>
      </c>
      <c r="Q963" s="192"/>
      <c r="R963" s="180">
        <f t="shared" si="193"/>
        <v>0</v>
      </c>
      <c r="S963" s="192"/>
      <c r="T963" s="180">
        <f t="shared" si="194"/>
        <v>0</v>
      </c>
      <c r="U963" s="192"/>
      <c r="V963" s="180">
        <f t="shared" si="195"/>
        <v>0</v>
      </c>
      <c r="W963" s="192"/>
      <c r="X963" s="179">
        <f t="shared" si="183"/>
        <v>0</v>
      </c>
      <c r="Y963" s="168"/>
    </row>
    <row r="964" spans="1:25" x14ac:dyDescent="0.25">
      <c r="A964" s="168"/>
      <c r="B964" s="181"/>
      <c r="C964" s="168"/>
      <c r="D964" s="191"/>
      <c r="E964" s="168"/>
      <c r="F964" s="168"/>
      <c r="G964" s="187" t="str">
        <f t="shared" si="184"/>
        <v/>
      </c>
      <c r="H964" s="238">
        <f t="shared" si="185"/>
        <v>0</v>
      </c>
      <c r="I964" s="238" t="str">
        <f t="shared" si="186"/>
        <v/>
      </c>
      <c r="J964" s="238" t="str">
        <f t="shared" si="187"/>
        <v/>
      </c>
      <c r="K964" s="238" t="str">
        <f t="shared" si="188"/>
        <v/>
      </c>
      <c r="L964" s="238" t="str">
        <f t="shared" si="189"/>
        <v/>
      </c>
      <c r="M964" s="238" t="str">
        <f t="shared" si="190"/>
        <v/>
      </c>
      <c r="N964" s="180">
        <f t="shared" si="191"/>
        <v>0</v>
      </c>
      <c r="O964" s="192"/>
      <c r="P964" s="180">
        <f t="shared" si="192"/>
        <v>0</v>
      </c>
      <c r="Q964" s="192"/>
      <c r="R964" s="180">
        <f t="shared" si="193"/>
        <v>0</v>
      </c>
      <c r="S964" s="192"/>
      <c r="T964" s="180">
        <f t="shared" si="194"/>
        <v>0</v>
      </c>
      <c r="U964" s="192"/>
      <c r="V964" s="180">
        <f t="shared" si="195"/>
        <v>0</v>
      </c>
      <c r="W964" s="192"/>
      <c r="X964" s="179">
        <f t="shared" si="183"/>
        <v>0</v>
      </c>
      <c r="Y964" s="168"/>
    </row>
    <row r="965" spans="1:25" x14ac:dyDescent="0.25">
      <c r="A965" s="168"/>
      <c r="B965" s="181"/>
      <c r="C965" s="168"/>
      <c r="D965" s="191"/>
      <c r="E965" s="168"/>
      <c r="F965" s="168"/>
      <c r="G965" s="187" t="str">
        <f t="shared" si="184"/>
        <v/>
      </c>
      <c r="H965" s="238">
        <f t="shared" si="185"/>
        <v>0</v>
      </c>
      <c r="I965" s="238" t="str">
        <f t="shared" si="186"/>
        <v/>
      </c>
      <c r="J965" s="238" t="str">
        <f t="shared" si="187"/>
        <v/>
      </c>
      <c r="K965" s="238" t="str">
        <f t="shared" si="188"/>
        <v/>
      </c>
      <c r="L965" s="238" t="str">
        <f t="shared" si="189"/>
        <v/>
      </c>
      <c r="M965" s="238" t="str">
        <f t="shared" si="190"/>
        <v/>
      </c>
      <c r="N965" s="180">
        <f t="shared" si="191"/>
        <v>0</v>
      </c>
      <c r="O965" s="192"/>
      <c r="P965" s="180">
        <f t="shared" si="192"/>
        <v>0</v>
      </c>
      <c r="Q965" s="192"/>
      <c r="R965" s="180">
        <f t="shared" si="193"/>
        <v>0</v>
      </c>
      <c r="S965" s="192"/>
      <c r="T965" s="180">
        <f t="shared" si="194"/>
        <v>0</v>
      </c>
      <c r="U965" s="192"/>
      <c r="V965" s="180">
        <f t="shared" si="195"/>
        <v>0</v>
      </c>
      <c r="W965" s="192"/>
      <c r="X965" s="179">
        <f t="shared" si="183"/>
        <v>0</v>
      </c>
      <c r="Y965" s="168"/>
    </row>
    <row r="966" spans="1:25" x14ac:dyDescent="0.25">
      <c r="A966" s="168"/>
      <c r="B966" s="181"/>
      <c r="C966" s="168"/>
      <c r="D966" s="191"/>
      <c r="E966" s="168"/>
      <c r="F966" s="168"/>
      <c r="G966" s="187" t="str">
        <f t="shared" si="184"/>
        <v/>
      </c>
      <c r="H966" s="238">
        <f t="shared" si="185"/>
        <v>0</v>
      </c>
      <c r="I966" s="238" t="str">
        <f t="shared" si="186"/>
        <v/>
      </c>
      <c r="J966" s="238" t="str">
        <f t="shared" si="187"/>
        <v/>
      </c>
      <c r="K966" s="238" t="str">
        <f t="shared" si="188"/>
        <v/>
      </c>
      <c r="L966" s="238" t="str">
        <f t="shared" si="189"/>
        <v/>
      </c>
      <c r="M966" s="238" t="str">
        <f t="shared" si="190"/>
        <v/>
      </c>
      <c r="N966" s="180">
        <f t="shared" si="191"/>
        <v>0</v>
      </c>
      <c r="O966" s="192"/>
      <c r="P966" s="180">
        <f t="shared" si="192"/>
        <v>0</v>
      </c>
      <c r="Q966" s="192"/>
      <c r="R966" s="180">
        <f t="shared" si="193"/>
        <v>0</v>
      </c>
      <c r="S966" s="192"/>
      <c r="T966" s="180">
        <f t="shared" si="194"/>
        <v>0</v>
      </c>
      <c r="U966" s="192"/>
      <c r="V966" s="180">
        <f t="shared" si="195"/>
        <v>0</v>
      </c>
      <c r="W966" s="192"/>
      <c r="X966" s="179">
        <f t="shared" si="183"/>
        <v>0</v>
      </c>
      <c r="Y966" s="168"/>
    </row>
    <row r="967" spans="1:25" x14ac:dyDescent="0.25">
      <c r="A967" s="168"/>
      <c r="B967" s="181"/>
      <c r="C967" s="168"/>
      <c r="D967" s="191"/>
      <c r="E967" s="168"/>
      <c r="F967" s="168"/>
      <c r="G967" s="187" t="str">
        <f t="shared" si="184"/>
        <v/>
      </c>
      <c r="H967" s="238">
        <f t="shared" si="185"/>
        <v>0</v>
      </c>
      <c r="I967" s="238" t="str">
        <f t="shared" si="186"/>
        <v/>
      </c>
      <c r="J967" s="238" t="str">
        <f t="shared" si="187"/>
        <v/>
      </c>
      <c r="K967" s="238" t="str">
        <f t="shared" si="188"/>
        <v/>
      </c>
      <c r="L967" s="238" t="str">
        <f t="shared" si="189"/>
        <v/>
      </c>
      <c r="M967" s="238" t="str">
        <f t="shared" si="190"/>
        <v/>
      </c>
      <c r="N967" s="180">
        <f t="shared" si="191"/>
        <v>0</v>
      </c>
      <c r="O967" s="192"/>
      <c r="P967" s="180">
        <f t="shared" si="192"/>
        <v>0</v>
      </c>
      <c r="Q967" s="192"/>
      <c r="R967" s="180">
        <f t="shared" si="193"/>
        <v>0</v>
      </c>
      <c r="S967" s="192"/>
      <c r="T967" s="180">
        <f t="shared" si="194"/>
        <v>0</v>
      </c>
      <c r="U967" s="192"/>
      <c r="V967" s="180">
        <f t="shared" si="195"/>
        <v>0</v>
      </c>
      <c r="W967" s="192"/>
      <c r="X967" s="179">
        <f t="shared" si="183"/>
        <v>0</v>
      </c>
      <c r="Y967" s="168"/>
    </row>
    <row r="968" spans="1:25" x14ac:dyDescent="0.25">
      <c r="A968" s="168"/>
      <c r="B968" s="181"/>
      <c r="C968" s="168"/>
      <c r="D968" s="191"/>
      <c r="E968" s="168"/>
      <c r="F968" s="168"/>
      <c r="G968" s="187" t="str">
        <f t="shared" si="184"/>
        <v/>
      </c>
      <c r="H968" s="238">
        <f t="shared" si="185"/>
        <v>0</v>
      </c>
      <c r="I968" s="238" t="str">
        <f t="shared" si="186"/>
        <v/>
      </c>
      <c r="J968" s="238" t="str">
        <f t="shared" si="187"/>
        <v/>
      </c>
      <c r="K968" s="238" t="str">
        <f t="shared" si="188"/>
        <v/>
      </c>
      <c r="L968" s="238" t="str">
        <f t="shared" si="189"/>
        <v/>
      </c>
      <c r="M968" s="238" t="str">
        <f t="shared" si="190"/>
        <v/>
      </c>
      <c r="N968" s="180">
        <f t="shared" si="191"/>
        <v>0</v>
      </c>
      <c r="O968" s="192"/>
      <c r="P968" s="180">
        <f t="shared" si="192"/>
        <v>0</v>
      </c>
      <c r="Q968" s="192"/>
      <c r="R968" s="180">
        <f t="shared" si="193"/>
        <v>0</v>
      </c>
      <c r="S968" s="192"/>
      <c r="T968" s="180">
        <f t="shared" si="194"/>
        <v>0</v>
      </c>
      <c r="U968" s="192"/>
      <c r="V968" s="180">
        <f t="shared" si="195"/>
        <v>0</v>
      </c>
      <c r="W968" s="192"/>
      <c r="X968" s="179">
        <f t="shared" si="183"/>
        <v>0</v>
      </c>
      <c r="Y968" s="168"/>
    </row>
    <row r="969" spans="1:25" x14ac:dyDescent="0.25">
      <c r="A969" s="168"/>
      <c r="B969" s="181"/>
      <c r="C969" s="168"/>
      <c r="D969" s="191"/>
      <c r="E969" s="168"/>
      <c r="F969" s="168"/>
      <c r="G969" s="187" t="str">
        <f t="shared" si="184"/>
        <v/>
      </c>
      <c r="H969" s="238">
        <f t="shared" si="185"/>
        <v>0</v>
      </c>
      <c r="I969" s="238" t="str">
        <f t="shared" si="186"/>
        <v/>
      </c>
      <c r="J969" s="238" t="str">
        <f t="shared" si="187"/>
        <v/>
      </c>
      <c r="K969" s="238" t="str">
        <f t="shared" si="188"/>
        <v/>
      </c>
      <c r="L969" s="238" t="str">
        <f t="shared" si="189"/>
        <v/>
      </c>
      <c r="M969" s="238" t="str">
        <f t="shared" si="190"/>
        <v/>
      </c>
      <c r="N969" s="180">
        <f t="shared" si="191"/>
        <v>0</v>
      </c>
      <c r="O969" s="192"/>
      <c r="P969" s="180">
        <f t="shared" si="192"/>
        <v>0</v>
      </c>
      <c r="Q969" s="192"/>
      <c r="R969" s="180">
        <f t="shared" si="193"/>
        <v>0</v>
      </c>
      <c r="S969" s="192"/>
      <c r="T969" s="180">
        <f t="shared" si="194"/>
        <v>0</v>
      </c>
      <c r="U969" s="192"/>
      <c r="V969" s="180">
        <f t="shared" si="195"/>
        <v>0</v>
      </c>
      <c r="W969" s="192"/>
      <c r="X969" s="179">
        <f t="shared" si="183"/>
        <v>0</v>
      </c>
      <c r="Y969" s="168"/>
    </row>
    <row r="970" spans="1:25" x14ac:dyDescent="0.25">
      <c r="A970" s="168"/>
      <c r="B970" s="181"/>
      <c r="C970" s="168"/>
      <c r="D970" s="191"/>
      <c r="E970" s="168"/>
      <c r="F970" s="168"/>
      <c r="G970" s="187" t="str">
        <f t="shared" si="184"/>
        <v/>
      </c>
      <c r="H970" s="238">
        <f t="shared" si="185"/>
        <v>0</v>
      </c>
      <c r="I970" s="238" t="str">
        <f t="shared" si="186"/>
        <v/>
      </c>
      <c r="J970" s="238" t="str">
        <f t="shared" si="187"/>
        <v/>
      </c>
      <c r="K970" s="238" t="str">
        <f t="shared" si="188"/>
        <v/>
      </c>
      <c r="L970" s="238" t="str">
        <f t="shared" si="189"/>
        <v/>
      </c>
      <c r="M970" s="238" t="str">
        <f t="shared" si="190"/>
        <v/>
      </c>
      <c r="N970" s="180">
        <f t="shared" si="191"/>
        <v>0</v>
      </c>
      <c r="O970" s="192"/>
      <c r="P970" s="180">
        <f t="shared" si="192"/>
        <v>0</v>
      </c>
      <c r="Q970" s="192"/>
      <c r="R970" s="180">
        <f t="shared" si="193"/>
        <v>0</v>
      </c>
      <c r="S970" s="192"/>
      <c r="T970" s="180">
        <f t="shared" si="194"/>
        <v>0</v>
      </c>
      <c r="U970" s="192"/>
      <c r="V970" s="180">
        <f t="shared" si="195"/>
        <v>0</v>
      </c>
      <c r="W970" s="192"/>
      <c r="X970" s="179">
        <f t="shared" si="183"/>
        <v>0</v>
      </c>
      <c r="Y970" s="168"/>
    </row>
    <row r="971" spans="1:25" x14ac:dyDescent="0.25">
      <c r="A971" s="168"/>
      <c r="B971" s="181"/>
      <c r="C971" s="168"/>
      <c r="D971" s="191"/>
      <c r="E971" s="168"/>
      <c r="F971" s="168"/>
      <c r="G971" s="187" t="str">
        <f t="shared" si="184"/>
        <v/>
      </c>
      <c r="H971" s="238">
        <f t="shared" si="185"/>
        <v>0</v>
      </c>
      <c r="I971" s="238" t="str">
        <f t="shared" si="186"/>
        <v/>
      </c>
      <c r="J971" s="238" t="str">
        <f t="shared" si="187"/>
        <v/>
      </c>
      <c r="K971" s="238" t="str">
        <f t="shared" si="188"/>
        <v/>
      </c>
      <c r="L971" s="238" t="str">
        <f t="shared" si="189"/>
        <v/>
      </c>
      <c r="M971" s="238" t="str">
        <f t="shared" si="190"/>
        <v/>
      </c>
      <c r="N971" s="180">
        <f t="shared" si="191"/>
        <v>0</v>
      </c>
      <c r="O971" s="192"/>
      <c r="P971" s="180">
        <f t="shared" si="192"/>
        <v>0</v>
      </c>
      <c r="Q971" s="192"/>
      <c r="R971" s="180">
        <f t="shared" si="193"/>
        <v>0</v>
      </c>
      <c r="S971" s="192"/>
      <c r="T971" s="180">
        <f t="shared" si="194"/>
        <v>0</v>
      </c>
      <c r="U971" s="192"/>
      <c r="V971" s="180">
        <f t="shared" si="195"/>
        <v>0</v>
      </c>
      <c r="W971" s="192"/>
      <c r="X971" s="179">
        <f t="shared" si="183"/>
        <v>0</v>
      </c>
      <c r="Y971" s="168"/>
    </row>
    <row r="972" spans="1:25" x14ac:dyDescent="0.25">
      <c r="A972" s="168"/>
      <c r="B972" s="181"/>
      <c r="C972" s="168"/>
      <c r="D972" s="191"/>
      <c r="E972" s="168"/>
      <c r="F972" s="168"/>
      <c r="G972" s="187" t="str">
        <f t="shared" si="184"/>
        <v/>
      </c>
      <c r="H972" s="238">
        <f t="shared" si="185"/>
        <v>0</v>
      </c>
      <c r="I972" s="238" t="str">
        <f t="shared" si="186"/>
        <v/>
      </c>
      <c r="J972" s="238" t="str">
        <f t="shared" si="187"/>
        <v/>
      </c>
      <c r="K972" s="238" t="str">
        <f t="shared" si="188"/>
        <v/>
      </c>
      <c r="L972" s="238" t="str">
        <f t="shared" si="189"/>
        <v/>
      </c>
      <c r="M972" s="238" t="str">
        <f t="shared" si="190"/>
        <v/>
      </c>
      <c r="N972" s="180">
        <f t="shared" si="191"/>
        <v>0</v>
      </c>
      <c r="O972" s="192"/>
      <c r="P972" s="180">
        <f t="shared" si="192"/>
        <v>0</v>
      </c>
      <c r="Q972" s="192"/>
      <c r="R972" s="180">
        <f t="shared" si="193"/>
        <v>0</v>
      </c>
      <c r="S972" s="192"/>
      <c r="T972" s="180">
        <f t="shared" si="194"/>
        <v>0</v>
      </c>
      <c r="U972" s="192"/>
      <c r="V972" s="180">
        <f t="shared" si="195"/>
        <v>0</v>
      </c>
      <c r="W972" s="192"/>
      <c r="X972" s="179">
        <f t="shared" si="183"/>
        <v>0</v>
      </c>
      <c r="Y972" s="168"/>
    </row>
    <row r="973" spans="1:25" x14ac:dyDescent="0.25">
      <c r="A973" s="168"/>
      <c r="B973" s="181"/>
      <c r="C973" s="168"/>
      <c r="D973" s="191"/>
      <c r="E973" s="168"/>
      <c r="F973" s="168"/>
      <c r="G973" s="187" t="str">
        <f t="shared" si="184"/>
        <v/>
      </c>
      <c r="H973" s="238">
        <f t="shared" si="185"/>
        <v>0</v>
      </c>
      <c r="I973" s="238" t="str">
        <f t="shared" si="186"/>
        <v/>
      </c>
      <c r="J973" s="238" t="str">
        <f t="shared" si="187"/>
        <v/>
      </c>
      <c r="K973" s="238" t="str">
        <f t="shared" si="188"/>
        <v/>
      </c>
      <c r="L973" s="238" t="str">
        <f t="shared" si="189"/>
        <v/>
      </c>
      <c r="M973" s="238" t="str">
        <f t="shared" si="190"/>
        <v/>
      </c>
      <c r="N973" s="180">
        <f t="shared" si="191"/>
        <v>0</v>
      </c>
      <c r="O973" s="192"/>
      <c r="P973" s="180">
        <f t="shared" si="192"/>
        <v>0</v>
      </c>
      <c r="Q973" s="192"/>
      <c r="R973" s="180">
        <f t="shared" si="193"/>
        <v>0</v>
      </c>
      <c r="S973" s="192"/>
      <c r="T973" s="180">
        <f t="shared" si="194"/>
        <v>0</v>
      </c>
      <c r="U973" s="192"/>
      <c r="V973" s="180">
        <f t="shared" si="195"/>
        <v>0</v>
      </c>
      <c r="W973" s="192"/>
      <c r="X973" s="179">
        <f t="shared" si="183"/>
        <v>0</v>
      </c>
      <c r="Y973" s="168"/>
    </row>
    <row r="974" spans="1:25" x14ac:dyDescent="0.25">
      <c r="A974" s="168"/>
      <c r="B974" s="181"/>
      <c r="C974" s="168"/>
      <c r="D974" s="191"/>
      <c r="E974" s="168"/>
      <c r="F974" s="168"/>
      <c r="G974" s="187" t="str">
        <f t="shared" si="184"/>
        <v/>
      </c>
      <c r="H974" s="238">
        <f t="shared" si="185"/>
        <v>0</v>
      </c>
      <c r="I974" s="238" t="str">
        <f t="shared" si="186"/>
        <v/>
      </c>
      <c r="J974" s="238" t="str">
        <f t="shared" si="187"/>
        <v/>
      </c>
      <c r="K974" s="238" t="str">
        <f t="shared" si="188"/>
        <v/>
      </c>
      <c r="L974" s="238" t="str">
        <f t="shared" si="189"/>
        <v/>
      </c>
      <c r="M974" s="238" t="str">
        <f t="shared" si="190"/>
        <v/>
      </c>
      <c r="N974" s="180">
        <f t="shared" si="191"/>
        <v>0</v>
      </c>
      <c r="O974" s="192"/>
      <c r="P974" s="180">
        <f t="shared" si="192"/>
        <v>0</v>
      </c>
      <c r="Q974" s="192"/>
      <c r="R974" s="180">
        <f t="shared" si="193"/>
        <v>0</v>
      </c>
      <c r="S974" s="192"/>
      <c r="T974" s="180">
        <f t="shared" si="194"/>
        <v>0</v>
      </c>
      <c r="U974" s="192"/>
      <c r="V974" s="180">
        <f t="shared" si="195"/>
        <v>0</v>
      </c>
      <c r="W974" s="192"/>
      <c r="X974" s="179">
        <f t="shared" si="183"/>
        <v>0</v>
      </c>
      <c r="Y974" s="168"/>
    </row>
    <row r="975" spans="1:25" x14ac:dyDescent="0.25">
      <c r="A975" s="168"/>
      <c r="B975" s="181"/>
      <c r="C975" s="168"/>
      <c r="D975" s="191"/>
      <c r="E975" s="168"/>
      <c r="F975" s="168"/>
      <c r="G975" s="187" t="str">
        <f t="shared" si="184"/>
        <v/>
      </c>
      <c r="H975" s="238">
        <f t="shared" si="185"/>
        <v>0</v>
      </c>
      <c r="I975" s="238" t="str">
        <f t="shared" si="186"/>
        <v/>
      </c>
      <c r="J975" s="238" t="str">
        <f t="shared" si="187"/>
        <v/>
      </c>
      <c r="K975" s="238" t="str">
        <f t="shared" si="188"/>
        <v/>
      </c>
      <c r="L975" s="238" t="str">
        <f t="shared" si="189"/>
        <v/>
      </c>
      <c r="M975" s="238" t="str">
        <f t="shared" si="190"/>
        <v/>
      </c>
      <c r="N975" s="180">
        <f t="shared" si="191"/>
        <v>0</v>
      </c>
      <c r="O975" s="192"/>
      <c r="P975" s="180">
        <f t="shared" si="192"/>
        <v>0</v>
      </c>
      <c r="Q975" s="192"/>
      <c r="R975" s="180">
        <f t="shared" si="193"/>
        <v>0</v>
      </c>
      <c r="S975" s="192"/>
      <c r="T975" s="180">
        <f t="shared" si="194"/>
        <v>0</v>
      </c>
      <c r="U975" s="192"/>
      <c r="V975" s="180">
        <f t="shared" si="195"/>
        <v>0</v>
      </c>
      <c r="W975" s="192"/>
      <c r="X975" s="179">
        <f t="shared" si="183"/>
        <v>0</v>
      </c>
      <c r="Y975" s="168"/>
    </row>
    <row r="976" spans="1:25" x14ac:dyDescent="0.25">
      <c r="A976" s="168"/>
      <c r="B976" s="181"/>
      <c r="C976" s="168"/>
      <c r="D976" s="191"/>
      <c r="E976" s="168"/>
      <c r="F976" s="168"/>
      <c r="G976" s="187" t="str">
        <f t="shared" si="184"/>
        <v/>
      </c>
      <c r="H976" s="238">
        <f t="shared" si="185"/>
        <v>0</v>
      </c>
      <c r="I976" s="238" t="str">
        <f t="shared" si="186"/>
        <v/>
      </c>
      <c r="J976" s="238" t="str">
        <f t="shared" si="187"/>
        <v/>
      </c>
      <c r="K976" s="238" t="str">
        <f t="shared" si="188"/>
        <v/>
      </c>
      <c r="L976" s="238" t="str">
        <f t="shared" si="189"/>
        <v/>
      </c>
      <c r="M976" s="238" t="str">
        <f t="shared" si="190"/>
        <v/>
      </c>
      <c r="N976" s="180">
        <f t="shared" si="191"/>
        <v>0</v>
      </c>
      <c r="O976" s="192"/>
      <c r="P976" s="180">
        <f t="shared" si="192"/>
        <v>0</v>
      </c>
      <c r="Q976" s="192"/>
      <c r="R976" s="180">
        <f t="shared" si="193"/>
        <v>0</v>
      </c>
      <c r="S976" s="192"/>
      <c r="T976" s="180">
        <f t="shared" si="194"/>
        <v>0</v>
      </c>
      <c r="U976" s="192"/>
      <c r="V976" s="180">
        <f t="shared" si="195"/>
        <v>0</v>
      </c>
      <c r="W976" s="192"/>
      <c r="X976" s="179">
        <f t="shared" si="183"/>
        <v>0</v>
      </c>
      <c r="Y976" s="168"/>
    </row>
    <row r="977" spans="1:25" x14ac:dyDescent="0.25">
      <c r="A977" s="168"/>
      <c r="B977" s="181"/>
      <c r="C977" s="168"/>
      <c r="D977" s="191"/>
      <c r="E977" s="168"/>
      <c r="F977" s="168"/>
      <c r="G977" s="187" t="str">
        <f t="shared" si="184"/>
        <v/>
      </c>
      <c r="H977" s="238">
        <f t="shared" si="185"/>
        <v>0</v>
      </c>
      <c r="I977" s="238" t="str">
        <f t="shared" si="186"/>
        <v/>
      </c>
      <c r="J977" s="238" t="str">
        <f t="shared" si="187"/>
        <v/>
      </c>
      <c r="K977" s="238" t="str">
        <f t="shared" si="188"/>
        <v/>
      </c>
      <c r="L977" s="238" t="str">
        <f t="shared" si="189"/>
        <v/>
      </c>
      <c r="M977" s="238" t="str">
        <f t="shared" si="190"/>
        <v/>
      </c>
      <c r="N977" s="180">
        <f t="shared" si="191"/>
        <v>0</v>
      </c>
      <c r="O977" s="192"/>
      <c r="P977" s="180">
        <f t="shared" si="192"/>
        <v>0</v>
      </c>
      <c r="Q977" s="192"/>
      <c r="R977" s="180">
        <f t="shared" si="193"/>
        <v>0</v>
      </c>
      <c r="S977" s="192"/>
      <c r="T977" s="180">
        <f t="shared" si="194"/>
        <v>0</v>
      </c>
      <c r="U977" s="192"/>
      <c r="V977" s="180">
        <f t="shared" si="195"/>
        <v>0</v>
      </c>
      <c r="W977" s="192"/>
      <c r="X977" s="179">
        <f t="shared" si="183"/>
        <v>0</v>
      </c>
      <c r="Y977" s="168"/>
    </row>
    <row r="978" spans="1:25" x14ac:dyDescent="0.25">
      <c r="A978" s="168"/>
      <c r="B978" s="181"/>
      <c r="C978" s="168"/>
      <c r="D978" s="191"/>
      <c r="E978" s="168"/>
      <c r="F978" s="168"/>
      <c r="G978" s="187" t="str">
        <f t="shared" si="184"/>
        <v/>
      </c>
      <c r="H978" s="238">
        <f t="shared" si="185"/>
        <v>0</v>
      </c>
      <c r="I978" s="238" t="str">
        <f t="shared" si="186"/>
        <v/>
      </c>
      <c r="J978" s="238" t="str">
        <f t="shared" si="187"/>
        <v/>
      </c>
      <c r="K978" s="238" t="str">
        <f t="shared" si="188"/>
        <v/>
      </c>
      <c r="L978" s="238" t="str">
        <f t="shared" si="189"/>
        <v/>
      </c>
      <c r="M978" s="238" t="str">
        <f t="shared" si="190"/>
        <v/>
      </c>
      <c r="N978" s="180">
        <f t="shared" si="191"/>
        <v>0</v>
      </c>
      <c r="O978" s="192"/>
      <c r="P978" s="180">
        <f t="shared" si="192"/>
        <v>0</v>
      </c>
      <c r="Q978" s="192"/>
      <c r="R978" s="180">
        <f t="shared" si="193"/>
        <v>0</v>
      </c>
      <c r="S978" s="192"/>
      <c r="T978" s="180">
        <f t="shared" si="194"/>
        <v>0</v>
      </c>
      <c r="U978" s="192"/>
      <c r="V978" s="180">
        <f t="shared" si="195"/>
        <v>0</v>
      </c>
      <c r="W978" s="192"/>
      <c r="X978" s="179">
        <f t="shared" si="183"/>
        <v>0</v>
      </c>
      <c r="Y978" s="168"/>
    </row>
    <row r="979" spans="1:25" x14ac:dyDescent="0.25">
      <c r="A979" s="168"/>
      <c r="B979" s="181"/>
      <c r="C979" s="168"/>
      <c r="D979" s="191"/>
      <c r="E979" s="168"/>
      <c r="F979" s="168"/>
      <c r="G979" s="187" t="str">
        <f t="shared" si="184"/>
        <v/>
      </c>
      <c r="H979" s="238">
        <f t="shared" si="185"/>
        <v>0</v>
      </c>
      <c r="I979" s="238" t="str">
        <f t="shared" si="186"/>
        <v/>
      </c>
      <c r="J979" s="238" t="str">
        <f t="shared" si="187"/>
        <v/>
      </c>
      <c r="K979" s="238" t="str">
        <f t="shared" si="188"/>
        <v/>
      </c>
      <c r="L979" s="238" t="str">
        <f t="shared" si="189"/>
        <v/>
      </c>
      <c r="M979" s="238" t="str">
        <f t="shared" si="190"/>
        <v/>
      </c>
      <c r="N979" s="180">
        <f t="shared" si="191"/>
        <v>0</v>
      </c>
      <c r="O979" s="192"/>
      <c r="P979" s="180">
        <f t="shared" si="192"/>
        <v>0</v>
      </c>
      <c r="Q979" s="192"/>
      <c r="R979" s="180">
        <f t="shared" si="193"/>
        <v>0</v>
      </c>
      <c r="S979" s="192"/>
      <c r="T979" s="180">
        <f t="shared" si="194"/>
        <v>0</v>
      </c>
      <c r="U979" s="192"/>
      <c r="V979" s="180">
        <f t="shared" si="195"/>
        <v>0</v>
      </c>
      <c r="W979" s="192"/>
      <c r="X979" s="179">
        <f t="shared" si="183"/>
        <v>0</v>
      </c>
      <c r="Y979" s="168"/>
    </row>
    <row r="980" spans="1:25" x14ac:dyDescent="0.25">
      <c r="A980" s="168"/>
      <c r="B980" s="181"/>
      <c r="C980" s="168"/>
      <c r="D980" s="191"/>
      <c r="E980" s="168"/>
      <c r="F980" s="168"/>
      <c r="G980" s="187" t="str">
        <f t="shared" si="184"/>
        <v/>
      </c>
      <c r="H980" s="238">
        <f t="shared" si="185"/>
        <v>0</v>
      </c>
      <c r="I980" s="238" t="str">
        <f t="shared" si="186"/>
        <v/>
      </c>
      <c r="J980" s="238" t="str">
        <f t="shared" si="187"/>
        <v/>
      </c>
      <c r="K980" s="238" t="str">
        <f t="shared" si="188"/>
        <v/>
      </c>
      <c r="L980" s="238" t="str">
        <f t="shared" si="189"/>
        <v/>
      </c>
      <c r="M980" s="238" t="str">
        <f t="shared" si="190"/>
        <v/>
      </c>
      <c r="N980" s="180">
        <f t="shared" si="191"/>
        <v>0</v>
      </c>
      <c r="O980" s="192"/>
      <c r="P980" s="180">
        <f t="shared" si="192"/>
        <v>0</v>
      </c>
      <c r="Q980" s="192"/>
      <c r="R980" s="180">
        <f t="shared" si="193"/>
        <v>0</v>
      </c>
      <c r="S980" s="192"/>
      <c r="T980" s="180">
        <f t="shared" si="194"/>
        <v>0</v>
      </c>
      <c r="U980" s="192"/>
      <c r="V980" s="180">
        <f t="shared" si="195"/>
        <v>0</v>
      </c>
      <c r="W980" s="192"/>
      <c r="X980" s="179">
        <f t="shared" ref="X980:X1000" si="196">B980-SUM(N980:V980)</f>
        <v>0</v>
      </c>
      <c r="Y980" s="168"/>
    </row>
    <row r="981" spans="1:25" x14ac:dyDescent="0.25">
      <c r="A981" s="168"/>
      <c r="B981" s="181"/>
      <c r="C981" s="168"/>
      <c r="D981" s="191"/>
      <c r="E981" s="168"/>
      <c r="F981" s="168"/>
      <c r="G981" s="187" t="str">
        <f t="shared" ref="G981:G1000" si="197">IF(E981="","",DATE(YEAR(D981),MONTH(D981)+E981,DAY(D981)-1))</f>
        <v/>
      </c>
      <c r="H981" s="238">
        <f t="shared" ref="H981:H1000" si="198">SUM(I981:M981)</f>
        <v>0</v>
      </c>
      <c r="I981" s="238" t="str">
        <f t="shared" ref="I981:I1000" si="199">IF(E981="","",IFERROR(AND($I$5,$J$5)*DATEDIF(MAX($I$5,$D981),MIN($J$5,$G981)+1,"m"),0))</f>
        <v/>
      </c>
      <c r="J981" s="238" t="str">
        <f t="shared" ref="J981:J1000" si="200">IF(E981="","",IFERROR(AND($I$6,$J$6)*DATEDIF(MAX($I$6,$D981),MIN($J$6,$G981)+1,"m"),0))</f>
        <v/>
      </c>
      <c r="K981" s="238" t="str">
        <f t="shared" ref="K981:K1000" si="201">IF(E981="","",IFERROR(AND($I$7,$J$7)*DATEDIF(MAX($I$7,$D981),MIN($J$7,$G981)+1,"m"),0))</f>
        <v/>
      </c>
      <c r="L981" s="238" t="str">
        <f t="shared" ref="L981:L1000" si="202">IF(E981="","",IFERROR(AND($I$8,$J$8)*DATEDIF(MAX($I$8,$D981),MIN($J$8,$G981)+1,"m"),0))</f>
        <v/>
      </c>
      <c r="M981" s="238" t="str">
        <f t="shared" ref="M981:M1000" si="203">IF(E981="","",IFERROR(AND($I$9,$J$9)*DATEDIF(MAX($I$9,$D981),MIN($J$9,$G981)+1,"m"),0))</f>
        <v/>
      </c>
      <c r="N981" s="180">
        <f t="shared" ref="N981:N1000" si="204">IFERROR(ROUND(B981/E981*I981*F981,2),0)</f>
        <v>0</v>
      </c>
      <c r="O981" s="192"/>
      <c r="P981" s="180">
        <f t="shared" ref="P981:P1000" si="205">IFERROR(ROUND(B981/E981*J981*F981,2),0)</f>
        <v>0</v>
      </c>
      <c r="Q981" s="192"/>
      <c r="R981" s="180">
        <f t="shared" ref="R981:R1000" si="206">IFERROR(ROUND(B981/E981*K981*F981,2),0)</f>
        <v>0</v>
      </c>
      <c r="S981" s="192"/>
      <c r="T981" s="180">
        <f t="shared" ref="T981:T1000" si="207">IFERROR(ROUND(B981/E981*L981*F981,2),0)</f>
        <v>0</v>
      </c>
      <c r="U981" s="192"/>
      <c r="V981" s="180">
        <f t="shared" ref="V981:V1000" si="208">IFERROR(ROUND(B981/E981*M981*F981,2),0)</f>
        <v>0</v>
      </c>
      <c r="W981" s="192"/>
      <c r="X981" s="179">
        <f t="shared" si="196"/>
        <v>0</v>
      </c>
      <c r="Y981" s="168"/>
    </row>
    <row r="982" spans="1:25" x14ac:dyDescent="0.25">
      <c r="A982" s="168"/>
      <c r="B982" s="181"/>
      <c r="C982" s="168"/>
      <c r="D982" s="191"/>
      <c r="E982" s="168"/>
      <c r="F982" s="168"/>
      <c r="G982" s="187" t="str">
        <f t="shared" si="197"/>
        <v/>
      </c>
      <c r="H982" s="238">
        <f t="shared" si="198"/>
        <v>0</v>
      </c>
      <c r="I982" s="238" t="str">
        <f t="shared" si="199"/>
        <v/>
      </c>
      <c r="J982" s="238" t="str">
        <f t="shared" si="200"/>
        <v/>
      </c>
      <c r="K982" s="238" t="str">
        <f t="shared" si="201"/>
        <v/>
      </c>
      <c r="L982" s="238" t="str">
        <f t="shared" si="202"/>
        <v/>
      </c>
      <c r="M982" s="238" t="str">
        <f t="shared" si="203"/>
        <v/>
      </c>
      <c r="N982" s="180">
        <f t="shared" si="204"/>
        <v>0</v>
      </c>
      <c r="O982" s="192"/>
      <c r="P982" s="180">
        <f t="shared" si="205"/>
        <v>0</v>
      </c>
      <c r="Q982" s="192"/>
      <c r="R982" s="180">
        <f t="shared" si="206"/>
        <v>0</v>
      </c>
      <c r="S982" s="192"/>
      <c r="T982" s="180">
        <f t="shared" si="207"/>
        <v>0</v>
      </c>
      <c r="U982" s="192"/>
      <c r="V982" s="180">
        <f t="shared" si="208"/>
        <v>0</v>
      </c>
      <c r="W982" s="192"/>
      <c r="X982" s="179">
        <f t="shared" si="196"/>
        <v>0</v>
      </c>
      <c r="Y982" s="168"/>
    </row>
    <row r="983" spans="1:25" x14ac:dyDescent="0.25">
      <c r="A983" s="168"/>
      <c r="B983" s="181"/>
      <c r="C983" s="168"/>
      <c r="D983" s="191"/>
      <c r="E983" s="168"/>
      <c r="F983" s="168"/>
      <c r="G983" s="187" t="str">
        <f t="shared" si="197"/>
        <v/>
      </c>
      <c r="H983" s="238">
        <f t="shared" si="198"/>
        <v>0</v>
      </c>
      <c r="I983" s="238" t="str">
        <f t="shared" si="199"/>
        <v/>
      </c>
      <c r="J983" s="238" t="str">
        <f t="shared" si="200"/>
        <v/>
      </c>
      <c r="K983" s="238" t="str">
        <f t="shared" si="201"/>
        <v/>
      </c>
      <c r="L983" s="238" t="str">
        <f t="shared" si="202"/>
        <v/>
      </c>
      <c r="M983" s="238" t="str">
        <f t="shared" si="203"/>
        <v/>
      </c>
      <c r="N983" s="180">
        <f t="shared" si="204"/>
        <v>0</v>
      </c>
      <c r="O983" s="192"/>
      <c r="P983" s="180">
        <f t="shared" si="205"/>
        <v>0</v>
      </c>
      <c r="Q983" s="192"/>
      <c r="R983" s="180">
        <f t="shared" si="206"/>
        <v>0</v>
      </c>
      <c r="S983" s="192"/>
      <c r="T983" s="180">
        <f t="shared" si="207"/>
        <v>0</v>
      </c>
      <c r="U983" s="192"/>
      <c r="V983" s="180">
        <f t="shared" si="208"/>
        <v>0</v>
      </c>
      <c r="W983" s="192"/>
      <c r="X983" s="179">
        <f t="shared" si="196"/>
        <v>0</v>
      </c>
      <c r="Y983" s="168"/>
    </row>
    <row r="984" spans="1:25" x14ac:dyDescent="0.25">
      <c r="A984" s="168"/>
      <c r="B984" s="181"/>
      <c r="C984" s="168"/>
      <c r="D984" s="191"/>
      <c r="E984" s="168"/>
      <c r="F984" s="168"/>
      <c r="G984" s="187" t="str">
        <f t="shared" si="197"/>
        <v/>
      </c>
      <c r="H984" s="238">
        <f t="shared" si="198"/>
        <v>0</v>
      </c>
      <c r="I984" s="238" t="str">
        <f t="shared" si="199"/>
        <v/>
      </c>
      <c r="J984" s="238" t="str">
        <f t="shared" si="200"/>
        <v/>
      </c>
      <c r="K984" s="238" t="str">
        <f t="shared" si="201"/>
        <v/>
      </c>
      <c r="L984" s="238" t="str">
        <f t="shared" si="202"/>
        <v/>
      </c>
      <c r="M984" s="238" t="str">
        <f t="shared" si="203"/>
        <v/>
      </c>
      <c r="N984" s="180">
        <f t="shared" si="204"/>
        <v>0</v>
      </c>
      <c r="O984" s="192"/>
      <c r="P984" s="180">
        <f t="shared" si="205"/>
        <v>0</v>
      </c>
      <c r="Q984" s="192"/>
      <c r="R984" s="180">
        <f t="shared" si="206"/>
        <v>0</v>
      </c>
      <c r="S984" s="192"/>
      <c r="T984" s="180">
        <f t="shared" si="207"/>
        <v>0</v>
      </c>
      <c r="U984" s="192"/>
      <c r="V984" s="180">
        <f t="shared" si="208"/>
        <v>0</v>
      </c>
      <c r="W984" s="192"/>
      <c r="X984" s="179">
        <f t="shared" si="196"/>
        <v>0</v>
      </c>
      <c r="Y984" s="168"/>
    </row>
    <row r="985" spans="1:25" x14ac:dyDescent="0.25">
      <c r="A985" s="168"/>
      <c r="B985" s="181"/>
      <c r="C985" s="168"/>
      <c r="D985" s="191"/>
      <c r="E985" s="168"/>
      <c r="F985" s="168"/>
      <c r="G985" s="187" t="str">
        <f t="shared" si="197"/>
        <v/>
      </c>
      <c r="H985" s="238">
        <f t="shared" si="198"/>
        <v>0</v>
      </c>
      <c r="I985" s="238" t="str">
        <f t="shared" si="199"/>
        <v/>
      </c>
      <c r="J985" s="238" t="str">
        <f t="shared" si="200"/>
        <v/>
      </c>
      <c r="K985" s="238" t="str">
        <f t="shared" si="201"/>
        <v/>
      </c>
      <c r="L985" s="238" t="str">
        <f t="shared" si="202"/>
        <v/>
      </c>
      <c r="M985" s="238" t="str">
        <f t="shared" si="203"/>
        <v/>
      </c>
      <c r="N985" s="180">
        <f t="shared" si="204"/>
        <v>0</v>
      </c>
      <c r="O985" s="192"/>
      <c r="P985" s="180">
        <f t="shared" si="205"/>
        <v>0</v>
      </c>
      <c r="Q985" s="192"/>
      <c r="R985" s="180">
        <f t="shared" si="206"/>
        <v>0</v>
      </c>
      <c r="S985" s="192"/>
      <c r="T985" s="180">
        <f t="shared" si="207"/>
        <v>0</v>
      </c>
      <c r="U985" s="192"/>
      <c r="V985" s="180">
        <f t="shared" si="208"/>
        <v>0</v>
      </c>
      <c r="W985" s="192"/>
      <c r="X985" s="179">
        <f t="shared" si="196"/>
        <v>0</v>
      </c>
      <c r="Y985" s="168"/>
    </row>
    <row r="986" spans="1:25" x14ac:dyDescent="0.25">
      <c r="A986" s="168"/>
      <c r="B986" s="181"/>
      <c r="C986" s="168"/>
      <c r="D986" s="191"/>
      <c r="E986" s="168"/>
      <c r="F986" s="168"/>
      <c r="G986" s="187" t="str">
        <f t="shared" si="197"/>
        <v/>
      </c>
      <c r="H986" s="238">
        <f t="shared" si="198"/>
        <v>0</v>
      </c>
      <c r="I986" s="238" t="str">
        <f t="shared" si="199"/>
        <v/>
      </c>
      <c r="J986" s="238" t="str">
        <f t="shared" si="200"/>
        <v/>
      </c>
      <c r="K986" s="238" t="str">
        <f t="shared" si="201"/>
        <v/>
      </c>
      <c r="L986" s="238" t="str">
        <f t="shared" si="202"/>
        <v/>
      </c>
      <c r="M986" s="238" t="str">
        <f t="shared" si="203"/>
        <v/>
      </c>
      <c r="N986" s="180">
        <f t="shared" si="204"/>
        <v>0</v>
      </c>
      <c r="O986" s="192"/>
      <c r="P986" s="180">
        <f t="shared" si="205"/>
        <v>0</v>
      </c>
      <c r="Q986" s="192"/>
      <c r="R986" s="180">
        <f t="shared" si="206"/>
        <v>0</v>
      </c>
      <c r="S986" s="192"/>
      <c r="T986" s="180">
        <f t="shared" si="207"/>
        <v>0</v>
      </c>
      <c r="U986" s="192"/>
      <c r="V986" s="180">
        <f t="shared" si="208"/>
        <v>0</v>
      </c>
      <c r="W986" s="192"/>
      <c r="X986" s="179">
        <f t="shared" si="196"/>
        <v>0</v>
      </c>
      <c r="Y986" s="168"/>
    </row>
    <row r="987" spans="1:25" x14ac:dyDescent="0.25">
      <c r="A987" s="168"/>
      <c r="B987" s="181"/>
      <c r="C987" s="168"/>
      <c r="D987" s="191"/>
      <c r="E987" s="168"/>
      <c r="F987" s="168"/>
      <c r="G987" s="187" t="str">
        <f t="shared" si="197"/>
        <v/>
      </c>
      <c r="H987" s="238">
        <f t="shared" si="198"/>
        <v>0</v>
      </c>
      <c r="I987" s="238" t="str">
        <f t="shared" si="199"/>
        <v/>
      </c>
      <c r="J987" s="238" t="str">
        <f t="shared" si="200"/>
        <v/>
      </c>
      <c r="K987" s="238" t="str">
        <f t="shared" si="201"/>
        <v/>
      </c>
      <c r="L987" s="238" t="str">
        <f t="shared" si="202"/>
        <v/>
      </c>
      <c r="M987" s="238" t="str">
        <f t="shared" si="203"/>
        <v/>
      </c>
      <c r="N987" s="180">
        <f t="shared" si="204"/>
        <v>0</v>
      </c>
      <c r="O987" s="192"/>
      <c r="P987" s="180">
        <f t="shared" si="205"/>
        <v>0</v>
      </c>
      <c r="Q987" s="192"/>
      <c r="R987" s="180">
        <f t="shared" si="206"/>
        <v>0</v>
      </c>
      <c r="S987" s="192"/>
      <c r="T987" s="180">
        <f t="shared" si="207"/>
        <v>0</v>
      </c>
      <c r="U987" s="192"/>
      <c r="V987" s="180">
        <f t="shared" si="208"/>
        <v>0</v>
      </c>
      <c r="W987" s="192"/>
      <c r="X987" s="179">
        <f t="shared" si="196"/>
        <v>0</v>
      </c>
      <c r="Y987" s="168"/>
    </row>
    <row r="988" spans="1:25" x14ac:dyDescent="0.25">
      <c r="A988" s="168"/>
      <c r="B988" s="181"/>
      <c r="C988" s="168"/>
      <c r="D988" s="191"/>
      <c r="E988" s="168"/>
      <c r="F988" s="168"/>
      <c r="G988" s="187" t="str">
        <f t="shared" si="197"/>
        <v/>
      </c>
      <c r="H988" s="238">
        <f t="shared" si="198"/>
        <v>0</v>
      </c>
      <c r="I988" s="238" t="str">
        <f t="shared" si="199"/>
        <v/>
      </c>
      <c r="J988" s="238" t="str">
        <f t="shared" si="200"/>
        <v/>
      </c>
      <c r="K988" s="238" t="str">
        <f t="shared" si="201"/>
        <v/>
      </c>
      <c r="L988" s="238" t="str">
        <f t="shared" si="202"/>
        <v/>
      </c>
      <c r="M988" s="238" t="str">
        <f t="shared" si="203"/>
        <v/>
      </c>
      <c r="N988" s="180">
        <f t="shared" si="204"/>
        <v>0</v>
      </c>
      <c r="O988" s="192"/>
      <c r="P988" s="180">
        <f t="shared" si="205"/>
        <v>0</v>
      </c>
      <c r="Q988" s="192"/>
      <c r="R988" s="180">
        <f t="shared" si="206"/>
        <v>0</v>
      </c>
      <c r="S988" s="192"/>
      <c r="T988" s="180">
        <f t="shared" si="207"/>
        <v>0</v>
      </c>
      <c r="U988" s="192"/>
      <c r="V988" s="180">
        <f t="shared" si="208"/>
        <v>0</v>
      </c>
      <c r="W988" s="192"/>
      <c r="X988" s="179">
        <f t="shared" si="196"/>
        <v>0</v>
      </c>
      <c r="Y988" s="168"/>
    </row>
    <row r="989" spans="1:25" x14ac:dyDescent="0.25">
      <c r="A989" s="168"/>
      <c r="B989" s="181"/>
      <c r="C989" s="168"/>
      <c r="D989" s="191"/>
      <c r="E989" s="168"/>
      <c r="F989" s="168"/>
      <c r="G989" s="187" t="str">
        <f t="shared" si="197"/>
        <v/>
      </c>
      <c r="H989" s="238">
        <f t="shared" si="198"/>
        <v>0</v>
      </c>
      <c r="I989" s="238" t="str">
        <f t="shared" si="199"/>
        <v/>
      </c>
      <c r="J989" s="238" t="str">
        <f t="shared" si="200"/>
        <v/>
      </c>
      <c r="K989" s="238" t="str">
        <f t="shared" si="201"/>
        <v/>
      </c>
      <c r="L989" s="238" t="str">
        <f t="shared" si="202"/>
        <v/>
      </c>
      <c r="M989" s="238" t="str">
        <f t="shared" si="203"/>
        <v/>
      </c>
      <c r="N989" s="180">
        <f t="shared" si="204"/>
        <v>0</v>
      </c>
      <c r="O989" s="192"/>
      <c r="P989" s="180">
        <f t="shared" si="205"/>
        <v>0</v>
      </c>
      <c r="Q989" s="192"/>
      <c r="R989" s="180">
        <f t="shared" si="206"/>
        <v>0</v>
      </c>
      <c r="S989" s="192"/>
      <c r="T989" s="180">
        <f t="shared" si="207"/>
        <v>0</v>
      </c>
      <c r="U989" s="192"/>
      <c r="V989" s="180">
        <f t="shared" si="208"/>
        <v>0</v>
      </c>
      <c r="W989" s="192"/>
      <c r="X989" s="179">
        <f t="shared" si="196"/>
        <v>0</v>
      </c>
      <c r="Y989" s="168"/>
    </row>
    <row r="990" spans="1:25" x14ac:dyDescent="0.25">
      <c r="A990" s="168"/>
      <c r="B990" s="181"/>
      <c r="C990" s="168"/>
      <c r="D990" s="191"/>
      <c r="E990" s="168"/>
      <c r="F990" s="168"/>
      <c r="G990" s="187" t="str">
        <f t="shared" si="197"/>
        <v/>
      </c>
      <c r="H990" s="238">
        <f t="shared" si="198"/>
        <v>0</v>
      </c>
      <c r="I990" s="238" t="str">
        <f t="shared" si="199"/>
        <v/>
      </c>
      <c r="J990" s="238" t="str">
        <f t="shared" si="200"/>
        <v/>
      </c>
      <c r="K990" s="238" t="str">
        <f t="shared" si="201"/>
        <v/>
      </c>
      <c r="L990" s="238" t="str">
        <f t="shared" si="202"/>
        <v/>
      </c>
      <c r="M990" s="238" t="str">
        <f t="shared" si="203"/>
        <v/>
      </c>
      <c r="N990" s="180">
        <f t="shared" si="204"/>
        <v>0</v>
      </c>
      <c r="O990" s="192"/>
      <c r="P990" s="180">
        <f t="shared" si="205"/>
        <v>0</v>
      </c>
      <c r="Q990" s="192"/>
      <c r="R990" s="180">
        <f t="shared" si="206"/>
        <v>0</v>
      </c>
      <c r="S990" s="192"/>
      <c r="T990" s="180">
        <f t="shared" si="207"/>
        <v>0</v>
      </c>
      <c r="U990" s="192"/>
      <c r="V990" s="180">
        <f t="shared" si="208"/>
        <v>0</v>
      </c>
      <c r="W990" s="192"/>
      <c r="X990" s="179">
        <f t="shared" si="196"/>
        <v>0</v>
      </c>
      <c r="Y990" s="168"/>
    </row>
    <row r="991" spans="1:25" x14ac:dyDescent="0.25">
      <c r="A991" s="168"/>
      <c r="B991" s="181"/>
      <c r="C991" s="168"/>
      <c r="D991" s="191"/>
      <c r="E991" s="168"/>
      <c r="F991" s="168"/>
      <c r="G991" s="187" t="str">
        <f t="shared" si="197"/>
        <v/>
      </c>
      <c r="H991" s="238">
        <f t="shared" si="198"/>
        <v>0</v>
      </c>
      <c r="I991" s="238" t="str">
        <f t="shared" si="199"/>
        <v/>
      </c>
      <c r="J991" s="238" t="str">
        <f t="shared" si="200"/>
        <v/>
      </c>
      <c r="K991" s="238" t="str">
        <f t="shared" si="201"/>
        <v/>
      </c>
      <c r="L991" s="238" t="str">
        <f t="shared" si="202"/>
        <v/>
      </c>
      <c r="M991" s="238" t="str">
        <f t="shared" si="203"/>
        <v/>
      </c>
      <c r="N991" s="180">
        <f t="shared" si="204"/>
        <v>0</v>
      </c>
      <c r="O991" s="192"/>
      <c r="P991" s="180">
        <f t="shared" si="205"/>
        <v>0</v>
      </c>
      <c r="Q991" s="192"/>
      <c r="R991" s="180">
        <f t="shared" si="206"/>
        <v>0</v>
      </c>
      <c r="S991" s="192"/>
      <c r="T991" s="180">
        <f t="shared" si="207"/>
        <v>0</v>
      </c>
      <c r="U991" s="192"/>
      <c r="V991" s="180">
        <f t="shared" si="208"/>
        <v>0</v>
      </c>
      <c r="W991" s="192"/>
      <c r="X991" s="179">
        <f t="shared" si="196"/>
        <v>0</v>
      </c>
      <c r="Y991" s="168"/>
    </row>
    <row r="992" spans="1:25" x14ac:dyDescent="0.25">
      <c r="A992" s="168"/>
      <c r="B992" s="181"/>
      <c r="C992" s="168"/>
      <c r="D992" s="191"/>
      <c r="E992" s="168"/>
      <c r="F992" s="168"/>
      <c r="G992" s="187" t="str">
        <f t="shared" si="197"/>
        <v/>
      </c>
      <c r="H992" s="238">
        <f t="shared" si="198"/>
        <v>0</v>
      </c>
      <c r="I992" s="238" t="str">
        <f t="shared" si="199"/>
        <v/>
      </c>
      <c r="J992" s="238" t="str">
        <f t="shared" si="200"/>
        <v/>
      </c>
      <c r="K992" s="238" t="str">
        <f t="shared" si="201"/>
        <v/>
      </c>
      <c r="L992" s="238" t="str">
        <f t="shared" si="202"/>
        <v/>
      </c>
      <c r="M992" s="238" t="str">
        <f t="shared" si="203"/>
        <v/>
      </c>
      <c r="N992" s="180">
        <f t="shared" si="204"/>
        <v>0</v>
      </c>
      <c r="O992" s="192"/>
      <c r="P992" s="180">
        <f t="shared" si="205"/>
        <v>0</v>
      </c>
      <c r="Q992" s="192"/>
      <c r="R992" s="180">
        <f t="shared" si="206"/>
        <v>0</v>
      </c>
      <c r="S992" s="192"/>
      <c r="T992" s="180">
        <f t="shared" si="207"/>
        <v>0</v>
      </c>
      <c r="U992" s="192"/>
      <c r="V992" s="180">
        <f t="shared" si="208"/>
        <v>0</v>
      </c>
      <c r="W992" s="192"/>
      <c r="X992" s="179">
        <f t="shared" si="196"/>
        <v>0</v>
      </c>
      <c r="Y992" s="168"/>
    </row>
    <row r="993" spans="1:25" x14ac:dyDescent="0.25">
      <c r="A993" s="168"/>
      <c r="B993" s="181"/>
      <c r="C993" s="168"/>
      <c r="D993" s="191"/>
      <c r="E993" s="168"/>
      <c r="F993" s="168"/>
      <c r="G993" s="187" t="str">
        <f t="shared" si="197"/>
        <v/>
      </c>
      <c r="H993" s="238">
        <f t="shared" si="198"/>
        <v>0</v>
      </c>
      <c r="I993" s="238" t="str">
        <f t="shared" si="199"/>
        <v/>
      </c>
      <c r="J993" s="238" t="str">
        <f t="shared" si="200"/>
        <v/>
      </c>
      <c r="K993" s="238" t="str">
        <f t="shared" si="201"/>
        <v/>
      </c>
      <c r="L993" s="238" t="str">
        <f t="shared" si="202"/>
        <v/>
      </c>
      <c r="M993" s="238" t="str">
        <f t="shared" si="203"/>
        <v/>
      </c>
      <c r="N993" s="180">
        <f t="shared" si="204"/>
        <v>0</v>
      </c>
      <c r="O993" s="192"/>
      <c r="P993" s="180">
        <f t="shared" si="205"/>
        <v>0</v>
      </c>
      <c r="Q993" s="192"/>
      <c r="R993" s="180">
        <f t="shared" si="206"/>
        <v>0</v>
      </c>
      <c r="S993" s="192"/>
      <c r="T993" s="180">
        <f t="shared" si="207"/>
        <v>0</v>
      </c>
      <c r="U993" s="192"/>
      <c r="V993" s="180">
        <f t="shared" si="208"/>
        <v>0</v>
      </c>
      <c r="W993" s="192"/>
      <c r="X993" s="179">
        <f t="shared" si="196"/>
        <v>0</v>
      </c>
      <c r="Y993" s="168"/>
    </row>
    <row r="994" spans="1:25" x14ac:dyDescent="0.25">
      <c r="A994" s="168"/>
      <c r="B994" s="181"/>
      <c r="C994" s="168"/>
      <c r="D994" s="191"/>
      <c r="E994" s="168"/>
      <c r="F994" s="168"/>
      <c r="G994" s="187" t="str">
        <f t="shared" si="197"/>
        <v/>
      </c>
      <c r="H994" s="238">
        <f t="shared" si="198"/>
        <v>0</v>
      </c>
      <c r="I994" s="238" t="str">
        <f t="shared" si="199"/>
        <v/>
      </c>
      <c r="J994" s="238" t="str">
        <f t="shared" si="200"/>
        <v/>
      </c>
      <c r="K994" s="238" t="str">
        <f t="shared" si="201"/>
        <v/>
      </c>
      <c r="L994" s="238" t="str">
        <f t="shared" si="202"/>
        <v/>
      </c>
      <c r="M994" s="238" t="str">
        <f t="shared" si="203"/>
        <v/>
      </c>
      <c r="N994" s="180">
        <f t="shared" si="204"/>
        <v>0</v>
      </c>
      <c r="O994" s="192"/>
      <c r="P994" s="180">
        <f t="shared" si="205"/>
        <v>0</v>
      </c>
      <c r="Q994" s="192"/>
      <c r="R994" s="180">
        <f t="shared" si="206"/>
        <v>0</v>
      </c>
      <c r="S994" s="192"/>
      <c r="T994" s="180">
        <f t="shared" si="207"/>
        <v>0</v>
      </c>
      <c r="U994" s="192"/>
      <c r="V994" s="180">
        <f t="shared" si="208"/>
        <v>0</v>
      </c>
      <c r="W994" s="192"/>
      <c r="X994" s="179">
        <f t="shared" si="196"/>
        <v>0</v>
      </c>
      <c r="Y994" s="168"/>
    </row>
    <row r="995" spans="1:25" x14ac:dyDescent="0.25">
      <c r="A995" s="168"/>
      <c r="B995" s="181"/>
      <c r="C995" s="168"/>
      <c r="D995" s="191"/>
      <c r="E995" s="168"/>
      <c r="F995" s="168"/>
      <c r="G995" s="187" t="str">
        <f t="shared" si="197"/>
        <v/>
      </c>
      <c r="H995" s="238">
        <f t="shared" si="198"/>
        <v>0</v>
      </c>
      <c r="I995" s="238" t="str">
        <f t="shared" si="199"/>
        <v/>
      </c>
      <c r="J995" s="238" t="str">
        <f t="shared" si="200"/>
        <v/>
      </c>
      <c r="K995" s="238" t="str">
        <f t="shared" si="201"/>
        <v/>
      </c>
      <c r="L995" s="238" t="str">
        <f t="shared" si="202"/>
        <v/>
      </c>
      <c r="M995" s="238" t="str">
        <f t="shared" si="203"/>
        <v/>
      </c>
      <c r="N995" s="180">
        <f t="shared" si="204"/>
        <v>0</v>
      </c>
      <c r="O995" s="192"/>
      <c r="P995" s="180">
        <f t="shared" si="205"/>
        <v>0</v>
      </c>
      <c r="Q995" s="192"/>
      <c r="R995" s="180">
        <f t="shared" si="206"/>
        <v>0</v>
      </c>
      <c r="S995" s="192"/>
      <c r="T995" s="180">
        <f t="shared" si="207"/>
        <v>0</v>
      </c>
      <c r="U995" s="192"/>
      <c r="V995" s="180">
        <f t="shared" si="208"/>
        <v>0</v>
      </c>
      <c r="W995" s="192"/>
      <c r="X995" s="179">
        <f t="shared" si="196"/>
        <v>0</v>
      </c>
      <c r="Y995" s="168"/>
    </row>
    <row r="996" spans="1:25" x14ac:dyDescent="0.25">
      <c r="A996" s="168"/>
      <c r="B996" s="181"/>
      <c r="C996" s="168"/>
      <c r="D996" s="191"/>
      <c r="E996" s="168"/>
      <c r="F996" s="168"/>
      <c r="G996" s="187" t="str">
        <f t="shared" si="197"/>
        <v/>
      </c>
      <c r="H996" s="238">
        <f t="shared" si="198"/>
        <v>0</v>
      </c>
      <c r="I996" s="238" t="str">
        <f t="shared" si="199"/>
        <v/>
      </c>
      <c r="J996" s="238" t="str">
        <f t="shared" si="200"/>
        <v/>
      </c>
      <c r="K996" s="238" t="str">
        <f t="shared" si="201"/>
        <v/>
      </c>
      <c r="L996" s="238" t="str">
        <f t="shared" si="202"/>
        <v/>
      </c>
      <c r="M996" s="238" t="str">
        <f t="shared" si="203"/>
        <v/>
      </c>
      <c r="N996" s="180">
        <f t="shared" si="204"/>
        <v>0</v>
      </c>
      <c r="O996" s="192"/>
      <c r="P996" s="180">
        <f t="shared" si="205"/>
        <v>0</v>
      </c>
      <c r="Q996" s="192"/>
      <c r="R996" s="180">
        <f t="shared" si="206"/>
        <v>0</v>
      </c>
      <c r="S996" s="192"/>
      <c r="T996" s="180">
        <f t="shared" si="207"/>
        <v>0</v>
      </c>
      <c r="U996" s="192"/>
      <c r="V996" s="180">
        <f t="shared" si="208"/>
        <v>0</v>
      </c>
      <c r="W996" s="192"/>
      <c r="X996" s="179">
        <f t="shared" si="196"/>
        <v>0</v>
      </c>
      <c r="Y996" s="168"/>
    </row>
    <row r="997" spans="1:25" x14ac:dyDescent="0.25">
      <c r="A997" s="168"/>
      <c r="B997" s="181"/>
      <c r="C997" s="168"/>
      <c r="D997" s="191"/>
      <c r="E997" s="168"/>
      <c r="F997" s="168"/>
      <c r="G997" s="187" t="str">
        <f t="shared" si="197"/>
        <v/>
      </c>
      <c r="H997" s="238">
        <f t="shared" si="198"/>
        <v>0</v>
      </c>
      <c r="I997" s="238" t="str">
        <f t="shared" si="199"/>
        <v/>
      </c>
      <c r="J997" s="238" t="str">
        <f t="shared" si="200"/>
        <v/>
      </c>
      <c r="K997" s="238" t="str">
        <f t="shared" si="201"/>
        <v/>
      </c>
      <c r="L997" s="238" t="str">
        <f t="shared" si="202"/>
        <v/>
      </c>
      <c r="M997" s="238" t="str">
        <f t="shared" si="203"/>
        <v/>
      </c>
      <c r="N997" s="180">
        <f t="shared" si="204"/>
        <v>0</v>
      </c>
      <c r="O997" s="192"/>
      <c r="P997" s="180">
        <f t="shared" si="205"/>
        <v>0</v>
      </c>
      <c r="Q997" s="192"/>
      <c r="R997" s="180">
        <f t="shared" si="206"/>
        <v>0</v>
      </c>
      <c r="S997" s="192"/>
      <c r="T997" s="180">
        <f t="shared" si="207"/>
        <v>0</v>
      </c>
      <c r="U997" s="192"/>
      <c r="V997" s="180">
        <f t="shared" si="208"/>
        <v>0</v>
      </c>
      <c r="W997" s="192"/>
      <c r="X997" s="179">
        <f t="shared" si="196"/>
        <v>0</v>
      </c>
      <c r="Y997" s="168"/>
    </row>
    <row r="998" spans="1:25" x14ac:dyDescent="0.25">
      <c r="A998" s="168"/>
      <c r="B998" s="181"/>
      <c r="C998" s="168"/>
      <c r="D998" s="191"/>
      <c r="E998" s="168"/>
      <c r="F998" s="168"/>
      <c r="G998" s="187" t="str">
        <f t="shared" si="197"/>
        <v/>
      </c>
      <c r="H998" s="238">
        <f t="shared" si="198"/>
        <v>0</v>
      </c>
      <c r="I998" s="238" t="str">
        <f t="shared" si="199"/>
        <v/>
      </c>
      <c r="J998" s="238" t="str">
        <f t="shared" si="200"/>
        <v/>
      </c>
      <c r="K998" s="238" t="str">
        <f t="shared" si="201"/>
        <v/>
      </c>
      <c r="L998" s="238" t="str">
        <f t="shared" si="202"/>
        <v/>
      </c>
      <c r="M998" s="238" t="str">
        <f t="shared" si="203"/>
        <v/>
      </c>
      <c r="N998" s="180">
        <f t="shared" si="204"/>
        <v>0</v>
      </c>
      <c r="O998" s="192"/>
      <c r="P998" s="180">
        <f t="shared" si="205"/>
        <v>0</v>
      </c>
      <c r="Q998" s="192"/>
      <c r="R998" s="180">
        <f t="shared" si="206"/>
        <v>0</v>
      </c>
      <c r="S998" s="192"/>
      <c r="T998" s="180">
        <f t="shared" si="207"/>
        <v>0</v>
      </c>
      <c r="U998" s="192"/>
      <c r="V998" s="180">
        <f t="shared" si="208"/>
        <v>0</v>
      </c>
      <c r="W998" s="192"/>
      <c r="X998" s="179">
        <f t="shared" si="196"/>
        <v>0</v>
      </c>
      <c r="Y998" s="168"/>
    </row>
    <row r="999" spans="1:25" x14ac:dyDescent="0.25">
      <c r="A999" s="168"/>
      <c r="B999" s="181"/>
      <c r="C999" s="168"/>
      <c r="D999" s="191"/>
      <c r="E999" s="168"/>
      <c r="F999" s="168"/>
      <c r="G999" s="187" t="str">
        <f t="shared" si="197"/>
        <v/>
      </c>
      <c r="H999" s="238">
        <f t="shared" si="198"/>
        <v>0</v>
      </c>
      <c r="I999" s="238" t="str">
        <f t="shared" si="199"/>
        <v/>
      </c>
      <c r="J999" s="238" t="str">
        <f t="shared" si="200"/>
        <v/>
      </c>
      <c r="K999" s="238" t="str">
        <f t="shared" si="201"/>
        <v/>
      </c>
      <c r="L999" s="238" t="str">
        <f t="shared" si="202"/>
        <v/>
      </c>
      <c r="M999" s="238" t="str">
        <f t="shared" si="203"/>
        <v/>
      </c>
      <c r="N999" s="180">
        <f t="shared" si="204"/>
        <v>0</v>
      </c>
      <c r="O999" s="192"/>
      <c r="P999" s="180">
        <f t="shared" si="205"/>
        <v>0</v>
      </c>
      <c r="Q999" s="192"/>
      <c r="R999" s="180">
        <f t="shared" si="206"/>
        <v>0</v>
      </c>
      <c r="S999" s="192"/>
      <c r="T999" s="180">
        <f t="shared" si="207"/>
        <v>0</v>
      </c>
      <c r="U999" s="192"/>
      <c r="V999" s="180">
        <f t="shared" si="208"/>
        <v>0</v>
      </c>
      <c r="W999" s="192"/>
      <c r="X999" s="179">
        <f t="shared" si="196"/>
        <v>0</v>
      </c>
      <c r="Y999" s="168"/>
    </row>
    <row r="1000" spans="1:25" x14ac:dyDescent="0.25">
      <c r="A1000" s="168"/>
      <c r="B1000" s="181"/>
      <c r="C1000" s="168"/>
      <c r="D1000" s="191"/>
      <c r="E1000" s="168"/>
      <c r="F1000" s="168"/>
      <c r="G1000" s="187" t="str">
        <f t="shared" si="197"/>
        <v/>
      </c>
      <c r="H1000" s="238">
        <f t="shared" si="198"/>
        <v>0</v>
      </c>
      <c r="I1000" s="238" t="str">
        <f t="shared" si="199"/>
        <v/>
      </c>
      <c r="J1000" s="238" t="str">
        <f t="shared" si="200"/>
        <v/>
      </c>
      <c r="K1000" s="238" t="str">
        <f t="shared" si="201"/>
        <v/>
      </c>
      <c r="L1000" s="238" t="str">
        <f t="shared" si="202"/>
        <v/>
      </c>
      <c r="M1000" s="238" t="str">
        <f t="shared" si="203"/>
        <v/>
      </c>
      <c r="N1000" s="180">
        <f t="shared" si="204"/>
        <v>0</v>
      </c>
      <c r="O1000" s="192"/>
      <c r="P1000" s="180">
        <f t="shared" si="205"/>
        <v>0</v>
      </c>
      <c r="Q1000" s="192"/>
      <c r="R1000" s="180">
        <f t="shared" si="206"/>
        <v>0</v>
      </c>
      <c r="S1000" s="192"/>
      <c r="T1000" s="180">
        <f t="shared" si="207"/>
        <v>0</v>
      </c>
      <c r="U1000" s="192"/>
      <c r="V1000" s="180">
        <f t="shared" si="208"/>
        <v>0</v>
      </c>
      <c r="W1000" s="192"/>
      <c r="X1000" s="179">
        <f t="shared" si="196"/>
        <v>0</v>
      </c>
      <c r="Y1000" s="168"/>
    </row>
    <row r="1001" spans="1:25" ht="14.25" x14ac:dyDescent="0.2">
      <c r="A1001" s="166"/>
      <c r="B1001" s="166"/>
      <c r="C1001" s="166"/>
    </row>
    <row r="1002" spans="1:25" ht="14.25" x14ac:dyDescent="0.2">
      <c r="A1002" s="166"/>
      <c r="B1002" s="166"/>
      <c r="C1002" s="166"/>
    </row>
    <row r="1003" spans="1:25" ht="14.25" x14ac:dyDescent="0.2">
      <c r="A1003" s="166"/>
      <c r="B1003" s="166"/>
      <c r="C1003" s="166"/>
    </row>
    <row r="1004" spans="1:25" ht="14.25" x14ac:dyDescent="0.2">
      <c r="A1004" s="166"/>
      <c r="B1004" s="166"/>
      <c r="C1004" s="166"/>
    </row>
    <row r="1005" spans="1:25" ht="14.25" x14ac:dyDescent="0.2">
      <c r="A1005" s="166"/>
      <c r="B1005" s="166"/>
      <c r="C1005" s="166"/>
    </row>
    <row r="1006" spans="1:25" ht="14.25" x14ac:dyDescent="0.2">
      <c r="A1006" s="166"/>
      <c r="B1006" s="166"/>
      <c r="C1006" s="166"/>
    </row>
    <row r="1007" spans="1:25" ht="14.25" x14ac:dyDescent="0.2">
      <c r="A1007" s="166"/>
      <c r="B1007" s="166"/>
      <c r="C1007" s="166"/>
    </row>
    <row r="1008" spans="1:25" ht="14.25" x14ac:dyDescent="0.2">
      <c r="A1008" s="166"/>
      <c r="B1008" s="166"/>
      <c r="C1008" s="166"/>
    </row>
    <row r="1009" spans="8:13" s="166" customFormat="1" ht="14.25" x14ac:dyDescent="0.2">
      <c r="H1009" s="214"/>
      <c r="I1009" s="214"/>
      <c r="J1009" s="214"/>
      <c r="K1009" s="214"/>
      <c r="L1009" s="214"/>
      <c r="M1009" s="214"/>
    </row>
    <row r="1010" spans="8:13" s="166" customFormat="1" ht="14.25" x14ac:dyDescent="0.2">
      <c r="H1010" s="214"/>
      <c r="I1010" s="214"/>
      <c r="J1010" s="214"/>
      <c r="K1010" s="214"/>
      <c r="L1010" s="214"/>
      <c r="M1010" s="214"/>
    </row>
    <row r="1011" spans="8:13" s="166" customFormat="1" ht="14.25" x14ac:dyDescent="0.2">
      <c r="H1011" s="214"/>
      <c r="I1011" s="214"/>
      <c r="J1011" s="214"/>
      <c r="K1011" s="214"/>
      <c r="L1011" s="214"/>
      <c r="M1011" s="214"/>
    </row>
    <row r="1012" spans="8:13" s="166" customFormat="1" ht="14.25" x14ac:dyDescent="0.2">
      <c r="H1012" s="214"/>
      <c r="I1012" s="214"/>
      <c r="J1012" s="214"/>
      <c r="K1012" s="214"/>
      <c r="L1012" s="214"/>
      <c r="M1012" s="214"/>
    </row>
    <row r="1013" spans="8:13" s="166" customFormat="1" ht="14.25" x14ac:dyDescent="0.2">
      <c r="H1013" s="214"/>
      <c r="I1013" s="214"/>
      <c r="J1013" s="214"/>
      <c r="K1013" s="214"/>
      <c r="L1013" s="214"/>
      <c r="M1013" s="214"/>
    </row>
    <row r="1014" spans="8:13" s="166" customFormat="1" ht="14.25" x14ac:dyDescent="0.2">
      <c r="H1014" s="214"/>
      <c r="I1014" s="214"/>
      <c r="J1014" s="214"/>
      <c r="K1014" s="214"/>
      <c r="L1014" s="214"/>
      <c r="M1014" s="214"/>
    </row>
    <row r="1015" spans="8:13" s="166" customFormat="1" ht="14.25" x14ac:dyDescent="0.2">
      <c r="H1015" s="214"/>
      <c r="I1015" s="214"/>
      <c r="J1015" s="214"/>
      <c r="K1015" s="214"/>
      <c r="L1015" s="214"/>
      <c r="M1015" s="214"/>
    </row>
    <row r="1016" spans="8:13" s="166" customFormat="1" ht="14.25" x14ac:dyDescent="0.2">
      <c r="H1016" s="214"/>
      <c r="I1016" s="214"/>
      <c r="J1016" s="214"/>
      <c r="K1016" s="214"/>
      <c r="L1016" s="214"/>
      <c r="M1016" s="214"/>
    </row>
    <row r="1017" spans="8:13" s="166" customFormat="1" ht="14.25" x14ac:dyDescent="0.2">
      <c r="H1017" s="214"/>
      <c r="I1017" s="214"/>
      <c r="J1017" s="214"/>
      <c r="K1017" s="214"/>
      <c r="L1017" s="214"/>
      <c r="M1017" s="214"/>
    </row>
    <row r="1018" spans="8:13" s="166" customFormat="1" ht="14.25" x14ac:dyDescent="0.2">
      <c r="H1018" s="214"/>
      <c r="I1018" s="214"/>
      <c r="J1018" s="214"/>
      <c r="K1018" s="214"/>
      <c r="L1018" s="214"/>
      <c r="M1018" s="214"/>
    </row>
    <row r="1019" spans="8:13" s="166" customFormat="1" ht="14.25" x14ac:dyDescent="0.2">
      <c r="H1019" s="214"/>
      <c r="I1019" s="214"/>
      <c r="J1019" s="214"/>
      <c r="K1019" s="214"/>
      <c r="L1019" s="214"/>
      <c r="M1019" s="214"/>
    </row>
    <row r="1020" spans="8:13" s="166" customFormat="1" ht="14.25" x14ac:dyDescent="0.2">
      <c r="H1020" s="214"/>
      <c r="I1020" s="214"/>
      <c r="J1020" s="214"/>
      <c r="K1020" s="214"/>
      <c r="L1020" s="214"/>
      <c r="M1020" s="214"/>
    </row>
    <row r="1021" spans="8:13" s="166" customFormat="1" ht="14.25" x14ac:dyDescent="0.2">
      <c r="H1021" s="214"/>
      <c r="I1021" s="214"/>
      <c r="J1021" s="214"/>
      <c r="K1021" s="214"/>
      <c r="L1021" s="214"/>
      <c r="M1021" s="214"/>
    </row>
    <row r="1022" spans="8:13" s="166" customFormat="1" ht="14.25" x14ac:dyDescent="0.2">
      <c r="H1022" s="214"/>
      <c r="I1022" s="214"/>
      <c r="J1022" s="214"/>
      <c r="K1022" s="214"/>
      <c r="L1022" s="214"/>
      <c r="M1022" s="214"/>
    </row>
    <row r="1023" spans="8:13" s="166" customFormat="1" ht="14.25" x14ac:dyDescent="0.2">
      <c r="H1023" s="214"/>
      <c r="I1023" s="214"/>
      <c r="J1023" s="214"/>
      <c r="K1023" s="214"/>
      <c r="L1023" s="214"/>
      <c r="M1023" s="214"/>
    </row>
    <row r="1024" spans="8:13" s="166" customFormat="1" ht="14.25" x14ac:dyDescent="0.2">
      <c r="H1024" s="214"/>
      <c r="I1024" s="214"/>
      <c r="J1024" s="214"/>
      <c r="K1024" s="214"/>
      <c r="L1024" s="214"/>
      <c r="M1024" s="214"/>
    </row>
    <row r="1025" spans="8:13" s="166" customFormat="1" ht="14.25" x14ac:dyDescent="0.2">
      <c r="H1025" s="214"/>
      <c r="I1025" s="214"/>
      <c r="J1025" s="214"/>
      <c r="K1025" s="214"/>
      <c r="L1025" s="214"/>
      <c r="M1025" s="214"/>
    </row>
    <row r="1026" spans="8:13" s="166" customFormat="1" ht="14.25" x14ac:dyDescent="0.2">
      <c r="H1026" s="214"/>
      <c r="I1026" s="214"/>
      <c r="J1026" s="214"/>
      <c r="K1026" s="214"/>
      <c r="L1026" s="214"/>
      <c r="M1026" s="214"/>
    </row>
    <row r="1027" spans="8:13" s="166" customFormat="1" ht="14.25" x14ac:dyDescent="0.2">
      <c r="H1027" s="214"/>
      <c r="I1027" s="214"/>
      <c r="J1027" s="214"/>
      <c r="K1027" s="214"/>
      <c r="L1027" s="214"/>
      <c r="M1027" s="214"/>
    </row>
    <row r="1028" spans="8:13" s="166" customFormat="1" ht="14.25" x14ac:dyDescent="0.2">
      <c r="H1028" s="214"/>
      <c r="I1028" s="214"/>
      <c r="J1028" s="214"/>
      <c r="K1028" s="214"/>
      <c r="L1028" s="214"/>
      <c r="M1028" s="214"/>
    </row>
    <row r="1029" spans="8:13" s="166" customFormat="1" ht="14.25" x14ac:dyDescent="0.2">
      <c r="H1029" s="214"/>
      <c r="I1029" s="214"/>
      <c r="J1029" s="214"/>
      <c r="K1029" s="214"/>
      <c r="L1029" s="214"/>
      <c r="M1029" s="214"/>
    </row>
    <row r="1030" spans="8:13" s="166" customFormat="1" ht="14.25" x14ac:dyDescent="0.2">
      <c r="H1030" s="214"/>
      <c r="I1030" s="214"/>
      <c r="J1030" s="214"/>
      <c r="K1030" s="214"/>
      <c r="L1030" s="214"/>
      <c r="M1030" s="214"/>
    </row>
    <row r="1031" spans="8:13" s="166" customFormat="1" ht="14.25" x14ac:dyDescent="0.2">
      <c r="H1031" s="214"/>
      <c r="I1031" s="214"/>
      <c r="J1031" s="214"/>
      <c r="K1031" s="214"/>
      <c r="L1031" s="214"/>
      <c r="M1031" s="214"/>
    </row>
    <row r="1032" spans="8:13" s="166" customFormat="1" ht="14.25" x14ac:dyDescent="0.2">
      <c r="H1032" s="214"/>
      <c r="I1032" s="214"/>
      <c r="J1032" s="214"/>
      <c r="K1032" s="214"/>
      <c r="L1032" s="214"/>
      <c r="M1032" s="214"/>
    </row>
    <row r="1033" spans="8:13" s="166" customFormat="1" ht="14.25" x14ac:dyDescent="0.2">
      <c r="H1033" s="214"/>
      <c r="I1033" s="214"/>
      <c r="J1033" s="214"/>
      <c r="K1033" s="214"/>
      <c r="L1033" s="214"/>
      <c r="M1033" s="214"/>
    </row>
    <row r="1034" spans="8:13" s="166" customFormat="1" ht="14.25" x14ac:dyDescent="0.2">
      <c r="H1034" s="214"/>
      <c r="I1034" s="214"/>
      <c r="J1034" s="214"/>
      <c r="K1034" s="214"/>
      <c r="L1034" s="214"/>
      <c r="M1034" s="214"/>
    </row>
    <row r="1035" spans="8:13" s="166" customFormat="1" ht="14.25" x14ac:dyDescent="0.2">
      <c r="H1035" s="214"/>
      <c r="I1035" s="214"/>
      <c r="J1035" s="214"/>
      <c r="K1035" s="214"/>
      <c r="L1035" s="214"/>
      <c r="M1035" s="214"/>
    </row>
    <row r="1036" spans="8:13" s="166" customFormat="1" ht="14.25" x14ac:dyDescent="0.2">
      <c r="H1036" s="214"/>
      <c r="I1036" s="214"/>
      <c r="J1036" s="214"/>
      <c r="K1036" s="214"/>
      <c r="L1036" s="214"/>
      <c r="M1036" s="214"/>
    </row>
    <row r="1037" spans="8:13" s="166" customFormat="1" ht="14.25" x14ac:dyDescent="0.2">
      <c r="H1037" s="214"/>
      <c r="I1037" s="214"/>
      <c r="J1037" s="214"/>
      <c r="K1037" s="214"/>
      <c r="L1037" s="214"/>
      <c r="M1037" s="214"/>
    </row>
    <row r="1038" spans="8:13" s="166" customFormat="1" ht="14.25" x14ac:dyDescent="0.2">
      <c r="H1038" s="214"/>
      <c r="I1038" s="214"/>
      <c r="J1038" s="214"/>
      <c r="K1038" s="214"/>
      <c r="L1038" s="214"/>
      <c r="M1038" s="214"/>
    </row>
    <row r="1039" spans="8:13" s="166" customFormat="1" ht="14.25" x14ac:dyDescent="0.2">
      <c r="H1039" s="214"/>
      <c r="I1039" s="214"/>
      <c r="J1039" s="214"/>
      <c r="K1039" s="214"/>
      <c r="L1039" s="214"/>
      <c r="M1039" s="214"/>
    </row>
    <row r="1040" spans="8:13" s="166" customFormat="1" ht="14.25" x14ac:dyDescent="0.2">
      <c r="H1040" s="214"/>
      <c r="I1040" s="214"/>
      <c r="J1040" s="214"/>
      <c r="K1040" s="214"/>
      <c r="L1040" s="214"/>
      <c r="M1040" s="214"/>
    </row>
    <row r="1041" spans="8:13" s="166" customFormat="1" ht="14.25" x14ac:dyDescent="0.2">
      <c r="H1041" s="214"/>
      <c r="I1041" s="214"/>
      <c r="J1041" s="214"/>
      <c r="K1041" s="214"/>
      <c r="L1041" s="214"/>
      <c r="M1041" s="214"/>
    </row>
    <row r="1042" spans="8:13" s="166" customFormat="1" ht="14.25" x14ac:dyDescent="0.2">
      <c r="H1042" s="214"/>
      <c r="I1042" s="214"/>
      <c r="J1042" s="214"/>
      <c r="K1042" s="214"/>
      <c r="L1042" s="214"/>
      <c r="M1042" s="214"/>
    </row>
    <row r="1043" spans="8:13" s="166" customFormat="1" ht="14.25" x14ac:dyDescent="0.2">
      <c r="H1043" s="214"/>
      <c r="I1043" s="214"/>
      <c r="J1043" s="214"/>
      <c r="K1043" s="214"/>
      <c r="L1043" s="214"/>
      <c r="M1043" s="214"/>
    </row>
    <row r="1044" spans="8:13" s="166" customFormat="1" ht="14.25" x14ac:dyDescent="0.2">
      <c r="H1044" s="214"/>
      <c r="I1044" s="214"/>
      <c r="J1044" s="214"/>
      <c r="K1044" s="214"/>
      <c r="L1044" s="214"/>
      <c r="M1044" s="214"/>
    </row>
    <row r="1045" spans="8:13" s="166" customFormat="1" ht="14.25" x14ac:dyDescent="0.2">
      <c r="H1045" s="214"/>
      <c r="I1045" s="214"/>
      <c r="J1045" s="214"/>
      <c r="K1045" s="214"/>
      <c r="L1045" s="214"/>
      <c r="M1045" s="214"/>
    </row>
    <row r="1046" spans="8:13" s="166" customFormat="1" ht="14.25" x14ac:dyDescent="0.2">
      <c r="H1046" s="214"/>
      <c r="I1046" s="214"/>
      <c r="J1046" s="214"/>
      <c r="K1046" s="214"/>
      <c r="L1046" s="214"/>
      <c r="M1046" s="214"/>
    </row>
    <row r="1047" spans="8:13" s="166" customFormat="1" ht="14.25" x14ac:dyDescent="0.2">
      <c r="H1047" s="214"/>
      <c r="I1047" s="214"/>
      <c r="J1047" s="214"/>
      <c r="K1047" s="214"/>
      <c r="L1047" s="214"/>
      <c r="M1047" s="214"/>
    </row>
    <row r="1048" spans="8:13" s="166" customFormat="1" ht="14.25" x14ac:dyDescent="0.2">
      <c r="H1048" s="214"/>
      <c r="I1048" s="214"/>
      <c r="J1048" s="214"/>
      <c r="K1048" s="214"/>
      <c r="L1048" s="214"/>
      <c r="M1048" s="214"/>
    </row>
    <row r="1049" spans="8:13" s="166" customFormat="1" ht="14.25" x14ac:dyDescent="0.2">
      <c r="H1049" s="214"/>
      <c r="I1049" s="214"/>
      <c r="J1049" s="214"/>
      <c r="K1049" s="214"/>
      <c r="L1049" s="214"/>
      <c r="M1049" s="214"/>
    </row>
    <row r="1050" spans="8:13" s="166" customFormat="1" ht="14.25" x14ac:dyDescent="0.2">
      <c r="H1050" s="214"/>
      <c r="I1050" s="214"/>
      <c r="J1050" s="214"/>
      <c r="K1050" s="214"/>
      <c r="L1050" s="214"/>
      <c r="M1050" s="214"/>
    </row>
    <row r="1051" spans="8:13" s="166" customFormat="1" ht="14.25" x14ac:dyDescent="0.2">
      <c r="H1051" s="214"/>
      <c r="I1051" s="214"/>
      <c r="J1051" s="214"/>
      <c r="K1051" s="214"/>
      <c r="L1051" s="214"/>
      <c r="M1051" s="214"/>
    </row>
    <row r="1052" spans="8:13" s="166" customFormat="1" ht="14.25" x14ac:dyDescent="0.2">
      <c r="H1052" s="214"/>
      <c r="I1052" s="214"/>
      <c r="J1052" s="214"/>
      <c r="K1052" s="214"/>
      <c r="L1052" s="214"/>
      <c r="M1052" s="214"/>
    </row>
    <row r="1053" spans="8:13" s="166" customFormat="1" ht="14.25" x14ac:dyDescent="0.2">
      <c r="H1053" s="214"/>
      <c r="I1053" s="214"/>
      <c r="J1053" s="214"/>
      <c r="K1053" s="214"/>
      <c r="L1053" s="214"/>
      <c r="M1053" s="214"/>
    </row>
    <row r="1054" spans="8:13" s="166" customFormat="1" ht="14.25" x14ac:dyDescent="0.2">
      <c r="H1054" s="214"/>
      <c r="I1054" s="214"/>
      <c r="J1054" s="214"/>
      <c r="K1054" s="214"/>
      <c r="L1054" s="214"/>
      <c r="M1054" s="214"/>
    </row>
    <row r="1055" spans="8:13" s="166" customFormat="1" ht="14.25" x14ac:dyDescent="0.2">
      <c r="H1055" s="214"/>
      <c r="I1055" s="214"/>
      <c r="J1055" s="214"/>
      <c r="K1055" s="214"/>
      <c r="L1055" s="214"/>
      <c r="M1055" s="214"/>
    </row>
    <row r="1056" spans="8:13" s="166" customFormat="1" ht="14.25" x14ac:dyDescent="0.2">
      <c r="H1056" s="214"/>
      <c r="I1056" s="214"/>
      <c r="J1056" s="214"/>
      <c r="K1056" s="214"/>
      <c r="L1056" s="214"/>
      <c r="M1056" s="214"/>
    </row>
    <row r="1057" spans="8:13" s="166" customFormat="1" ht="14.25" x14ac:dyDescent="0.2">
      <c r="H1057" s="214"/>
      <c r="I1057" s="214"/>
      <c r="J1057" s="214"/>
      <c r="K1057" s="214"/>
      <c r="L1057" s="214"/>
      <c r="M1057" s="214"/>
    </row>
    <row r="1058" spans="8:13" s="166" customFormat="1" ht="14.25" x14ac:dyDescent="0.2">
      <c r="H1058" s="214"/>
      <c r="I1058" s="214"/>
      <c r="J1058" s="214"/>
      <c r="K1058" s="214"/>
      <c r="L1058" s="214"/>
      <c r="M1058" s="214"/>
    </row>
    <row r="1059" spans="8:13" s="166" customFormat="1" ht="14.25" x14ac:dyDescent="0.2">
      <c r="H1059" s="214"/>
      <c r="I1059" s="214"/>
      <c r="J1059" s="214"/>
      <c r="K1059" s="214"/>
      <c r="L1059" s="214"/>
      <c r="M1059" s="214"/>
    </row>
    <row r="1060" spans="8:13" s="166" customFormat="1" ht="14.25" x14ac:dyDescent="0.2">
      <c r="H1060" s="214"/>
      <c r="I1060" s="214"/>
      <c r="J1060" s="214"/>
      <c r="K1060" s="214"/>
      <c r="L1060" s="214"/>
      <c r="M1060" s="214"/>
    </row>
    <row r="1061" spans="8:13" s="166" customFormat="1" ht="14.25" x14ac:dyDescent="0.2">
      <c r="H1061" s="214"/>
      <c r="I1061" s="214"/>
      <c r="J1061" s="214"/>
      <c r="K1061" s="214"/>
      <c r="L1061" s="214"/>
      <c r="M1061" s="214"/>
    </row>
    <row r="1062" spans="8:13" s="166" customFormat="1" ht="14.25" x14ac:dyDescent="0.2">
      <c r="H1062" s="214"/>
      <c r="I1062" s="214"/>
      <c r="J1062" s="214"/>
      <c r="K1062" s="214"/>
      <c r="L1062" s="214"/>
      <c r="M1062" s="214"/>
    </row>
    <row r="1063" spans="8:13" s="166" customFormat="1" ht="14.25" x14ac:dyDescent="0.2">
      <c r="H1063" s="214"/>
      <c r="I1063" s="214"/>
      <c r="J1063" s="214"/>
      <c r="K1063" s="214"/>
      <c r="L1063" s="214"/>
      <c r="M1063" s="214"/>
    </row>
    <row r="1064" spans="8:13" s="166" customFormat="1" ht="14.25" x14ac:dyDescent="0.2">
      <c r="H1064" s="214"/>
      <c r="I1064" s="214"/>
      <c r="J1064" s="214"/>
      <c r="K1064" s="214"/>
      <c r="L1064" s="214"/>
      <c r="M1064" s="214"/>
    </row>
    <row r="1065" spans="8:13" s="166" customFormat="1" ht="14.25" x14ac:dyDescent="0.2">
      <c r="H1065" s="214"/>
      <c r="I1065" s="214"/>
      <c r="J1065" s="214"/>
      <c r="K1065" s="214"/>
      <c r="L1065" s="214"/>
      <c r="M1065" s="214"/>
    </row>
    <row r="1066" spans="8:13" s="166" customFormat="1" ht="14.25" x14ac:dyDescent="0.2">
      <c r="H1066" s="214"/>
      <c r="I1066" s="214"/>
      <c r="J1066" s="214"/>
      <c r="K1066" s="214"/>
      <c r="L1066" s="214"/>
      <c r="M1066" s="214"/>
    </row>
    <row r="1067" spans="8:13" s="166" customFormat="1" ht="14.25" x14ac:dyDescent="0.2">
      <c r="H1067" s="214"/>
      <c r="I1067" s="214"/>
      <c r="J1067" s="214"/>
      <c r="K1067" s="214"/>
      <c r="L1067" s="214"/>
      <c r="M1067" s="214"/>
    </row>
    <row r="1068" spans="8:13" s="166" customFormat="1" ht="14.25" x14ac:dyDescent="0.2">
      <c r="H1068" s="214"/>
      <c r="I1068" s="214"/>
      <c r="J1068" s="214"/>
      <c r="K1068" s="214"/>
      <c r="L1068" s="214"/>
      <c r="M1068" s="214"/>
    </row>
    <row r="1069" spans="8:13" s="166" customFormat="1" ht="14.25" x14ac:dyDescent="0.2">
      <c r="H1069" s="214"/>
      <c r="I1069" s="214"/>
      <c r="J1069" s="214"/>
      <c r="K1069" s="214"/>
      <c r="L1069" s="214"/>
      <c r="M1069" s="214"/>
    </row>
    <row r="1070" spans="8:13" s="166" customFormat="1" ht="14.25" x14ac:dyDescent="0.2">
      <c r="H1070" s="214"/>
      <c r="I1070" s="214"/>
      <c r="J1070" s="214"/>
      <c r="K1070" s="214"/>
      <c r="L1070" s="214"/>
      <c r="M1070" s="214"/>
    </row>
    <row r="1071" spans="8:13" s="166" customFormat="1" ht="14.25" x14ac:dyDescent="0.2">
      <c r="H1071" s="214"/>
      <c r="I1071" s="214"/>
      <c r="J1071" s="214"/>
      <c r="K1071" s="214"/>
      <c r="L1071" s="214"/>
      <c r="M1071" s="214"/>
    </row>
    <row r="1072" spans="8:13" s="166" customFormat="1" ht="14.25" x14ac:dyDescent="0.2">
      <c r="H1072" s="214"/>
      <c r="I1072" s="214"/>
      <c r="J1072" s="214"/>
      <c r="K1072" s="214"/>
      <c r="L1072" s="214"/>
      <c r="M1072" s="214"/>
    </row>
    <row r="1073" spans="8:13" s="166" customFormat="1" ht="14.25" x14ac:dyDescent="0.2">
      <c r="H1073" s="214"/>
      <c r="I1073" s="214"/>
      <c r="J1073" s="214"/>
      <c r="K1073" s="214"/>
      <c r="L1073" s="214"/>
      <c r="M1073" s="214"/>
    </row>
    <row r="1074" spans="8:13" s="166" customFormat="1" ht="14.25" x14ac:dyDescent="0.2">
      <c r="H1074" s="214"/>
      <c r="I1074" s="214"/>
      <c r="J1074" s="214"/>
      <c r="K1074" s="214"/>
      <c r="L1074" s="214"/>
      <c r="M1074" s="214"/>
    </row>
    <row r="1075" spans="8:13" s="166" customFormat="1" ht="14.25" x14ac:dyDescent="0.2">
      <c r="H1075" s="214"/>
      <c r="I1075" s="214"/>
      <c r="J1075" s="214"/>
      <c r="K1075" s="214"/>
      <c r="L1075" s="214"/>
      <c r="M1075" s="214"/>
    </row>
    <row r="1076" spans="8:13" s="166" customFormat="1" ht="14.25" x14ac:dyDescent="0.2">
      <c r="H1076" s="214"/>
      <c r="I1076" s="214"/>
      <c r="J1076" s="214"/>
      <c r="K1076" s="214"/>
      <c r="L1076" s="214"/>
      <c r="M1076" s="214"/>
    </row>
    <row r="1077" spans="8:13" s="166" customFormat="1" ht="14.25" x14ac:dyDescent="0.2">
      <c r="H1077" s="214"/>
      <c r="I1077" s="214"/>
      <c r="J1077" s="214"/>
      <c r="K1077" s="214"/>
      <c r="L1077" s="214"/>
      <c r="M1077" s="214"/>
    </row>
    <row r="1078" spans="8:13" s="166" customFormat="1" ht="14.25" x14ac:dyDescent="0.2">
      <c r="H1078" s="214"/>
      <c r="I1078" s="214"/>
      <c r="J1078" s="214"/>
      <c r="K1078" s="214"/>
      <c r="L1078" s="214"/>
      <c r="M1078" s="214"/>
    </row>
    <row r="1079" spans="8:13" s="166" customFormat="1" ht="14.25" x14ac:dyDescent="0.2">
      <c r="H1079" s="214"/>
      <c r="I1079" s="214"/>
      <c r="J1079" s="214"/>
      <c r="K1079" s="214"/>
      <c r="L1079" s="214"/>
      <c r="M1079" s="214"/>
    </row>
    <row r="1080" spans="8:13" s="166" customFormat="1" ht="14.25" x14ac:dyDescent="0.2">
      <c r="H1080" s="214"/>
      <c r="I1080" s="214"/>
      <c r="J1080" s="214"/>
      <c r="K1080" s="214"/>
      <c r="L1080" s="214"/>
      <c r="M1080" s="214"/>
    </row>
    <row r="1081" spans="8:13" s="166" customFormat="1" ht="14.25" x14ac:dyDescent="0.2">
      <c r="H1081" s="214"/>
      <c r="I1081" s="214"/>
      <c r="J1081" s="214"/>
      <c r="K1081" s="214"/>
      <c r="L1081" s="214"/>
      <c r="M1081" s="214"/>
    </row>
    <row r="1082" spans="8:13" s="166" customFormat="1" ht="14.25" x14ac:dyDescent="0.2">
      <c r="H1082" s="214"/>
      <c r="I1082" s="214"/>
      <c r="J1082" s="214"/>
      <c r="K1082" s="214"/>
      <c r="L1082" s="214"/>
      <c r="M1082" s="214"/>
    </row>
    <row r="1083" spans="8:13" s="166" customFormat="1" ht="14.25" x14ac:dyDescent="0.2">
      <c r="H1083" s="214"/>
      <c r="I1083" s="214"/>
      <c r="J1083" s="214"/>
      <c r="K1083" s="214"/>
      <c r="L1083" s="214"/>
      <c r="M1083" s="214"/>
    </row>
    <row r="1084" spans="8:13" s="166" customFormat="1" ht="14.25" x14ac:dyDescent="0.2">
      <c r="H1084" s="214"/>
      <c r="I1084" s="214"/>
      <c r="J1084" s="214"/>
      <c r="K1084" s="214"/>
      <c r="L1084" s="214"/>
      <c r="M1084" s="214"/>
    </row>
    <row r="1085" spans="8:13" s="166" customFormat="1" ht="14.25" x14ac:dyDescent="0.2">
      <c r="H1085" s="214"/>
      <c r="I1085" s="214"/>
      <c r="J1085" s="214"/>
      <c r="K1085" s="214"/>
      <c r="L1085" s="214"/>
      <c r="M1085" s="214"/>
    </row>
    <row r="1086" spans="8:13" s="166" customFormat="1" ht="14.25" x14ac:dyDescent="0.2">
      <c r="H1086" s="214"/>
      <c r="I1086" s="214"/>
      <c r="J1086" s="214"/>
      <c r="K1086" s="214"/>
      <c r="L1086" s="214"/>
      <c r="M1086" s="214"/>
    </row>
    <row r="1087" spans="8:13" s="166" customFormat="1" ht="14.25" x14ac:dyDescent="0.2">
      <c r="H1087" s="214"/>
      <c r="I1087" s="214"/>
      <c r="J1087" s="214"/>
      <c r="K1087" s="214"/>
      <c r="L1087" s="214"/>
      <c r="M1087" s="214"/>
    </row>
    <row r="1088" spans="8:13" s="166" customFormat="1" ht="14.25" x14ac:dyDescent="0.2">
      <c r="H1088" s="214"/>
      <c r="I1088" s="214"/>
      <c r="J1088" s="214"/>
      <c r="K1088" s="214"/>
      <c r="L1088" s="214"/>
      <c r="M1088" s="214"/>
    </row>
    <row r="1089" spans="8:13" s="166" customFormat="1" ht="14.25" x14ac:dyDescent="0.2">
      <c r="H1089" s="214"/>
      <c r="I1089" s="214"/>
      <c r="J1089" s="214"/>
      <c r="K1089" s="214"/>
      <c r="L1089" s="214"/>
      <c r="M1089" s="214"/>
    </row>
    <row r="1090" spans="8:13" s="166" customFormat="1" ht="14.25" x14ac:dyDescent="0.2">
      <c r="H1090" s="214"/>
      <c r="I1090" s="214"/>
      <c r="J1090" s="214"/>
      <c r="K1090" s="214"/>
      <c r="L1090" s="214"/>
      <c r="M1090" s="214"/>
    </row>
    <row r="1091" spans="8:13" s="166" customFormat="1" ht="14.25" x14ac:dyDescent="0.2">
      <c r="H1091" s="214"/>
      <c r="I1091" s="214"/>
      <c r="J1091" s="214"/>
      <c r="K1091" s="214"/>
      <c r="L1091" s="214"/>
      <c r="M1091" s="214"/>
    </row>
    <row r="1092" spans="8:13" s="166" customFormat="1" ht="14.25" x14ac:dyDescent="0.2">
      <c r="H1092" s="214"/>
      <c r="I1092" s="214"/>
      <c r="J1092" s="214"/>
      <c r="K1092" s="214"/>
      <c r="L1092" s="214"/>
      <c r="M1092" s="214"/>
    </row>
    <row r="1093" spans="8:13" s="166" customFormat="1" ht="14.25" x14ac:dyDescent="0.2">
      <c r="H1093" s="214"/>
      <c r="I1093" s="214"/>
      <c r="J1093" s="214"/>
      <c r="K1093" s="214"/>
      <c r="L1093" s="214"/>
      <c r="M1093" s="214"/>
    </row>
    <row r="1094" spans="8:13" s="166" customFormat="1" ht="14.25" x14ac:dyDescent="0.2">
      <c r="H1094" s="214"/>
      <c r="I1094" s="214"/>
      <c r="J1094" s="214"/>
      <c r="K1094" s="214"/>
      <c r="L1094" s="214"/>
      <c r="M1094" s="214"/>
    </row>
    <row r="1095" spans="8:13" s="166" customFormat="1" ht="14.25" x14ac:dyDescent="0.2">
      <c r="H1095" s="214"/>
      <c r="I1095" s="214"/>
      <c r="J1095" s="214"/>
      <c r="K1095" s="214"/>
      <c r="L1095" s="214"/>
      <c r="M1095" s="214"/>
    </row>
    <row r="1096" spans="8:13" s="166" customFormat="1" ht="14.25" x14ac:dyDescent="0.2">
      <c r="H1096" s="214"/>
      <c r="I1096" s="214"/>
      <c r="J1096" s="214"/>
      <c r="K1096" s="214"/>
      <c r="L1096" s="214"/>
      <c r="M1096" s="214"/>
    </row>
    <row r="1097" spans="8:13" s="166" customFormat="1" ht="14.25" x14ac:dyDescent="0.2">
      <c r="H1097" s="214"/>
      <c r="I1097" s="214"/>
      <c r="J1097" s="214"/>
      <c r="K1097" s="214"/>
      <c r="L1097" s="214"/>
      <c r="M1097" s="214"/>
    </row>
    <row r="1098" spans="8:13" s="166" customFormat="1" ht="14.25" x14ac:dyDescent="0.2">
      <c r="H1098" s="214"/>
      <c r="I1098" s="214"/>
      <c r="J1098" s="214"/>
      <c r="K1098" s="214"/>
      <c r="L1098" s="214"/>
      <c r="M1098" s="214"/>
    </row>
    <row r="1099" spans="8:13" s="166" customFormat="1" ht="14.25" x14ac:dyDescent="0.2">
      <c r="H1099" s="214"/>
      <c r="I1099" s="214"/>
      <c r="J1099" s="214"/>
      <c r="K1099" s="214"/>
      <c r="L1099" s="214"/>
      <c r="M1099" s="214"/>
    </row>
    <row r="1100" spans="8:13" s="166" customFormat="1" ht="14.25" x14ac:dyDescent="0.2">
      <c r="H1100" s="214"/>
      <c r="I1100" s="214"/>
      <c r="J1100" s="214"/>
      <c r="K1100" s="214"/>
      <c r="L1100" s="214"/>
      <c r="M1100" s="214"/>
    </row>
    <row r="1101" spans="8:13" s="166" customFormat="1" ht="14.25" x14ac:dyDescent="0.2">
      <c r="H1101" s="214"/>
      <c r="I1101" s="214"/>
      <c r="J1101" s="214"/>
      <c r="K1101" s="214"/>
      <c r="L1101" s="214"/>
      <c r="M1101" s="214"/>
    </row>
    <row r="1102" spans="8:13" s="166" customFormat="1" ht="14.25" x14ac:dyDescent="0.2">
      <c r="H1102" s="214"/>
      <c r="I1102" s="214"/>
      <c r="J1102" s="214"/>
      <c r="K1102" s="214"/>
      <c r="L1102" s="214"/>
      <c r="M1102" s="214"/>
    </row>
    <row r="1103" spans="8:13" s="166" customFormat="1" ht="14.25" x14ac:dyDescent="0.2">
      <c r="H1103" s="214"/>
      <c r="I1103" s="214"/>
      <c r="J1103" s="214"/>
      <c r="K1103" s="214"/>
      <c r="L1103" s="214"/>
      <c r="M1103" s="214"/>
    </row>
    <row r="1104" spans="8:13" s="166" customFormat="1" ht="14.25" x14ac:dyDescent="0.2">
      <c r="H1104" s="214"/>
      <c r="I1104" s="214"/>
      <c r="J1104" s="214"/>
      <c r="K1104" s="214"/>
      <c r="L1104" s="214"/>
      <c r="M1104" s="214"/>
    </row>
    <row r="1105" spans="8:13" s="166" customFormat="1" ht="14.25" x14ac:dyDescent="0.2">
      <c r="H1105" s="214"/>
      <c r="I1105" s="214"/>
      <c r="J1105" s="214"/>
      <c r="K1105" s="214"/>
      <c r="L1105" s="214"/>
      <c r="M1105" s="214"/>
    </row>
    <row r="1106" spans="8:13" s="166" customFormat="1" ht="14.25" x14ac:dyDescent="0.2">
      <c r="H1106" s="214"/>
      <c r="I1106" s="214"/>
      <c r="J1106" s="214"/>
      <c r="K1106" s="214"/>
      <c r="L1106" s="214"/>
      <c r="M1106" s="214"/>
    </row>
    <row r="1107" spans="8:13" s="166" customFormat="1" ht="14.25" x14ac:dyDescent="0.2">
      <c r="H1107" s="214"/>
      <c r="I1107" s="214"/>
      <c r="J1107" s="214"/>
      <c r="K1107" s="214"/>
      <c r="L1107" s="214"/>
      <c r="M1107" s="214"/>
    </row>
    <row r="1108" spans="8:13" s="166" customFormat="1" ht="14.25" x14ac:dyDescent="0.2">
      <c r="H1108" s="214"/>
      <c r="I1108" s="214"/>
      <c r="J1108" s="214"/>
      <c r="K1108" s="214"/>
      <c r="L1108" s="214"/>
      <c r="M1108" s="214"/>
    </row>
    <row r="1109" spans="8:13" s="166" customFormat="1" ht="14.25" x14ac:dyDescent="0.2">
      <c r="H1109" s="214"/>
      <c r="I1109" s="214"/>
      <c r="J1109" s="214"/>
      <c r="K1109" s="214"/>
      <c r="L1109" s="214"/>
      <c r="M1109" s="214"/>
    </row>
    <row r="1110" spans="8:13" s="166" customFormat="1" ht="14.25" x14ac:dyDescent="0.2">
      <c r="H1110" s="214"/>
      <c r="I1110" s="214"/>
      <c r="J1110" s="214"/>
      <c r="K1110" s="214"/>
      <c r="L1110" s="214"/>
      <c r="M1110" s="214"/>
    </row>
    <row r="1111" spans="8:13" s="166" customFormat="1" ht="14.25" x14ac:dyDescent="0.2">
      <c r="H1111" s="214"/>
      <c r="I1111" s="214"/>
      <c r="J1111" s="214"/>
      <c r="K1111" s="214"/>
      <c r="L1111" s="214"/>
      <c r="M1111" s="214"/>
    </row>
    <row r="1112" spans="8:13" s="166" customFormat="1" ht="14.25" x14ac:dyDescent="0.2">
      <c r="H1112" s="214"/>
      <c r="I1112" s="214"/>
      <c r="J1112" s="214"/>
      <c r="K1112" s="214"/>
      <c r="L1112" s="214"/>
      <c r="M1112" s="214"/>
    </row>
    <row r="1113" spans="8:13" s="166" customFormat="1" ht="14.25" x14ac:dyDescent="0.2">
      <c r="H1113" s="214"/>
      <c r="I1113" s="214"/>
      <c r="J1113" s="214"/>
      <c r="K1113" s="214"/>
      <c r="L1113" s="214"/>
      <c r="M1113" s="214"/>
    </row>
    <row r="1114" spans="8:13" s="166" customFormat="1" ht="14.25" x14ac:dyDescent="0.2">
      <c r="H1114" s="214"/>
      <c r="I1114" s="214"/>
      <c r="J1114" s="214"/>
      <c r="K1114" s="214"/>
      <c r="L1114" s="214"/>
      <c r="M1114" s="214"/>
    </row>
    <row r="1115" spans="8:13" s="166" customFormat="1" ht="14.25" x14ac:dyDescent="0.2">
      <c r="H1115" s="214"/>
      <c r="I1115" s="214"/>
      <c r="J1115" s="214"/>
      <c r="K1115" s="214"/>
      <c r="L1115" s="214"/>
      <c r="M1115" s="214"/>
    </row>
    <row r="1116" spans="8:13" s="166" customFormat="1" ht="14.25" x14ac:dyDescent="0.2">
      <c r="H1116" s="214"/>
      <c r="I1116" s="214"/>
      <c r="J1116" s="214"/>
      <c r="K1116" s="214"/>
      <c r="L1116" s="214"/>
      <c r="M1116" s="214"/>
    </row>
    <row r="1117" spans="8:13" s="166" customFormat="1" ht="14.25" x14ac:dyDescent="0.2">
      <c r="H1117" s="214"/>
      <c r="I1117" s="214"/>
      <c r="J1117" s="214"/>
      <c r="K1117" s="214"/>
      <c r="L1117" s="214"/>
      <c r="M1117" s="214"/>
    </row>
    <row r="1118" spans="8:13" s="166" customFormat="1" ht="14.25" x14ac:dyDescent="0.2">
      <c r="H1118" s="214"/>
      <c r="I1118" s="214"/>
      <c r="J1118" s="214"/>
      <c r="K1118" s="214"/>
      <c r="L1118" s="214"/>
      <c r="M1118" s="214"/>
    </row>
    <row r="1119" spans="8:13" s="166" customFormat="1" ht="14.25" x14ac:dyDescent="0.2">
      <c r="H1119" s="214"/>
      <c r="I1119" s="214"/>
      <c r="J1119" s="214"/>
      <c r="K1119" s="214"/>
      <c r="L1119" s="214"/>
      <c r="M1119" s="214"/>
    </row>
    <row r="1120" spans="8:13" s="166" customFormat="1" ht="14.25" x14ac:dyDescent="0.2">
      <c r="H1120" s="214"/>
      <c r="I1120" s="214"/>
      <c r="J1120" s="214"/>
      <c r="K1120" s="214"/>
      <c r="L1120" s="214"/>
      <c r="M1120" s="214"/>
    </row>
    <row r="1121" spans="8:13" s="166" customFormat="1" ht="14.25" x14ac:dyDescent="0.2">
      <c r="H1121" s="214"/>
      <c r="I1121" s="214"/>
      <c r="J1121" s="214"/>
      <c r="K1121" s="214"/>
      <c r="L1121" s="214"/>
      <c r="M1121" s="214"/>
    </row>
    <row r="1122" spans="8:13" s="166" customFormat="1" ht="14.25" x14ac:dyDescent="0.2">
      <c r="H1122" s="214"/>
      <c r="I1122" s="214"/>
      <c r="J1122" s="214"/>
      <c r="K1122" s="214"/>
      <c r="L1122" s="214"/>
      <c r="M1122" s="214"/>
    </row>
    <row r="1123" spans="8:13" s="166" customFormat="1" ht="14.25" x14ac:dyDescent="0.2">
      <c r="H1123" s="214"/>
      <c r="I1123" s="214"/>
      <c r="J1123" s="214"/>
      <c r="K1123" s="214"/>
      <c r="L1123" s="214"/>
      <c r="M1123" s="214"/>
    </row>
    <row r="1124" spans="8:13" s="166" customFormat="1" ht="14.25" x14ac:dyDescent="0.2">
      <c r="H1124" s="214"/>
      <c r="I1124" s="214"/>
      <c r="J1124" s="214"/>
      <c r="K1124" s="214"/>
      <c r="L1124" s="214"/>
      <c r="M1124" s="214"/>
    </row>
    <row r="1125" spans="8:13" s="166" customFormat="1" ht="14.25" x14ac:dyDescent="0.2">
      <c r="H1125" s="214"/>
      <c r="I1125" s="214"/>
      <c r="J1125" s="214"/>
      <c r="K1125" s="214"/>
      <c r="L1125" s="214"/>
      <c r="M1125" s="214"/>
    </row>
    <row r="1126" spans="8:13" s="166" customFormat="1" ht="14.25" x14ac:dyDescent="0.2">
      <c r="H1126" s="214"/>
      <c r="I1126" s="214"/>
      <c r="J1126" s="214"/>
      <c r="K1126" s="214"/>
      <c r="L1126" s="214"/>
      <c r="M1126" s="214"/>
    </row>
    <row r="1127" spans="8:13" s="166" customFormat="1" ht="14.25" x14ac:dyDescent="0.2">
      <c r="H1127" s="214"/>
      <c r="I1127" s="214"/>
      <c r="J1127" s="214"/>
      <c r="K1127" s="214"/>
      <c r="L1127" s="214"/>
      <c r="M1127" s="214"/>
    </row>
    <row r="1128" spans="8:13" s="166" customFormat="1" ht="14.25" x14ac:dyDescent="0.2">
      <c r="H1128" s="214"/>
      <c r="I1128" s="214"/>
      <c r="J1128" s="214"/>
      <c r="K1128" s="214"/>
      <c r="L1128" s="214"/>
      <c r="M1128" s="214"/>
    </row>
    <row r="1129" spans="8:13" s="166" customFormat="1" ht="14.25" x14ac:dyDescent="0.2">
      <c r="H1129" s="214"/>
      <c r="I1129" s="214"/>
      <c r="J1129" s="214"/>
      <c r="K1129" s="214"/>
      <c r="L1129" s="214"/>
      <c r="M1129" s="214"/>
    </row>
    <row r="1130" spans="8:13" s="166" customFormat="1" ht="14.25" x14ac:dyDescent="0.2">
      <c r="H1130" s="214"/>
      <c r="I1130" s="214"/>
      <c r="J1130" s="214"/>
      <c r="K1130" s="214"/>
      <c r="L1130" s="214"/>
      <c r="M1130" s="214"/>
    </row>
    <row r="1131" spans="8:13" s="166" customFormat="1" ht="14.25" x14ac:dyDescent="0.2">
      <c r="H1131" s="214"/>
      <c r="I1131" s="214"/>
      <c r="J1131" s="214"/>
      <c r="K1131" s="214"/>
      <c r="L1131" s="214"/>
      <c r="M1131" s="214"/>
    </row>
    <row r="1132" spans="8:13" s="166" customFormat="1" ht="14.25" x14ac:dyDescent="0.2">
      <c r="H1132" s="214"/>
      <c r="I1132" s="214"/>
      <c r="J1132" s="214"/>
      <c r="K1132" s="214"/>
      <c r="L1132" s="214"/>
      <c r="M1132" s="214"/>
    </row>
    <row r="1133" spans="8:13" s="166" customFormat="1" ht="14.25" x14ac:dyDescent="0.2">
      <c r="H1133" s="214"/>
      <c r="I1133" s="214"/>
      <c r="J1133" s="214"/>
      <c r="K1133" s="214"/>
      <c r="L1133" s="214"/>
      <c r="M1133" s="214"/>
    </row>
    <row r="1134" spans="8:13" s="166" customFormat="1" ht="14.25" x14ac:dyDescent="0.2">
      <c r="H1134" s="214"/>
      <c r="I1134" s="214"/>
      <c r="J1134" s="214"/>
      <c r="K1134" s="214"/>
      <c r="L1134" s="214"/>
      <c r="M1134" s="214"/>
    </row>
    <row r="1135" spans="8:13" s="166" customFormat="1" ht="14.25" x14ac:dyDescent="0.2">
      <c r="H1135" s="214"/>
      <c r="I1135" s="214"/>
      <c r="J1135" s="214"/>
      <c r="K1135" s="214"/>
      <c r="L1135" s="214"/>
      <c r="M1135" s="214"/>
    </row>
    <row r="1136" spans="8:13" s="166" customFormat="1" ht="14.25" x14ac:dyDescent="0.2">
      <c r="H1136" s="214"/>
      <c r="I1136" s="214"/>
      <c r="J1136" s="214"/>
      <c r="K1136" s="214"/>
      <c r="L1136" s="214"/>
      <c r="M1136" s="214"/>
    </row>
    <row r="1137" spans="8:13" s="166" customFormat="1" ht="14.25" x14ac:dyDescent="0.2">
      <c r="H1137" s="214"/>
      <c r="I1137" s="214"/>
      <c r="J1137" s="214"/>
      <c r="K1137" s="214"/>
      <c r="L1137" s="214"/>
      <c r="M1137" s="214"/>
    </row>
    <row r="1138" spans="8:13" s="166" customFormat="1" ht="14.25" x14ac:dyDescent="0.2">
      <c r="H1138" s="214"/>
      <c r="I1138" s="214"/>
      <c r="J1138" s="214"/>
      <c r="K1138" s="214"/>
      <c r="L1138" s="214"/>
      <c r="M1138" s="214"/>
    </row>
    <row r="1139" spans="8:13" s="166" customFormat="1" ht="14.25" x14ac:dyDescent="0.2">
      <c r="H1139" s="214"/>
      <c r="I1139" s="214"/>
      <c r="J1139" s="214"/>
      <c r="K1139" s="214"/>
      <c r="L1139" s="214"/>
      <c r="M1139" s="214"/>
    </row>
    <row r="1140" spans="8:13" s="166" customFormat="1" ht="14.25" x14ac:dyDescent="0.2">
      <c r="H1140" s="214"/>
      <c r="I1140" s="214"/>
      <c r="J1140" s="214"/>
      <c r="K1140" s="214"/>
      <c r="L1140" s="214"/>
      <c r="M1140" s="214"/>
    </row>
    <row r="1141" spans="8:13" s="166" customFormat="1" ht="14.25" x14ac:dyDescent="0.2">
      <c r="H1141" s="214"/>
      <c r="I1141" s="214"/>
      <c r="J1141" s="214"/>
      <c r="K1141" s="214"/>
      <c r="L1141" s="214"/>
      <c r="M1141" s="214"/>
    </row>
    <row r="1142" spans="8:13" s="166" customFormat="1" ht="14.25" x14ac:dyDescent="0.2">
      <c r="H1142" s="214"/>
      <c r="I1142" s="214"/>
      <c r="J1142" s="214"/>
      <c r="K1142" s="214"/>
      <c r="L1142" s="214"/>
      <c r="M1142" s="214"/>
    </row>
    <row r="1143" spans="8:13" s="166" customFormat="1" ht="14.25" x14ac:dyDescent="0.2">
      <c r="H1143" s="214"/>
      <c r="I1143" s="214"/>
      <c r="J1143" s="214"/>
      <c r="K1143" s="214"/>
      <c r="L1143" s="214"/>
      <c r="M1143" s="214"/>
    </row>
    <row r="1144" spans="8:13" s="166" customFormat="1" ht="14.25" x14ac:dyDescent="0.2">
      <c r="H1144" s="214"/>
      <c r="I1144" s="214"/>
      <c r="J1144" s="214"/>
      <c r="K1144" s="214"/>
      <c r="L1144" s="214"/>
      <c r="M1144" s="214"/>
    </row>
    <row r="1145" spans="8:13" s="166" customFormat="1" ht="14.25" x14ac:dyDescent="0.2">
      <c r="H1145" s="214"/>
      <c r="I1145" s="214"/>
      <c r="J1145" s="214"/>
      <c r="K1145" s="214"/>
      <c r="L1145" s="214"/>
      <c r="M1145" s="214"/>
    </row>
    <row r="1146" spans="8:13" s="166" customFormat="1" ht="14.25" x14ac:dyDescent="0.2">
      <c r="H1146" s="214"/>
      <c r="I1146" s="214"/>
      <c r="J1146" s="214"/>
      <c r="K1146" s="214"/>
      <c r="L1146" s="214"/>
      <c r="M1146" s="214"/>
    </row>
    <row r="1147" spans="8:13" s="166" customFormat="1" ht="14.25" x14ac:dyDescent="0.2">
      <c r="H1147" s="214"/>
      <c r="I1147" s="214"/>
      <c r="J1147" s="214"/>
      <c r="K1147" s="214"/>
      <c r="L1147" s="214"/>
      <c r="M1147" s="214"/>
    </row>
    <row r="1148" spans="8:13" s="166" customFormat="1" ht="14.25" x14ac:dyDescent="0.2">
      <c r="H1148" s="214"/>
      <c r="I1148" s="214"/>
      <c r="J1148" s="214"/>
      <c r="K1148" s="214"/>
      <c r="L1148" s="214"/>
      <c r="M1148" s="214"/>
    </row>
    <row r="1149" spans="8:13" s="166" customFormat="1" ht="14.25" x14ac:dyDescent="0.2">
      <c r="H1149" s="214"/>
      <c r="I1149" s="214"/>
      <c r="J1149" s="214"/>
      <c r="K1149" s="214"/>
      <c r="L1149" s="214"/>
      <c r="M1149" s="214"/>
    </row>
    <row r="1150" spans="8:13" s="166" customFormat="1" ht="14.25" x14ac:dyDescent="0.2">
      <c r="H1150" s="214"/>
      <c r="I1150" s="214"/>
      <c r="J1150" s="214"/>
      <c r="K1150" s="214"/>
      <c r="L1150" s="214"/>
      <c r="M1150" s="214"/>
    </row>
    <row r="1151" spans="8:13" s="166" customFormat="1" ht="14.25" x14ac:dyDescent="0.2">
      <c r="H1151" s="214"/>
      <c r="I1151" s="214"/>
      <c r="J1151" s="214"/>
      <c r="K1151" s="214"/>
      <c r="L1151" s="214"/>
      <c r="M1151" s="214"/>
    </row>
    <row r="1152" spans="8:13" s="166" customFormat="1" ht="14.25" x14ac:dyDescent="0.2">
      <c r="H1152" s="214"/>
      <c r="I1152" s="214"/>
      <c r="J1152" s="214"/>
      <c r="K1152" s="214"/>
      <c r="L1152" s="214"/>
      <c r="M1152" s="214"/>
    </row>
    <row r="1153" spans="8:13" s="166" customFormat="1" ht="14.25" x14ac:dyDescent="0.2">
      <c r="H1153" s="214"/>
      <c r="I1153" s="214"/>
      <c r="J1153" s="214"/>
      <c r="K1153" s="214"/>
      <c r="L1153" s="214"/>
      <c r="M1153" s="214"/>
    </row>
    <row r="1154" spans="8:13" s="166" customFormat="1" ht="14.25" x14ac:dyDescent="0.2">
      <c r="H1154" s="214"/>
      <c r="I1154" s="214"/>
      <c r="J1154" s="214"/>
      <c r="K1154" s="214"/>
      <c r="L1154" s="214"/>
      <c r="M1154" s="214"/>
    </row>
    <row r="1155" spans="8:13" s="166" customFormat="1" ht="14.25" x14ac:dyDescent="0.2">
      <c r="H1155" s="214"/>
      <c r="I1155" s="214"/>
      <c r="J1155" s="214"/>
      <c r="K1155" s="214"/>
      <c r="L1155" s="214"/>
      <c r="M1155" s="214"/>
    </row>
    <row r="1156" spans="8:13" s="166" customFormat="1" ht="14.25" x14ac:dyDescent="0.2">
      <c r="H1156" s="214"/>
      <c r="I1156" s="214"/>
      <c r="J1156" s="214"/>
      <c r="K1156" s="214"/>
      <c r="L1156" s="214"/>
      <c r="M1156" s="214"/>
    </row>
    <row r="1157" spans="8:13" s="166" customFormat="1" ht="14.25" x14ac:dyDescent="0.2">
      <c r="H1157" s="214"/>
      <c r="I1157" s="214"/>
      <c r="J1157" s="214"/>
      <c r="K1157" s="214"/>
      <c r="L1157" s="214"/>
      <c r="M1157" s="214"/>
    </row>
    <row r="1158" spans="8:13" s="166" customFormat="1" ht="14.25" x14ac:dyDescent="0.2">
      <c r="H1158" s="214"/>
      <c r="I1158" s="214"/>
      <c r="J1158" s="214"/>
      <c r="K1158" s="214"/>
      <c r="L1158" s="214"/>
      <c r="M1158" s="214"/>
    </row>
    <row r="1159" spans="8:13" s="166" customFormat="1" ht="14.25" x14ac:dyDescent="0.2">
      <c r="H1159" s="214"/>
      <c r="I1159" s="214"/>
      <c r="J1159" s="214"/>
      <c r="K1159" s="214"/>
      <c r="L1159" s="214"/>
      <c r="M1159" s="214"/>
    </row>
    <row r="1160" spans="8:13" s="166" customFormat="1" ht="14.25" x14ac:dyDescent="0.2">
      <c r="H1160" s="214"/>
      <c r="I1160" s="214"/>
      <c r="J1160" s="214"/>
      <c r="K1160" s="214"/>
      <c r="L1160" s="214"/>
      <c r="M1160" s="214"/>
    </row>
    <row r="1161" spans="8:13" s="166" customFormat="1" ht="14.25" x14ac:dyDescent="0.2">
      <c r="H1161" s="214"/>
      <c r="I1161" s="214"/>
      <c r="J1161" s="214"/>
      <c r="K1161" s="214"/>
      <c r="L1161" s="214"/>
      <c r="M1161" s="214"/>
    </row>
    <row r="1162" spans="8:13" s="166" customFormat="1" ht="14.25" x14ac:dyDescent="0.2">
      <c r="H1162" s="214"/>
      <c r="I1162" s="214"/>
      <c r="J1162" s="214"/>
      <c r="K1162" s="214"/>
      <c r="L1162" s="214"/>
      <c r="M1162" s="214"/>
    </row>
    <row r="1163" spans="8:13" s="166" customFormat="1" ht="14.25" x14ac:dyDescent="0.2">
      <c r="H1163" s="214"/>
      <c r="I1163" s="214"/>
      <c r="J1163" s="214"/>
      <c r="K1163" s="214"/>
      <c r="L1163" s="214"/>
      <c r="M1163" s="214"/>
    </row>
    <row r="1164" spans="8:13" s="166" customFormat="1" ht="14.25" x14ac:dyDescent="0.2">
      <c r="H1164" s="214"/>
      <c r="I1164" s="214"/>
      <c r="J1164" s="214"/>
      <c r="K1164" s="214"/>
      <c r="L1164" s="214"/>
      <c r="M1164" s="214"/>
    </row>
    <row r="1165" spans="8:13" s="166" customFormat="1" ht="14.25" x14ac:dyDescent="0.2">
      <c r="H1165" s="214"/>
      <c r="I1165" s="214"/>
      <c r="J1165" s="214"/>
      <c r="K1165" s="214"/>
      <c r="L1165" s="214"/>
      <c r="M1165" s="214"/>
    </row>
    <row r="1166" spans="8:13" s="166" customFormat="1" ht="14.25" x14ac:dyDescent="0.2">
      <c r="H1166" s="214"/>
      <c r="I1166" s="214"/>
      <c r="J1166" s="214"/>
      <c r="K1166" s="214"/>
      <c r="L1166" s="214"/>
      <c r="M1166" s="214"/>
    </row>
    <row r="1167" spans="8:13" s="166" customFormat="1" ht="14.25" x14ac:dyDescent="0.2">
      <c r="H1167" s="214"/>
      <c r="I1167" s="214"/>
      <c r="J1167" s="214"/>
      <c r="K1167" s="214"/>
      <c r="L1167" s="214"/>
      <c r="M1167" s="214"/>
    </row>
    <row r="1168" spans="8:13" s="166" customFormat="1" ht="14.25" x14ac:dyDescent="0.2">
      <c r="H1168" s="214"/>
      <c r="I1168" s="214"/>
      <c r="J1168" s="214"/>
      <c r="K1168" s="214"/>
      <c r="L1168" s="214"/>
      <c r="M1168" s="214"/>
    </row>
    <row r="1169" spans="8:13" s="166" customFormat="1" ht="14.25" x14ac:dyDescent="0.2">
      <c r="H1169" s="214"/>
      <c r="I1169" s="214"/>
      <c r="J1169" s="214"/>
      <c r="K1169" s="214"/>
      <c r="L1169" s="214"/>
      <c r="M1169" s="214"/>
    </row>
    <row r="1170" spans="8:13" s="166" customFormat="1" ht="14.25" x14ac:dyDescent="0.2">
      <c r="H1170" s="214"/>
      <c r="I1170" s="214"/>
      <c r="J1170" s="214"/>
      <c r="K1170" s="214"/>
      <c r="L1170" s="214"/>
      <c r="M1170" s="214"/>
    </row>
    <row r="1171" spans="8:13" s="166" customFormat="1" ht="14.25" x14ac:dyDescent="0.2">
      <c r="H1171" s="214"/>
      <c r="I1171" s="214"/>
      <c r="J1171" s="214"/>
      <c r="K1171" s="214"/>
      <c r="L1171" s="214"/>
      <c r="M1171" s="214"/>
    </row>
    <row r="1172" spans="8:13" s="166" customFormat="1" ht="14.25" x14ac:dyDescent="0.2">
      <c r="H1172" s="214"/>
      <c r="I1172" s="214"/>
      <c r="J1172" s="214"/>
      <c r="K1172" s="214"/>
      <c r="L1172" s="214"/>
      <c r="M1172" s="214"/>
    </row>
    <row r="1173" spans="8:13" s="166" customFormat="1" ht="14.25" x14ac:dyDescent="0.2">
      <c r="H1173" s="214"/>
      <c r="I1173" s="214"/>
      <c r="J1173" s="214"/>
      <c r="K1173" s="214"/>
      <c r="L1173" s="214"/>
      <c r="M1173" s="214"/>
    </row>
    <row r="1174" spans="8:13" s="166" customFormat="1" ht="14.25" x14ac:dyDescent="0.2">
      <c r="H1174" s="214"/>
      <c r="I1174" s="214"/>
      <c r="J1174" s="214"/>
      <c r="K1174" s="214"/>
      <c r="L1174" s="214"/>
      <c r="M1174" s="214"/>
    </row>
    <row r="1175" spans="8:13" s="166" customFormat="1" ht="14.25" x14ac:dyDescent="0.2">
      <c r="H1175" s="214"/>
      <c r="I1175" s="214"/>
      <c r="J1175" s="214"/>
      <c r="K1175" s="214"/>
      <c r="L1175" s="214"/>
      <c r="M1175" s="214"/>
    </row>
    <row r="1176" spans="8:13" s="166" customFormat="1" ht="14.25" x14ac:dyDescent="0.2">
      <c r="H1176" s="214"/>
      <c r="I1176" s="214"/>
      <c r="J1176" s="214"/>
      <c r="K1176" s="214"/>
      <c r="L1176" s="214"/>
      <c r="M1176" s="214"/>
    </row>
    <row r="1177" spans="8:13" s="166" customFormat="1" ht="14.25" x14ac:dyDescent="0.2">
      <c r="H1177" s="214"/>
      <c r="I1177" s="214"/>
      <c r="J1177" s="214"/>
      <c r="K1177" s="214"/>
      <c r="L1177" s="214"/>
      <c r="M1177" s="214"/>
    </row>
    <row r="1178" spans="8:13" s="166" customFormat="1" ht="14.25" x14ac:dyDescent="0.2">
      <c r="H1178" s="214"/>
      <c r="I1178" s="214"/>
      <c r="J1178" s="214"/>
      <c r="K1178" s="214"/>
      <c r="L1178" s="214"/>
      <c r="M1178" s="214"/>
    </row>
    <row r="1179" spans="8:13" s="166" customFormat="1" ht="14.25" x14ac:dyDescent="0.2">
      <c r="H1179" s="214"/>
      <c r="I1179" s="214"/>
      <c r="J1179" s="214"/>
      <c r="K1179" s="214"/>
      <c r="L1179" s="214"/>
      <c r="M1179" s="214"/>
    </row>
    <row r="1180" spans="8:13" s="166" customFormat="1" ht="14.25" x14ac:dyDescent="0.2">
      <c r="H1180" s="214"/>
      <c r="I1180" s="214"/>
      <c r="J1180" s="214"/>
      <c r="K1180" s="214"/>
      <c r="L1180" s="214"/>
      <c r="M1180" s="214"/>
    </row>
    <row r="1181" spans="8:13" s="166" customFormat="1" ht="14.25" x14ac:dyDescent="0.2">
      <c r="H1181" s="214"/>
      <c r="I1181" s="214"/>
      <c r="J1181" s="214"/>
      <c r="K1181" s="214"/>
      <c r="L1181" s="214"/>
      <c r="M1181" s="214"/>
    </row>
    <row r="1182" spans="8:13" s="166" customFormat="1" ht="14.25" x14ac:dyDescent="0.2">
      <c r="H1182" s="214"/>
      <c r="I1182" s="214"/>
      <c r="J1182" s="214"/>
      <c r="K1182" s="214"/>
      <c r="L1182" s="214"/>
      <c r="M1182" s="214"/>
    </row>
    <row r="1183" spans="8:13" s="166" customFormat="1" ht="14.25" x14ac:dyDescent="0.2">
      <c r="H1183" s="214"/>
      <c r="I1183" s="214"/>
      <c r="J1183" s="214"/>
      <c r="K1183" s="214"/>
      <c r="L1183" s="214"/>
      <c r="M1183" s="214"/>
    </row>
    <row r="1184" spans="8:13" s="166" customFormat="1" ht="14.25" x14ac:dyDescent="0.2">
      <c r="H1184" s="214"/>
      <c r="I1184" s="214"/>
      <c r="J1184" s="214"/>
      <c r="K1184" s="214"/>
      <c r="L1184" s="214"/>
      <c r="M1184" s="214"/>
    </row>
    <row r="1185" spans="8:13" s="166" customFormat="1" ht="14.25" x14ac:dyDescent="0.2">
      <c r="H1185" s="214"/>
      <c r="I1185" s="214"/>
      <c r="J1185" s="214"/>
      <c r="K1185" s="214"/>
      <c r="L1185" s="214"/>
      <c r="M1185" s="214"/>
    </row>
    <row r="1186" spans="8:13" s="166" customFormat="1" ht="14.25" x14ac:dyDescent="0.2">
      <c r="H1186" s="214"/>
      <c r="I1186" s="214"/>
      <c r="J1186" s="214"/>
      <c r="K1186" s="214"/>
      <c r="L1186" s="214"/>
      <c r="M1186" s="214"/>
    </row>
    <row r="1187" spans="8:13" s="166" customFormat="1" ht="14.25" x14ac:dyDescent="0.2">
      <c r="H1187" s="214"/>
      <c r="I1187" s="214"/>
      <c r="J1187" s="214"/>
      <c r="K1187" s="214"/>
      <c r="L1187" s="214"/>
      <c r="M1187" s="214"/>
    </row>
    <row r="1188" spans="8:13" s="166" customFormat="1" ht="14.25" x14ac:dyDescent="0.2">
      <c r="H1188" s="214"/>
      <c r="I1188" s="214"/>
      <c r="J1188" s="214"/>
      <c r="K1188" s="214"/>
      <c r="L1188" s="214"/>
      <c r="M1188" s="214"/>
    </row>
    <row r="1189" spans="8:13" s="166" customFormat="1" ht="14.25" x14ac:dyDescent="0.2">
      <c r="H1189" s="214"/>
      <c r="I1189" s="214"/>
      <c r="J1189" s="214"/>
      <c r="K1189" s="214"/>
      <c r="L1189" s="214"/>
      <c r="M1189" s="214"/>
    </row>
    <row r="1190" spans="8:13" s="166" customFormat="1" ht="14.25" x14ac:dyDescent="0.2">
      <c r="H1190" s="214"/>
      <c r="I1190" s="214"/>
      <c r="J1190" s="214"/>
      <c r="K1190" s="214"/>
      <c r="L1190" s="214"/>
      <c r="M1190" s="214"/>
    </row>
    <row r="1191" spans="8:13" s="166" customFormat="1" ht="14.25" x14ac:dyDescent="0.2">
      <c r="H1191" s="214"/>
      <c r="I1191" s="214"/>
      <c r="J1191" s="214"/>
      <c r="K1191" s="214"/>
      <c r="L1191" s="214"/>
      <c r="M1191" s="214"/>
    </row>
    <row r="1192" spans="8:13" s="166" customFormat="1" ht="14.25" x14ac:dyDescent="0.2">
      <c r="H1192" s="214"/>
      <c r="I1192" s="214"/>
      <c r="J1192" s="214"/>
      <c r="K1192" s="214"/>
      <c r="L1192" s="214"/>
      <c r="M1192" s="214"/>
    </row>
    <row r="1193" spans="8:13" s="166" customFormat="1" ht="14.25" x14ac:dyDescent="0.2">
      <c r="H1193" s="214"/>
      <c r="I1193" s="214"/>
      <c r="J1193" s="214"/>
      <c r="K1193" s="214"/>
      <c r="L1193" s="214"/>
      <c r="M1193" s="214"/>
    </row>
    <row r="1194" spans="8:13" s="166" customFormat="1" ht="14.25" x14ac:dyDescent="0.2">
      <c r="H1194" s="214"/>
      <c r="I1194" s="214"/>
      <c r="J1194" s="214"/>
      <c r="K1194" s="214"/>
      <c r="L1194" s="214"/>
      <c r="M1194" s="214"/>
    </row>
    <row r="1195" spans="8:13" s="166" customFormat="1" ht="14.25" x14ac:dyDescent="0.2">
      <c r="H1195" s="214"/>
      <c r="I1195" s="214"/>
      <c r="J1195" s="214"/>
      <c r="K1195" s="214"/>
      <c r="L1195" s="214"/>
      <c r="M1195" s="214"/>
    </row>
    <row r="1196" spans="8:13" s="166" customFormat="1" ht="14.25" x14ac:dyDescent="0.2">
      <c r="H1196" s="214"/>
      <c r="I1196" s="214"/>
      <c r="J1196" s="214"/>
      <c r="K1196" s="214"/>
      <c r="L1196" s="214"/>
      <c r="M1196" s="214"/>
    </row>
    <row r="1197" spans="8:13" s="166" customFormat="1" ht="14.25" x14ac:dyDescent="0.2">
      <c r="H1197" s="214"/>
      <c r="I1197" s="214"/>
      <c r="J1197" s="214"/>
      <c r="K1197" s="214"/>
      <c r="L1197" s="214"/>
      <c r="M1197" s="214"/>
    </row>
    <row r="1198" spans="8:13" s="166" customFormat="1" ht="14.25" x14ac:dyDescent="0.2">
      <c r="H1198" s="214"/>
      <c r="I1198" s="214"/>
      <c r="J1198" s="214"/>
      <c r="K1198" s="214"/>
      <c r="L1198" s="214"/>
      <c r="M1198" s="214"/>
    </row>
    <row r="1199" spans="8:13" s="166" customFormat="1" ht="14.25" x14ac:dyDescent="0.2">
      <c r="H1199" s="214"/>
      <c r="I1199" s="214"/>
      <c r="J1199" s="214"/>
      <c r="K1199" s="214"/>
      <c r="L1199" s="214"/>
      <c r="M1199" s="214"/>
    </row>
    <row r="1200" spans="8:13" s="166" customFormat="1" ht="14.25" x14ac:dyDescent="0.2">
      <c r="H1200" s="214"/>
      <c r="I1200" s="214"/>
      <c r="J1200" s="214"/>
      <c r="K1200" s="214"/>
      <c r="L1200" s="214"/>
      <c r="M1200" s="214"/>
    </row>
    <row r="1201" spans="8:13" s="166" customFormat="1" ht="14.25" x14ac:dyDescent="0.2">
      <c r="H1201" s="214"/>
      <c r="I1201" s="214"/>
      <c r="J1201" s="214"/>
      <c r="K1201" s="214"/>
      <c r="L1201" s="214"/>
      <c r="M1201" s="214"/>
    </row>
    <row r="1202" spans="8:13" s="166" customFormat="1" ht="14.25" x14ac:dyDescent="0.2">
      <c r="H1202" s="214"/>
      <c r="I1202" s="214"/>
      <c r="J1202" s="214"/>
      <c r="K1202" s="214"/>
      <c r="L1202" s="214"/>
      <c r="M1202" s="214"/>
    </row>
    <row r="1203" spans="8:13" s="166" customFormat="1" ht="14.25" x14ac:dyDescent="0.2">
      <c r="H1203" s="214"/>
      <c r="I1203" s="214"/>
      <c r="J1203" s="214"/>
      <c r="K1203" s="214"/>
      <c r="L1203" s="214"/>
      <c r="M1203" s="214"/>
    </row>
    <row r="1204" spans="8:13" s="166" customFormat="1" ht="14.25" x14ac:dyDescent="0.2">
      <c r="H1204" s="214"/>
      <c r="I1204" s="214"/>
      <c r="J1204" s="214"/>
      <c r="K1204" s="214"/>
      <c r="L1204" s="214"/>
      <c r="M1204" s="214"/>
    </row>
    <row r="1205" spans="8:13" s="166" customFormat="1" ht="14.25" x14ac:dyDescent="0.2">
      <c r="H1205" s="214"/>
      <c r="I1205" s="214"/>
      <c r="J1205" s="214"/>
      <c r="K1205" s="214"/>
      <c r="L1205" s="214"/>
      <c r="M1205" s="214"/>
    </row>
    <row r="1206" spans="8:13" s="166" customFormat="1" ht="14.25" x14ac:dyDescent="0.2">
      <c r="H1206" s="214"/>
      <c r="I1206" s="214"/>
      <c r="J1206" s="214"/>
      <c r="K1206" s="214"/>
      <c r="L1206" s="214"/>
      <c r="M1206" s="214"/>
    </row>
    <row r="1207" spans="8:13" s="166" customFormat="1" ht="14.25" x14ac:dyDescent="0.2">
      <c r="H1207" s="214"/>
      <c r="I1207" s="214"/>
      <c r="J1207" s="214"/>
      <c r="K1207" s="214"/>
      <c r="L1207" s="214"/>
      <c r="M1207" s="214"/>
    </row>
    <row r="1208" spans="8:13" s="166" customFormat="1" ht="14.25" x14ac:dyDescent="0.2">
      <c r="H1208" s="214"/>
      <c r="I1208" s="214"/>
      <c r="J1208" s="214"/>
      <c r="K1208" s="214"/>
      <c r="L1208" s="214"/>
      <c r="M1208" s="214"/>
    </row>
    <row r="1209" spans="8:13" s="166" customFormat="1" ht="14.25" x14ac:dyDescent="0.2">
      <c r="H1209" s="214"/>
      <c r="I1209" s="214"/>
      <c r="J1209" s="214"/>
      <c r="K1209" s="214"/>
      <c r="L1209" s="214"/>
      <c r="M1209" s="214"/>
    </row>
    <row r="1210" spans="8:13" s="166" customFormat="1" ht="14.25" x14ac:dyDescent="0.2">
      <c r="H1210" s="214"/>
      <c r="I1210" s="214"/>
      <c r="J1210" s="214"/>
      <c r="K1210" s="214"/>
      <c r="L1210" s="214"/>
      <c r="M1210" s="214"/>
    </row>
    <row r="1211" spans="8:13" s="166" customFormat="1" ht="14.25" x14ac:dyDescent="0.2">
      <c r="H1211" s="214"/>
      <c r="I1211" s="214"/>
      <c r="J1211" s="214"/>
      <c r="K1211" s="214"/>
      <c r="L1211" s="214"/>
      <c r="M1211" s="214"/>
    </row>
    <row r="1212" spans="8:13" s="166" customFormat="1" ht="14.25" x14ac:dyDescent="0.2">
      <c r="H1212" s="214"/>
      <c r="I1212" s="214"/>
      <c r="J1212" s="214"/>
      <c r="K1212" s="214"/>
      <c r="L1212" s="214"/>
      <c r="M1212" s="214"/>
    </row>
    <row r="1213" spans="8:13" s="166" customFormat="1" ht="14.25" x14ac:dyDescent="0.2">
      <c r="H1213" s="214"/>
      <c r="I1213" s="214"/>
      <c r="J1213" s="214"/>
      <c r="K1213" s="214"/>
      <c r="L1213" s="214"/>
      <c r="M1213" s="214"/>
    </row>
    <row r="1214" spans="8:13" s="166" customFormat="1" ht="14.25" x14ac:dyDescent="0.2">
      <c r="H1214" s="214"/>
      <c r="I1214" s="214"/>
      <c r="J1214" s="214"/>
      <c r="K1214" s="214"/>
      <c r="L1214" s="214"/>
      <c r="M1214" s="214"/>
    </row>
    <row r="1215" spans="8:13" s="166" customFormat="1" ht="14.25" x14ac:dyDescent="0.2">
      <c r="H1215" s="214"/>
      <c r="I1215" s="214"/>
      <c r="J1215" s="214"/>
      <c r="K1215" s="214"/>
      <c r="L1215" s="214"/>
      <c r="M1215" s="214"/>
    </row>
    <row r="1216" spans="8:13" s="166" customFormat="1" ht="14.25" x14ac:dyDescent="0.2">
      <c r="H1216" s="214"/>
      <c r="I1216" s="214"/>
      <c r="J1216" s="214"/>
      <c r="K1216" s="214"/>
      <c r="L1216" s="214"/>
      <c r="M1216" s="214"/>
    </row>
    <row r="1217" spans="8:13" s="166" customFormat="1" ht="14.25" x14ac:dyDescent="0.2">
      <c r="H1217" s="214"/>
      <c r="I1217" s="214"/>
      <c r="J1217" s="214"/>
      <c r="K1217" s="214"/>
      <c r="L1217" s="214"/>
      <c r="M1217" s="214"/>
    </row>
    <row r="1218" spans="8:13" s="166" customFormat="1" ht="14.25" x14ac:dyDescent="0.2">
      <c r="H1218" s="214"/>
      <c r="I1218" s="214"/>
      <c r="J1218" s="214"/>
      <c r="K1218" s="214"/>
      <c r="L1218" s="214"/>
      <c r="M1218" s="214"/>
    </row>
    <row r="1219" spans="8:13" s="166" customFormat="1" ht="14.25" x14ac:dyDescent="0.2">
      <c r="H1219" s="214"/>
      <c r="I1219" s="214"/>
      <c r="J1219" s="214"/>
      <c r="K1219" s="214"/>
      <c r="L1219" s="214"/>
      <c r="M1219" s="214"/>
    </row>
    <row r="1220" spans="8:13" s="166" customFormat="1" ht="14.25" x14ac:dyDescent="0.2">
      <c r="H1220" s="214"/>
      <c r="I1220" s="214"/>
      <c r="J1220" s="214"/>
      <c r="K1220" s="214"/>
      <c r="L1220" s="214"/>
      <c r="M1220" s="214"/>
    </row>
    <row r="1221" spans="8:13" s="166" customFormat="1" ht="14.25" x14ac:dyDescent="0.2">
      <c r="H1221" s="214"/>
      <c r="I1221" s="214"/>
      <c r="J1221" s="214"/>
      <c r="K1221" s="214"/>
      <c r="L1221" s="214"/>
      <c r="M1221" s="214"/>
    </row>
    <row r="1222" spans="8:13" s="166" customFormat="1" ht="14.25" x14ac:dyDescent="0.2">
      <c r="H1222" s="214"/>
      <c r="I1222" s="214"/>
      <c r="J1222" s="214"/>
      <c r="K1222" s="214"/>
      <c r="L1222" s="214"/>
      <c r="M1222" s="214"/>
    </row>
    <row r="1223" spans="8:13" s="166" customFormat="1" ht="14.25" x14ac:dyDescent="0.2">
      <c r="H1223" s="214"/>
      <c r="I1223" s="214"/>
      <c r="J1223" s="214"/>
      <c r="K1223" s="214"/>
      <c r="L1223" s="214"/>
      <c r="M1223" s="214"/>
    </row>
    <row r="1224" spans="8:13" s="166" customFormat="1" ht="14.25" x14ac:dyDescent="0.2">
      <c r="H1224" s="214"/>
      <c r="I1224" s="214"/>
      <c r="J1224" s="214"/>
      <c r="K1224" s="214"/>
      <c r="L1224" s="214"/>
      <c r="M1224" s="214"/>
    </row>
    <row r="1225" spans="8:13" s="166" customFormat="1" ht="14.25" x14ac:dyDescent="0.2">
      <c r="H1225" s="214"/>
      <c r="I1225" s="214"/>
      <c r="J1225" s="214"/>
      <c r="K1225" s="214"/>
      <c r="L1225" s="214"/>
      <c r="M1225" s="214"/>
    </row>
    <row r="1226" spans="8:13" s="166" customFormat="1" ht="14.25" x14ac:dyDescent="0.2">
      <c r="H1226" s="214"/>
      <c r="I1226" s="214"/>
      <c r="J1226" s="214"/>
      <c r="K1226" s="214"/>
      <c r="L1226" s="214"/>
      <c r="M1226" s="214"/>
    </row>
    <row r="1227" spans="8:13" s="166" customFormat="1" ht="14.25" x14ac:dyDescent="0.2">
      <c r="H1227" s="214"/>
      <c r="I1227" s="214"/>
      <c r="J1227" s="214"/>
      <c r="K1227" s="214"/>
      <c r="L1227" s="214"/>
      <c r="M1227" s="214"/>
    </row>
    <row r="1228" spans="8:13" s="166" customFormat="1" ht="14.25" x14ac:dyDescent="0.2">
      <c r="H1228" s="214"/>
      <c r="I1228" s="214"/>
      <c r="J1228" s="214"/>
      <c r="K1228" s="214"/>
      <c r="L1228" s="214"/>
      <c r="M1228" s="214"/>
    </row>
    <row r="1229" spans="8:13" s="166" customFormat="1" ht="14.25" x14ac:dyDescent="0.2">
      <c r="H1229" s="214"/>
      <c r="I1229" s="214"/>
      <c r="J1229" s="214"/>
      <c r="K1229" s="214"/>
      <c r="L1229" s="214"/>
      <c r="M1229" s="214"/>
    </row>
    <row r="1230" spans="8:13" s="166" customFormat="1" ht="14.25" x14ac:dyDescent="0.2">
      <c r="H1230" s="214"/>
      <c r="I1230" s="214"/>
      <c r="J1230" s="214"/>
      <c r="K1230" s="214"/>
      <c r="L1230" s="214"/>
      <c r="M1230" s="214"/>
    </row>
    <row r="1231" spans="8:13" s="166" customFormat="1" ht="14.25" x14ac:dyDescent="0.2">
      <c r="H1231" s="214"/>
      <c r="I1231" s="214"/>
      <c r="J1231" s="214"/>
      <c r="K1231" s="214"/>
      <c r="L1231" s="214"/>
      <c r="M1231" s="214"/>
    </row>
    <row r="1232" spans="8:13" s="166" customFormat="1" ht="14.25" x14ac:dyDescent="0.2">
      <c r="H1232" s="214"/>
      <c r="I1232" s="214"/>
      <c r="J1232" s="214"/>
      <c r="K1232" s="214"/>
      <c r="L1232" s="214"/>
      <c r="M1232" s="214"/>
    </row>
    <row r="1233" spans="8:13" s="166" customFormat="1" ht="14.25" x14ac:dyDescent="0.2">
      <c r="H1233" s="214"/>
      <c r="I1233" s="214"/>
      <c r="J1233" s="214"/>
      <c r="K1233" s="214"/>
      <c r="L1233" s="214"/>
      <c r="M1233" s="214"/>
    </row>
    <row r="1234" spans="8:13" s="166" customFormat="1" ht="14.25" x14ac:dyDescent="0.2">
      <c r="H1234" s="214"/>
      <c r="I1234" s="214"/>
      <c r="J1234" s="214"/>
      <c r="K1234" s="214"/>
      <c r="L1234" s="214"/>
      <c r="M1234" s="214"/>
    </row>
    <row r="1235" spans="8:13" s="166" customFormat="1" ht="14.25" x14ac:dyDescent="0.2">
      <c r="H1235" s="214"/>
      <c r="I1235" s="214"/>
      <c r="J1235" s="214"/>
      <c r="K1235" s="214"/>
      <c r="L1235" s="214"/>
      <c r="M1235" s="214"/>
    </row>
    <row r="1236" spans="8:13" s="166" customFormat="1" ht="14.25" x14ac:dyDescent="0.2">
      <c r="H1236" s="214"/>
      <c r="I1236" s="214"/>
      <c r="J1236" s="214"/>
      <c r="K1236" s="214"/>
      <c r="L1236" s="214"/>
      <c r="M1236" s="214"/>
    </row>
    <row r="1237" spans="8:13" s="166" customFormat="1" ht="14.25" x14ac:dyDescent="0.2">
      <c r="H1237" s="214"/>
      <c r="I1237" s="214"/>
      <c r="J1237" s="214"/>
      <c r="K1237" s="214"/>
      <c r="L1237" s="214"/>
      <c r="M1237" s="214"/>
    </row>
    <row r="1238" spans="8:13" s="166" customFormat="1" ht="14.25" x14ac:dyDescent="0.2">
      <c r="H1238" s="214"/>
      <c r="I1238" s="214"/>
      <c r="J1238" s="214"/>
      <c r="K1238" s="214"/>
      <c r="L1238" s="214"/>
      <c r="M1238" s="214"/>
    </row>
    <row r="1239" spans="8:13" s="166" customFormat="1" ht="14.25" x14ac:dyDescent="0.2">
      <c r="H1239" s="214"/>
      <c r="I1239" s="214"/>
      <c r="J1239" s="214"/>
      <c r="K1239" s="214"/>
      <c r="L1239" s="214"/>
      <c r="M1239" s="214"/>
    </row>
    <row r="1240" spans="8:13" s="166" customFormat="1" ht="14.25" x14ac:dyDescent="0.2">
      <c r="H1240" s="214"/>
      <c r="I1240" s="214"/>
      <c r="J1240" s="214"/>
      <c r="K1240" s="214"/>
      <c r="L1240" s="214"/>
      <c r="M1240" s="214"/>
    </row>
    <row r="1241" spans="8:13" s="166" customFormat="1" ht="14.25" x14ac:dyDescent="0.2">
      <c r="H1241" s="214"/>
      <c r="I1241" s="214"/>
      <c r="J1241" s="214"/>
      <c r="K1241" s="214"/>
      <c r="L1241" s="214"/>
      <c r="M1241" s="214"/>
    </row>
    <row r="1242" spans="8:13" s="166" customFormat="1" ht="14.25" x14ac:dyDescent="0.2">
      <c r="H1242" s="214"/>
      <c r="I1242" s="214"/>
      <c r="J1242" s="214"/>
      <c r="K1242" s="214"/>
      <c r="L1242" s="214"/>
      <c r="M1242" s="214"/>
    </row>
    <row r="1243" spans="8:13" s="166" customFormat="1" ht="14.25" x14ac:dyDescent="0.2">
      <c r="H1243" s="214"/>
      <c r="I1243" s="214"/>
      <c r="J1243" s="214"/>
      <c r="K1243" s="214"/>
      <c r="L1243" s="214"/>
      <c r="M1243" s="214"/>
    </row>
    <row r="1244" spans="8:13" s="166" customFormat="1" ht="14.25" x14ac:dyDescent="0.2">
      <c r="H1244" s="214"/>
      <c r="I1244" s="214"/>
      <c r="J1244" s="214"/>
      <c r="K1244" s="214"/>
      <c r="L1244" s="214"/>
      <c r="M1244" s="214"/>
    </row>
    <row r="1245" spans="8:13" s="166" customFormat="1" ht="14.25" x14ac:dyDescent="0.2">
      <c r="H1245" s="214"/>
      <c r="I1245" s="214"/>
      <c r="J1245" s="214"/>
      <c r="K1245" s="214"/>
      <c r="L1245" s="214"/>
      <c r="M1245" s="214"/>
    </row>
    <row r="1246" spans="8:13" s="166" customFormat="1" ht="14.25" x14ac:dyDescent="0.2">
      <c r="H1246" s="214"/>
      <c r="I1246" s="214"/>
      <c r="J1246" s="214"/>
      <c r="K1246" s="214"/>
      <c r="L1246" s="214"/>
      <c r="M1246" s="214"/>
    </row>
    <row r="1247" spans="8:13" s="166" customFormat="1" ht="14.25" x14ac:dyDescent="0.2">
      <c r="H1247" s="214"/>
      <c r="I1247" s="214"/>
      <c r="J1247" s="214"/>
      <c r="K1247" s="214"/>
      <c r="L1247" s="214"/>
      <c r="M1247" s="214"/>
    </row>
    <row r="1248" spans="8:13" s="166" customFormat="1" ht="14.25" x14ac:dyDescent="0.2">
      <c r="H1248" s="214"/>
      <c r="I1248" s="214"/>
      <c r="J1248" s="214"/>
      <c r="K1248" s="214"/>
      <c r="L1248" s="214"/>
      <c r="M1248" s="214"/>
    </row>
    <row r="1249" spans="8:13" s="166" customFormat="1" ht="14.25" x14ac:dyDescent="0.2">
      <c r="H1249" s="214"/>
      <c r="I1249" s="214"/>
      <c r="J1249" s="214"/>
      <c r="K1249" s="214"/>
      <c r="L1249" s="214"/>
      <c r="M1249" s="214"/>
    </row>
    <row r="1250" spans="8:13" s="166" customFormat="1" ht="14.25" x14ac:dyDescent="0.2">
      <c r="H1250" s="214"/>
      <c r="I1250" s="214"/>
      <c r="J1250" s="214"/>
      <c r="K1250" s="214"/>
      <c r="L1250" s="214"/>
      <c r="M1250" s="214"/>
    </row>
    <row r="1251" spans="8:13" s="166" customFormat="1" ht="14.25" x14ac:dyDescent="0.2">
      <c r="H1251" s="214"/>
      <c r="I1251" s="214"/>
      <c r="J1251" s="214"/>
      <c r="K1251" s="214"/>
      <c r="L1251" s="214"/>
      <c r="M1251" s="214"/>
    </row>
    <row r="1252" spans="8:13" s="166" customFormat="1" ht="14.25" x14ac:dyDescent="0.2">
      <c r="H1252" s="214"/>
      <c r="I1252" s="214"/>
      <c r="J1252" s="214"/>
      <c r="K1252" s="214"/>
      <c r="L1252" s="214"/>
      <c r="M1252" s="214"/>
    </row>
    <row r="1253" spans="8:13" s="166" customFormat="1" ht="14.25" x14ac:dyDescent="0.2">
      <c r="H1253" s="214"/>
      <c r="I1253" s="214"/>
      <c r="J1253" s="214"/>
      <c r="K1253" s="214"/>
      <c r="L1253" s="214"/>
      <c r="M1253" s="214"/>
    </row>
    <row r="1254" spans="8:13" s="166" customFormat="1" ht="14.25" x14ac:dyDescent="0.2">
      <c r="H1254" s="214"/>
      <c r="I1254" s="214"/>
      <c r="J1254" s="214"/>
      <c r="K1254" s="214"/>
      <c r="L1254" s="214"/>
      <c r="M1254" s="214"/>
    </row>
    <row r="1255" spans="8:13" s="166" customFormat="1" ht="14.25" x14ac:dyDescent="0.2">
      <c r="H1255" s="214"/>
      <c r="I1255" s="214"/>
      <c r="J1255" s="214"/>
      <c r="K1255" s="214"/>
      <c r="L1255" s="214"/>
      <c r="M1255" s="214"/>
    </row>
    <row r="1256" spans="8:13" s="166" customFormat="1" ht="14.25" x14ac:dyDescent="0.2">
      <c r="H1256" s="214"/>
      <c r="I1256" s="214"/>
      <c r="J1256" s="214"/>
      <c r="K1256" s="214"/>
      <c r="L1256" s="214"/>
      <c r="M1256" s="214"/>
    </row>
    <row r="1257" spans="8:13" s="166" customFormat="1" ht="14.25" x14ac:dyDescent="0.2">
      <c r="H1257" s="214"/>
      <c r="I1257" s="214"/>
      <c r="J1257" s="214"/>
      <c r="K1257" s="214"/>
      <c r="L1257" s="214"/>
      <c r="M1257" s="214"/>
    </row>
    <row r="1258" spans="8:13" s="166" customFormat="1" ht="14.25" x14ac:dyDescent="0.2">
      <c r="H1258" s="214"/>
      <c r="I1258" s="214"/>
      <c r="J1258" s="214"/>
      <c r="K1258" s="214"/>
      <c r="L1258" s="214"/>
      <c r="M1258" s="214"/>
    </row>
    <row r="1259" spans="8:13" s="166" customFormat="1" ht="14.25" x14ac:dyDescent="0.2">
      <c r="H1259" s="214"/>
      <c r="I1259" s="214"/>
      <c r="J1259" s="214"/>
      <c r="K1259" s="214"/>
      <c r="L1259" s="214"/>
      <c r="M1259" s="214"/>
    </row>
    <row r="1260" spans="8:13" s="166" customFormat="1" ht="14.25" x14ac:dyDescent="0.2">
      <c r="H1260" s="214"/>
      <c r="I1260" s="214"/>
      <c r="J1260" s="214"/>
      <c r="K1260" s="214"/>
      <c r="L1260" s="214"/>
      <c r="M1260" s="214"/>
    </row>
    <row r="1261" spans="8:13" s="166" customFormat="1" ht="14.25" x14ac:dyDescent="0.2">
      <c r="H1261" s="214"/>
      <c r="I1261" s="214"/>
      <c r="J1261" s="214"/>
      <c r="K1261" s="214"/>
      <c r="L1261" s="214"/>
      <c r="M1261" s="214"/>
    </row>
    <row r="1262" spans="8:13" s="166" customFormat="1" ht="14.25" x14ac:dyDescent="0.2">
      <c r="H1262" s="214"/>
      <c r="I1262" s="214"/>
      <c r="J1262" s="214"/>
      <c r="K1262" s="214"/>
      <c r="L1262" s="214"/>
      <c r="M1262" s="214"/>
    </row>
    <row r="1263" spans="8:13" s="166" customFormat="1" ht="14.25" x14ac:dyDescent="0.2">
      <c r="H1263" s="214"/>
      <c r="I1263" s="214"/>
      <c r="J1263" s="214"/>
      <c r="K1263" s="214"/>
      <c r="L1263" s="214"/>
      <c r="M1263" s="214"/>
    </row>
    <row r="1264" spans="8:13" s="166" customFormat="1" ht="14.25" x14ac:dyDescent="0.2">
      <c r="H1264" s="214"/>
      <c r="I1264" s="214"/>
      <c r="J1264" s="214"/>
      <c r="K1264" s="214"/>
      <c r="L1264" s="214"/>
      <c r="M1264" s="214"/>
    </row>
    <row r="1265" spans="8:13" s="166" customFormat="1" ht="14.25" x14ac:dyDescent="0.2">
      <c r="H1265" s="214"/>
      <c r="I1265" s="214"/>
      <c r="J1265" s="214"/>
      <c r="K1265" s="214"/>
      <c r="L1265" s="214"/>
      <c r="M1265" s="214"/>
    </row>
    <row r="1266" spans="8:13" s="166" customFormat="1" ht="14.25" x14ac:dyDescent="0.2">
      <c r="H1266" s="214"/>
      <c r="I1266" s="214"/>
      <c r="J1266" s="214"/>
      <c r="K1266" s="214"/>
      <c r="L1266" s="214"/>
      <c r="M1266" s="214"/>
    </row>
    <row r="1267" spans="8:13" s="166" customFormat="1" ht="14.25" x14ac:dyDescent="0.2">
      <c r="H1267" s="214"/>
      <c r="I1267" s="214"/>
      <c r="J1267" s="214"/>
      <c r="K1267" s="214"/>
      <c r="L1267" s="214"/>
      <c r="M1267" s="214"/>
    </row>
    <row r="1268" spans="8:13" s="166" customFormat="1" ht="14.25" x14ac:dyDescent="0.2">
      <c r="H1268" s="214"/>
      <c r="I1268" s="214"/>
      <c r="J1268" s="214"/>
      <c r="K1268" s="214"/>
      <c r="L1268" s="214"/>
      <c r="M1268" s="214"/>
    </row>
    <row r="1269" spans="8:13" s="166" customFormat="1" ht="14.25" x14ac:dyDescent="0.2">
      <c r="H1269" s="214"/>
      <c r="I1269" s="214"/>
      <c r="J1269" s="214"/>
      <c r="K1269" s="214"/>
      <c r="L1269" s="214"/>
      <c r="M1269" s="214"/>
    </row>
    <row r="1270" spans="8:13" s="166" customFormat="1" ht="14.25" x14ac:dyDescent="0.2">
      <c r="H1270" s="214"/>
      <c r="I1270" s="214"/>
      <c r="J1270" s="214"/>
      <c r="K1270" s="214"/>
      <c r="L1270" s="214"/>
      <c r="M1270" s="214"/>
    </row>
    <row r="1271" spans="8:13" s="166" customFormat="1" ht="14.25" x14ac:dyDescent="0.2">
      <c r="H1271" s="214"/>
      <c r="I1271" s="214"/>
      <c r="J1271" s="214"/>
      <c r="K1271" s="214"/>
      <c r="L1271" s="214"/>
      <c r="M1271" s="214"/>
    </row>
    <row r="1272" spans="8:13" s="166" customFormat="1" ht="14.25" x14ac:dyDescent="0.2">
      <c r="H1272" s="214"/>
      <c r="I1272" s="214"/>
      <c r="J1272" s="214"/>
      <c r="K1272" s="214"/>
      <c r="L1272" s="214"/>
      <c r="M1272" s="214"/>
    </row>
    <row r="1273" spans="8:13" s="166" customFormat="1" ht="14.25" x14ac:dyDescent="0.2">
      <c r="H1273" s="214"/>
      <c r="I1273" s="214"/>
      <c r="J1273" s="214"/>
      <c r="K1273" s="214"/>
      <c r="L1273" s="214"/>
      <c r="M1273" s="214"/>
    </row>
    <row r="1274" spans="8:13" s="166" customFormat="1" ht="14.25" x14ac:dyDescent="0.2">
      <c r="H1274" s="214"/>
      <c r="I1274" s="214"/>
      <c r="J1274" s="214"/>
      <c r="K1274" s="214"/>
      <c r="L1274" s="214"/>
      <c r="M1274" s="214"/>
    </row>
    <row r="1275" spans="8:13" s="166" customFormat="1" ht="14.25" x14ac:dyDescent="0.2">
      <c r="H1275" s="214"/>
      <c r="I1275" s="214"/>
      <c r="J1275" s="214"/>
      <c r="K1275" s="214"/>
      <c r="L1275" s="214"/>
      <c r="M1275" s="214"/>
    </row>
    <row r="1276" spans="8:13" s="166" customFormat="1" ht="14.25" x14ac:dyDescent="0.2">
      <c r="H1276" s="214"/>
      <c r="I1276" s="214"/>
      <c r="J1276" s="214"/>
      <c r="K1276" s="214"/>
      <c r="L1276" s="214"/>
      <c r="M1276" s="214"/>
    </row>
    <row r="1277" spans="8:13" s="166" customFormat="1" ht="14.25" x14ac:dyDescent="0.2">
      <c r="H1277" s="214"/>
      <c r="I1277" s="214"/>
      <c r="J1277" s="214"/>
      <c r="K1277" s="214"/>
      <c r="L1277" s="214"/>
      <c r="M1277" s="214"/>
    </row>
    <row r="1278" spans="8:13" s="166" customFormat="1" ht="14.25" x14ac:dyDescent="0.2">
      <c r="H1278" s="214"/>
      <c r="I1278" s="214"/>
      <c r="J1278" s="214"/>
      <c r="K1278" s="214"/>
      <c r="L1278" s="214"/>
      <c r="M1278" s="214"/>
    </row>
    <row r="1279" spans="8:13" s="166" customFormat="1" ht="14.25" x14ac:dyDescent="0.2">
      <c r="H1279" s="214"/>
      <c r="I1279" s="214"/>
      <c r="J1279" s="214"/>
      <c r="K1279" s="214"/>
      <c r="L1279" s="214"/>
      <c r="M1279" s="214"/>
    </row>
    <row r="1280" spans="8:13" s="166" customFormat="1" ht="14.25" x14ac:dyDescent="0.2">
      <c r="H1280" s="214"/>
      <c r="I1280" s="214"/>
      <c r="J1280" s="214"/>
      <c r="K1280" s="214"/>
      <c r="L1280" s="214"/>
      <c r="M1280" s="214"/>
    </row>
    <row r="1281" spans="8:13" s="166" customFormat="1" ht="14.25" x14ac:dyDescent="0.2">
      <c r="H1281" s="214"/>
      <c r="I1281" s="214"/>
      <c r="J1281" s="214"/>
      <c r="K1281" s="214"/>
      <c r="L1281" s="214"/>
      <c r="M1281" s="214"/>
    </row>
    <row r="1282" spans="8:13" s="166" customFormat="1" ht="14.25" x14ac:dyDescent="0.2">
      <c r="H1282" s="214"/>
      <c r="I1282" s="214"/>
      <c r="J1282" s="214"/>
      <c r="K1282" s="214"/>
      <c r="L1282" s="214"/>
      <c r="M1282" s="214"/>
    </row>
    <row r="1283" spans="8:13" s="166" customFormat="1" ht="14.25" x14ac:dyDescent="0.2">
      <c r="H1283" s="214"/>
      <c r="I1283" s="214"/>
      <c r="J1283" s="214"/>
      <c r="K1283" s="214"/>
      <c r="L1283" s="214"/>
      <c r="M1283" s="214"/>
    </row>
    <row r="1284" spans="8:13" s="166" customFormat="1" ht="14.25" x14ac:dyDescent="0.2">
      <c r="H1284" s="214"/>
      <c r="I1284" s="214"/>
      <c r="J1284" s="214"/>
      <c r="K1284" s="214"/>
      <c r="L1284" s="214"/>
      <c r="M1284" s="214"/>
    </row>
    <row r="1285" spans="8:13" s="166" customFormat="1" ht="14.25" x14ac:dyDescent="0.2">
      <c r="H1285" s="214"/>
      <c r="I1285" s="214"/>
      <c r="J1285" s="214"/>
      <c r="K1285" s="214"/>
      <c r="L1285" s="214"/>
      <c r="M1285" s="214"/>
    </row>
    <row r="1286" spans="8:13" s="166" customFormat="1" ht="14.25" x14ac:dyDescent="0.2">
      <c r="H1286" s="214"/>
      <c r="I1286" s="214"/>
      <c r="J1286" s="214"/>
      <c r="K1286" s="214"/>
      <c r="L1286" s="214"/>
      <c r="M1286" s="214"/>
    </row>
    <row r="1287" spans="8:13" s="166" customFormat="1" ht="14.25" x14ac:dyDescent="0.2">
      <c r="H1287" s="214"/>
      <c r="I1287" s="214"/>
      <c r="J1287" s="214"/>
      <c r="K1287" s="214"/>
      <c r="L1287" s="214"/>
      <c r="M1287" s="214"/>
    </row>
    <row r="1288" spans="8:13" s="166" customFormat="1" ht="14.25" x14ac:dyDescent="0.2">
      <c r="H1288" s="214"/>
      <c r="I1288" s="214"/>
      <c r="J1288" s="214"/>
      <c r="K1288" s="214"/>
      <c r="L1288" s="214"/>
      <c r="M1288" s="214"/>
    </row>
    <row r="1289" spans="8:13" s="166" customFormat="1" ht="14.25" x14ac:dyDescent="0.2">
      <c r="H1289" s="214"/>
      <c r="I1289" s="214"/>
      <c r="J1289" s="214"/>
      <c r="K1289" s="214"/>
      <c r="L1289" s="214"/>
      <c r="M1289" s="214"/>
    </row>
    <row r="1290" spans="8:13" s="166" customFormat="1" ht="14.25" x14ac:dyDescent="0.2">
      <c r="H1290" s="214"/>
      <c r="I1290" s="214"/>
      <c r="J1290" s="214"/>
      <c r="K1290" s="214"/>
      <c r="L1290" s="214"/>
      <c r="M1290" s="214"/>
    </row>
    <row r="1291" spans="8:13" s="166" customFormat="1" ht="14.25" x14ac:dyDescent="0.2">
      <c r="H1291" s="214"/>
      <c r="I1291" s="214"/>
      <c r="J1291" s="214"/>
      <c r="K1291" s="214"/>
      <c r="L1291" s="214"/>
      <c r="M1291" s="214"/>
    </row>
    <row r="1292" spans="8:13" s="166" customFormat="1" ht="14.25" x14ac:dyDescent="0.2">
      <c r="H1292" s="214"/>
      <c r="I1292" s="214"/>
      <c r="J1292" s="214"/>
      <c r="K1292" s="214"/>
      <c r="L1292" s="214"/>
      <c r="M1292" s="214"/>
    </row>
    <row r="1293" spans="8:13" s="166" customFormat="1" ht="14.25" x14ac:dyDescent="0.2">
      <c r="H1293" s="214"/>
      <c r="I1293" s="214"/>
      <c r="J1293" s="214"/>
      <c r="K1293" s="214"/>
      <c r="L1293" s="214"/>
      <c r="M1293" s="214"/>
    </row>
    <row r="1294" spans="8:13" s="166" customFormat="1" ht="14.25" x14ac:dyDescent="0.2">
      <c r="H1294" s="214"/>
      <c r="I1294" s="214"/>
      <c r="J1294" s="214"/>
      <c r="K1294" s="214"/>
      <c r="L1294" s="214"/>
      <c r="M1294" s="214"/>
    </row>
    <row r="1295" spans="8:13" s="166" customFormat="1" ht="14.25" x14ac:dyDescent="0.2">
      <c r="H1295" s="214"/>
      <c r="I1295" s="214"/>
      <c r="J1295" s="214"/>
      <c r="K1295" s="214"/>
      <c r="L1295" s="214"/>
      <c r="M1295" s="214"/>
    </row>
    <row r="1296" spans="8:13" s="166" customFormat="1" ht="14.25" x14ac:dyDescent="0.2">
      <c r="H1296" s="214"/>
      <c r="I1296" s="214"/>
      <c r="J1296" s="214"/>
      <c r="K1296" s="214"/>
      <c r="L1296" s="214"/>
      <c r="M1296" s="214"/>
    </row>
    <row r="1297" spans="8:13" s="166" customFormat="1" ht="14.25" x14ac:dyDescent="0.2">
      <c r="H1297" s="214"/>
      <c r="I1297" s="214"/>
      <c r="J1297" s="214"/>
      <c r="K1297" s="214"/>
      <c r="L1297" s="214"/>
      <c r="M1297" s="214"/>
    </row>
    <row r="1298" spans="8:13" s="166" customFormat="1" ht="14.25" x14ac:dyDescent="0.2">
      <c r="H1298" s="214"/>
      <c r="I1298" s="214"/>
      <c r="J1298" s="214"/>
      <c r="K1298" s="214"/>
      <c r="L1298" s="214"/>
      <c r="M1298" s="214"/>
    </row>
    <row r="1299" spans="8:13" s="166" customFormat="1" ht="14.25" x14ac:dyDescent="0.2">
      <c r="H1299" s="214"/>
      <c r="I1299" s="214"/>
      <c r="J1299" s="214"/>
      <c r="K1299" s="214"/>
      <c r="L1299" s="214"/>
      <c r="M1299" s="214"/>
    </row>
    <row r="1300" spans="8:13" s="166" customFormat="1" ht="14.25" x14ac:dyDescent="0.2">
      <c r="H1300" s="214"/>
      <c r="I1300" s="214"/>
      <c r="J1300" s="214"/>
      <c r="K1300" s="214"/>
      <c r="L1300" s="214"/>
      <c r="M1300" s="214"/>
    </row>
    <row r="1301" spans="8:13" s="166" customFormat="1" ht="14.25" x14ac:dyDescent="0.2">
      <c r="H1301" s="214"/>
      <c r="I1301" s="214"/>
      <c r="J1301" s="214"/>
      <c r="K1301" s="214"/>
      <c r="L1301" s="214"/>
      <c r="M1301" s="214"/>
    </row>
    <row r="1302" spans="8:13" s="166" customFormat="1" ht="14.25" x14ac:dyDescent="0.2">
      <c r="H1302" s="214"/>
      <c r="I1302" s="214"/>
      <c r="J1302" s="214"/>
      <c r="K1302" s="214"/>
      <c r="L1302" s="214"/>
      <c r="M1302" s="214"/>
    </row>
    <row r="1303" spans="8:13" s="166" customFormat="1" ht="14.25" x14ac:dyDescent="0.2">
      <c r="H1303" s="214"/>
      <c r="I1303" s="214"/>
      <c r="J1303" s="214"/>
      <c r="K1303" s="214"/>
      <c r="L1303" s="214"/>
      <c r="M1303" s="214"/>
    </row>
    <row r="1304" spans="8:13" s="166" customFormat="1" ht="14.25" x14ac:dyDescent="0.2">
      <c r="H1304" s="214"/>
      <c r="I1304" s="214"/>
      <c r="J1304" s="214"/>
      <c r="K1304" s="214"/>
      <c r="L1304" s="214"/>
      <c r="M1304" s="214"/>
    </row>
    <row r="1305" spans="8:13" s="166" customFormat="1" ht="14.25" x14ac:dyDescent="0.2">
      <c r="H1305" s="214"/>
      <c r="I1305" s="214"/>
      <c r="J1305" s="214"/>
      <c r="K1305" s="214"/>
      <c r="L1305" s="214"/>
      <c r="M1305" s="214"/>
    </row>
    <row r="1306" spans="8:13" s="166" customFormat="1" ht="14.25" x14ac:dyDescent="0.2">
      <c r="H1306" s="214"/>
      <c r="I1306" s="214"/>
      <c r="J1306" s="214"/>
      <c r="K1306" s="214"/>
      <c r="L1306" s="214"/>
      <c r="M1306" s="214"/>
    </row>
    <row r="1307" spans="8:13" s="166" customFormat="1" ht="14.25" x14ac:dyDescent="0.2">
      <c r="H1307" s="214"/>
      <c r="I1307" s="214"/>
      <c r="J1307" s="214"/>
      <c r="K1307" s="214"/>
      <c r="L1307" s="214"/>
      <c r="M1307" s="214"/>
    </row>
    <row r="1308" spans="8:13" s="166" customFormat="1" ht="14.25" x14ac:dyDescent="0.2">
      <c r="H1308" s="214"/>
      <c r="I1308" s="214"/>
      <c r="J1308" s="214"/>
      <c r="K1308" s="214"/>
      <c r="L1308" s="214"/>
      <c r="M1308" s="214"/>
    </row>
    <row r="1309" spans="8:13" s="166" customFormat="1" ht="14.25" x14ac:dyDescent="0.2">
      <c r="H1309" s="214"/>
      <c r="I1309" s="214"/>
      <c r="J1309" s="214"/>
      <c r="K1309" s="214"/>
      <c r="L1309" s="214"/>
      <c r="M1309" s="214"/>
    </row>
    <row r="1310" spans="8:13" s="166" customFormat="1" ht="14.25" x14ac:dyDescent="0.2">
      <c r="H1310" s="214"/>
      <c r="I1310" s="214"/>
      <c r="J1310" s="214"/>
      <c r="K1310" s="214"/>
      <c r="L1310" s="214"/>
      <c r="M1310" s="214"/>
    </row>
    <row r="1311" spans="8:13" s="166" customFormat="1" ht="14.25" x14ac:dyDescent="0.2">
      <c r="H1311" s="214"/>
      <c r="I1311" s="214"/>
      <c r="J1311" s="214"/>
      <c r="K1311" s="214"/>
      <c r="L1311" s="214"/>
      <c r="M1311" s="214"/>
    </row>
    <row r="1312" spans="8:13" s="166" customFormat="1" ht="14.25" x14ac:dyDescent="0.2">
      <c r="H1312" s="214"/>
      <c r="I1312" s="214"/>
      <c r="J1312" s="214"/>
      <c r="K1312" s="214"/>
      <c r="L1312" s="214"/>
      <c r="M1312" s="214"/>
    </row>
    <row r="1313" spans="8:13" s="166" customFormat="1" ht="14.25" x14ac:dyDescent="0.2">
      <c r="H1313" s="214"/>
      <c r="I1313" s="214"/>
      <c r="J1313" s="214"/>
      <c r="K1313" s="214"/>
      <c r="L1313" s="214"/>
      <c r="M1313" s="214"/>
    </row>
    <row r="1314" spans="8:13" s="166" customFormat="1" ht="14.25" x14ac:dyDescent="0.2">
      <c r="H1314" s="214"/>
      <c r="I1314" s="214"/>
      <c r="J1314" s="214"/>
      <c r="K1314" s="214"/>
      <c r="L1314" s="214"/>
      <c r="M1314" s="214"/>
    </row>
    <row r="1315" spans="8:13" s="166" customFormat="1" ht="14.25" x14ac:dyDescent="0.2">
      <c r="H1315" s="214"/>
      <c r="I1315" s="214"/>
      <c r="J1315" s="214"/>
      <c r="K1315" s="214"/>
      <c r="L1315" s="214"/>
      <c r="M1315" s="214"/>
    </row>
    <row r="1316" spans="8:13" s="166" customFormat="1" ht="14.25" x14ac:dyDescent="0.2">
      <c r="H1316" s="214"/>
      <c r="I1316" s="214"/>
      <c r="J1316" s="214"/>
      <c r="K1316" s="214"/>
      <c r="L1316" s="214"/>
      <c r="M1316" s="214"/>
    </row>
    <row r="1317" spans="8:13" s="166" customFormat="1" ht="14.25" x14ac:dyDescent="0.2">
      <c r="H1317" s="214"/>
      <c r="I1317" s="214"/>
      <c r="J1317" s="214"/>
      <c r="K1317" s="214"/>
      <c r="L1317" s="214"/>
      <c r="M1317" s="214"/>
    </row>
    <row r="1318" spans="8:13" s="166" customFormat="1" ht="14.25" x14ac:dyDescent="0.2">
      <c r="H1318" s="214"/>
      <c r="I1318" s="214"/>
      <c r="J1318" s="214"/>
      <c r="K1318" s="214"/>
      <c r="L1318" s="214"/>
      <c r="M1318" s="214"/>
    </row>
    <row r="1319" spans="8:13" s="166" customFormat="1" ht="14.25" x14ac:dyDescent="0.2">
      <c r="H1319" s="214"/>
      <c r="I1319" s="214"/>
      <c r="J1319" s="214"/>
      <c r="K1319" s="214"/>
      <c r="L1319" s="214"/>
      <c r="M1319" s="214"/>
    </row>
    <row r="1320" spans="8:13" s="166" customFormat="1" ht="14.25" x14ac:dyDescent="0.2">
      <c r="H1320" s="214"/>
      <c r="I1320" s="214"/>
      <c r="J1320" s="214"/>
      <c r="K1320" s="214"/>
      <c r="L1320" s="214"/>
      <c r="M1320" s="214"/>
    </row>
    <row r="1321" spans="8:13" s="166" customFormat="1" ht="14.25" x14ac:dyDescent="0.2">
      <c r="H1321" s="214"/>
      <c r="I1321" s="214"/>
      <c r="J1321" s="214"/>
      <c r="K1321" s="214"/>
      <c r="L1321" s="214"/>
      <c r="M1321" s="214"/>
    </row>
    <row r="1322" spans="8:13" s="166" customFormat="1" ht="14.25" x14ac:dyDescent="0.2">
      <c r="H1322" s="214"/>
      <c r="I1322" s="214"/>
      <c r="J1322" s="214"/>
      <c r="K1322" s="214"/>
      <c r="L1322" s="214"/>
      <c r="M1322" s="214"/>
    </row>
    <row r="1323" spans="8:13" s="166" customFormat="1" ht="14.25" x14ac:dyDescent="0.2">
      <c r="H1323" s="214"/>
      <c r="I1323" s="214"/>
      <c r="J1323" s="214"/>
      <c r="K1323" s="214"/>
      <c r="L1323" s="214"/>
      <c r="M1323" s="214"/>
    </row>
    <row r="1324" spans="8:13" s="166" customFormat="1" ht="14.25" x14ac:dyDescent="0.2">
      <c r="H1324" s="214"/>
      <c r="I1324" s="214"/>
      <c r="J1324" s="214"/>
      <c r="K1324" s="214"/>
      <c r="L1324" s="214"/>
      <c r="M1324" s="214"/>
    </row>
    <row r="1325" spans="8:13" s="166" customFormat="1" ht="14.25" x14ac:dyDescent="0.2">
      <c r="H1325" s="214"/>
      <c r="I1325" s="214"/>
      <c r="J1325" s="214"/>
      <c r="K1325" s="214"/>
      <c r="L1325" s="214"/>
      <c r="M1325" s="214"/>
    </row>
    <row r="1326" spans="8:13" s="166" customFormat="1" ht="14.25" x14ac:dyDescent="0.2">
      <c r="H1326" s="214"/>
      <c r="I1326" s="214"/>
      <c r="J1326" s="214"/>
      <c r="K1326" s="214"/>
      <c r="L1326" s="214"/>
      <c r="M1326" s="214"/>
    </row>
    <row r="1327" spans="8:13" s="166" customFormat="1" ht="14.25" x14ac:dyDescent="0.2">
      <c r="H1327" s="214"/>
      <c r="I1327" s="214"/>
      <c r="J1327" s="214"/>
      <c r="K1327" s="214"/>
      <c r="L1327" s="214"/>
      <c r="M1327" s="214"/>
    </row>
    <row r="1328" spans="8:13" s="166" customFormat="1" ht="14.25" x14ac:dyDescent="0.2">
      <c r="H1328" s="214"/>
      <c r="I1328" s="214"/>
      <c r="J1328" s="214"/>
      <c r="K1328" s="214"/>
      <c r="L1328" s="214"/>
      <c r="M1328" s="214"/>
    </row>
    <row r="1329" spans="8:13" s="166" customFormat="1" ht="14.25" x14ac:dyDescent="0.2">
      <c r="H1329" s="214"/>
      <c r="I1329" s="214"/>
      <c r="J1329" s="214"/>
      <c r="K1329" s="214"/>
      <c r="L1329" s="214"/>
      <c r="M1329" s="214"/>
    </row>
    <row r="1330" spans="8:13" s="166" customFormat="1" ht="14.25" x14ac:dyDescent="0.2">
      <c r="H1330" s="214"/>
      <c r="I1330" s="214"/>
      <c r="J1330" s="214"/>
      <c r="K1330" s="214"/>
      <c r="L1330" s="214"/>
      <c r="M1330" s="214"/>
    </row>
    <row r="1331" spans="8:13" s="166" customFormat="1" ht="14.25" x14ac:dyDescent="0.2">
      <c r="H1331" s="214"/>
      <c r="I1331" s="214"/>
      <c r="J1331" s="214"/>
      <c r="K1331" s="214"/>
      <c r="L1331" s="214"/>
      <c r="M1331" s="214"/>
    </row>
    <row r="1332" spans="8:13" s="166" customFormat="1" ht="14.25" x14ac:dyDescent="0.2">
      <c r="H1332" s="214"/>
      <c r="I1332" s="214"/>
      <c r="J1332" s="214"/>
      <c r="K1332" s="214"/>
      <c r="L1332" s="214"/>
      <c r="M1332" s="214"/>
    </row>
    <row r="1333" spans="8:13" s="166" customFormat="1" ht="14.25" x14ac:dyDescent="0.2">
      <c r="H1333" s="214"/>
      <c r="I1333" s="214"/>
      <c r="J1333" s="214"/>
      <c r="K1333" s="214"/>
      <c r="L1333" s="214"/>
      <c r="M1333" s="214"/>
    </row>
    <row r="1334" spans="8:13" s="166" customFormat="1" ht="14.25" x14ac:dyDescent="0.2">
      <c r="H1334" s="214"/>
      <c r="I1334" s="214"/>
      <c r="J1334" s="214"/>
      <c r="K1334" s="214"/>
      <c r="L1334" s="214"/>
      <c r="M1334" s="214"/>
    </row>
    <row r="1335" spans="8:13" s="166" customFormat="1" ht="14.25" x14ac:dyDescent="0.2">
      <c r="H1335" s="214"/>
      <c r="I1335" s="214"/>
      <c r="J1335" s="214"/>
      <c r="K1335" s="214"/>
      <c r="L1335" s="214"/>
      <c r="M1335" s="214"/>
    </row>
    <row r="1336" spans="8:13" s="166" customFormat="1" ht="14.25" x14ac:dyDescent="0.2">
      <c r="H1336" s="214"/>
      <c r="I1336" s="214"/>
      <c r="J1336" s="214"/>
      <c r="K1336" s="214"/>
      <c r="L1336" s="214"/>
      <c r="M1336" s="214"/>
    </row>
    <row r="1337" spans="8:13" s="166" customFormat="1" ht="14.25" x14ac:dyDescent="0.2">
      <c r="H1337" s="214"/>
      <c r="I1337" s="214"/>
      <c r="J1337" s="214"/>
      <c r="K1337" s="214"/>
      <c r="L1337" s="214"/>
      <c r="M1337" s="214"/>
    </row>
    <row r="1338" spans="8:13" s="166" customFormat="1" ht="14.25" x14ac:dyDescent="0.2">
      <c r="H1338" s="214"/>
      <c r="I1338" s="214"/>
      <c r="J1338" s="214"/>
      <c r="K1338" s="214"/>
      <c r="L1338" s="214"/>
      <c r="M1338" s="214"/>
    </row>
    <row r="1339" spans="8:13" s="166" customFormat="1" ht="14.25" x14ac:dyDescent="0.2">
      <c r="H1339" s="214"/>
      <c r="I1339" s="214"/>
      <c r="J1339" s="214"/>
      <c r="K1339" s="214"/>
      <c r="L1339" s="214"/>
      <c r="M1339" s="214"/>
    </row>
    <row r="1340" spans="8:13" s="166" customFormat="1" ht="14.25" x14ac:dyDescent="0.2">
      <c r="H1340" s="214"/>
      <c r="I1340" s="214"/>
      <c r="J1340" s="214"/>
      <c r="K1340" s="214"/>
      <c r="L1340" s="214"/>
      <c r="M1340" s="214"/>
    </row>
    <row r="1341" spans="8:13" s="166" customFormat="1" ht="14.25" x14ac:dyDescent="0.2">
      <c r="H1341" s="214"/>
      <c r="I1341" s="214"/>
      <c r="J1341" s="214"/>
      <c r="K1341" s="214"/>
      <c r="L1341" s="214"/>
      <c r="M1341" s="214"/>
    </row>
    <row r="1342" spans="8:13" s="166" customFormat="1" ht="14.25" x14ac:dyDescent="0.2">
      <c r="H1342" s="214"/>
      <c r="I1342" s="214"/>
      <c r="J1342" s="214"/>
      <c r="K1342" s="214"/>
      <c r="L1342" s="214"/>
      <c r="M1342" s="214"/>
    </row>
    <row r="1343" spans="8:13" s="166" customFormat="1" ht="14.25" x14ac:dyDescent="0.2">
      <c r="H1343" s="214"/>
      <c r="I1343" s="214"/>
      <c r="J1343" s="214"/>
      <c r="K1343" s="214"/>
      <c r="L1343" s="214"/>
      <c r="M1343" s="214"/>
    </row>
    <row r="1344" spans="8:13" s="166" customFormat="1" ht="14.25" x14ac:dyDescent="0.2">
      <c r="H1344" s="214"/>
      <c r="I1344" s="214"/>
      <c r="J1344" s="214"/>
      <c r="K1344" s="214"/>
      <c r="L1344" s="214"/>
      <c r="M1344" s="214"/>
    </row>
    <row r="1345" spans="8:13" s="166" customFormat="1" ht="14.25" x14ac:dyDescent="0.2">
      <c r="H1345" s="214"/>
      <c r="I1345" s="214"/>
      <c r="J1345" s="214"/>
      <c r="K1345" s="214"/>
      <c r="L1345" s="214"/>
      <c r="M1345" s="214"/>
    </row>
    <row r="1346" spans="8:13" s="166" customFormat="1" ht="14.25" x14ac:dyDescent="0.2">
      <c r="H1346" s="214"/>
      <c r="I1346" s="214"/>
      <c r="J1346" s="214"/>
      <c r="K1346" s="214"/>
      <c r="L1346" s="214"/>
      <c r="M1346" s="214"/>
    </row>
    <row r="1347" spans="8:13" s="166" customFormat="1" ht="14.25" x14ac:dyDescent="0.2">
      <c r="H1347" s="214"/>
      <c r="I1347" s="214"/>
      <c r="J1347" s="214"/>
      <c r="K1347" s="214"/>
      <c r="L1347" s="214"/>
      <c r="M1347" s="214"/>
    </row>
    <row r="1348" spans="8:13" s="166" customFormat="1" ht="14.25" x14ac:dyDescent="0.2">
      <c r="H1348" s="214"/>
      <c r="I1348" s="214"/>
      <c r="J1348" s="214"/>
      <c r="K1348" s="214"/>
      <c r="L1348" s="214"/>
      <c r="M1348" s="214"/>
    </row>
    <row r="1349" spans="8:13" s="166" customFormat="1" ht="14.25" x14ac:dyDescent="0.2">
      <c r="H1349" s="214"/>
      <c r="I1349" s="214"/>
      <c r="J1349" s="214"/>
      <c r="K1349" s="214"/>
      <c r="L1349" s="214"/>
      <c r="M1349" s="214"/>
    </row>
    <row r="1350" spans="8:13" s="166" customFormat="1" ht="14.25" x14ac:dyDescent="0.2">
      <c r="H1350" s="214"/>
      <c r="I1350" s="214"/>
      <c r="J1350" s="214"/>
      <c r="K1350" s="214"/>
      <c r="L1350" s="214"/>
      <c r="M1350" s="214"/>
    </row>
    <row r="1351" spans="8:13" s="166" customFormat="1" ht="14.25" x14ac:dyDescent="0.2">
      <c r="H1351" s="214"/>
      <c r="I1351" s="214"/>
      <c r="J1351" s="214"/>
      <c r="K1351" s="214"/>
      <c r="L1351" s="214"/>
      <c r="M1351" s="214"/>
    </row>
    <row r="1352" spans="8:13" s="166" customFormat="1" ht="14.25" x14ac:dyDescent="0.2">
      <c r="H1352" s="214"/>
      <c r="I1352" s="214"/>
      <c r="J1352" s="214"/>
      <c r="K1352" s="214"/>
      <c r="L1352" s="214"/>
      <c r="M1352" s="214"/>
    </row>
    <row r="1353" spans="8:13" s="166" customFormat="1" ht="14.25" x14ac:dyDescent="0.2">
      <c r="H1353" s="214"/>
      <c r="I1353" s="214"/>
      <c r="J1353" s="214"/>
      <c r="K1353" s="214"/>
      <c r="L1353" s="214"/>
      <c r="M1353" s="214"/>
    </row>
    <row r="1354" spans="8:13" s="166" customFormat="1" ht="14.25" x14ac:dyDescent="0.2">
      <c r="H1354" s="214"/>
      <c r="I1354" s="214"/>
      <c r="J1354" s="214"/>
      <c r="K1354" s="214"/>
      <c r="L1354" s="214"/>
      <c r="M1354" s="214"/>
    </row>
    <row r="1355" spans="8:13" s="166" customFormat="1" ht="14.25" x14ac:dyDescent="0.2">
      <c r="H1355" s="214"/>
      <c r="I1355" s="214"/>
      <c r="J1355" s="214"/>
      <c r="K1355" s="214"/>
      <c r="L1355" s="214"/>
      <c r="M1355" s="214"/>
    </row>
    <row r="1356" spans="8:13" s="166" customFormat="1" ht="14.25" x14ac:dyDescent="0.2">
      <c r="H1356" s="214"/>
      <c r="I1356" s="214"/>
      <c r="J1356" s="214"/>
      <c r="K1356" s="214"/>
      <c r="L1356" s="214"/>
      <c r="M1356" s="214"/>
    </row>
    <row r="1357" spans="8:13" s="166" customFormat="1" ht="14.25" x14ac:dyDescent="0.2">
      <c r="H1357" s="214"/>
      <c r="I1357" s="214"/>
      <c r="J1357" s="214"/>
      <c r="K1357" s="214"/>
      <c r="L1357" s="214"/>
      <c r="M1357" s="214"/>
    </row>
    <row r="1358" spans="8:13" s="166" customFormat="1" ht="14.25" x14ac:dyDescent="0.2">
      <c r="H1358" s="214"/>
      <c r="I1358" s="214"/>
      <c r="J1358" s="214"/>
      <c r="K1358" s="214"/>
      <c r="L1358" s="214"/>
      <c r="M1358" s="214"/>
    </row>
    <row r="1359" spans="8:13" s="166" customFormat="1" ht="14.25" x14ac:dyDescent="0.2">
      <c r="H1359" s="214"/>
      <c r="I1359" s="214"/>
      <c r="J1359" s="214"/>
      <c r="K1359" s="214"/>
      <c r="L1359" s="214"/>
      <c r="M1359" s="214"/>
    </row>
    <row r="1360" spans="8:13" s="166" customFormat="1" ht="14.25" x14ac:dyDescent="0.2">
      <c r="H1360" s="214"/>
      <c r="I1360" s="214"/>
      <c r="J1360" s="214"/>
      <c r="K1360" s="214"/>
      <c r="L1360" s="214"/>
      <c r="M1360" s="214"/>
    </row>
    <row r="1361" spans="8:13" s="166" customFormat="1" ht="14.25" x14ac:dyDescent="0.2">
      <c r="H1361" s="214"/>
      <c r="I1361" s="214"/>
      <c r="J1361" s="214"/>
      <c r="K1361" s="214"/>
      <c r="L1361" s="214"/>
      <c r="M1361" s="214"/>
    </row>
    <row r="1362" spans="8:13" s="166" customFormat="1" ht="14.25" x14ac:dyDescent="0.2">
      <c r="H1362" s="214"/>
      <c r="I1362" s="214"/>
      <c r="J1362" s="214"/>
      <c r="K1362" s="214"/>
      <c r="L1362" s="214"/>
      <c r="M1362" s="214"/>
    </row>
    <row r="1363" spans="8:13" s="166" customFormat="1" ht="14.25" x14ac:dyDescent="0.2">
      <c r="H1363" s="214"/>
      <c r="I1363" s="214"/>
      <c r="J1363" s="214"/>
      <c r="K1363" s="214"/>
      <c r="L1363" s="214"/>
      <c r="M1363" s="214"/>
    </row>
    <row r="1364" spans="8:13" s="166" customFormat="1" ht="14.25" x14ac:dyDescent="0.2">
      <c r="H1364" s="214"/>
      <c r="I1364" s="214"/>
      <c r="J1364" s="214"/>
      <c r="K1364" s="214"/>
      <c r="L1364" s="214"/>
      <c r="M1364" s="214"/>
    </row>
    <row r="1365" spans="8:13" s="166" customFormat="1" ht="14.25" x14ac:dyDescent="0.2">
      <c r="H1365" s="214"/>
      <c r="I1365" s="214"/>
      <c r="J1365" s="214"/>
      <c r="K1365" s="214"/>
      <c r="L1365" s="214"/>
      <c r="M1365" s="214"/>
    </row>
    <row r="1366" spans="8:13" s="166" customFormat="1" ht="14.25" x14ac:dyDescent="0.2">
      <c r="H1366" s="214"/>
      <c r="I1366" s="214"/>
      <c r="J1366" s="214"/>
      <c r="K1366" s="214"/>
      <c r="L1366" s="214"/>
      <c r="M1366" s="214"/>
    </row>
    <row r="1367" spans="8:13" s="166" customFormat="1" ht="14.25" x14ac:dyDescent="0.2">
      <c r="H1367" s="214"/>
      <c r="I1367" s="214"/>
      <c r="J1367" s="214"/>
      <c r="K1367" s="214"/>
      <c r="L1367" s="214"/>
      <c r="M1367" s="214"/>
    </row>
    <row r="1368" spans="8:13" s="166" customFormat="1" ht="14.25" x14ac:dyDescent="0.2">
      <c r="H1368" s="214"/>
      <c r="I1368" s="214"/>
      <c r="J1368" s="214"/>
      <c r="K1368" s="214"/>
      <c r="L1368" s="214"/>
      <c r="M1368" s="214"/>
    </row>
    <row r="1369" spans="8:13" s="166" customFormat="1" ht="14.25" x14ac:dyDescent="0.2">
      <c r="H1369" s="214"/>
      <c r="I1369" s="214"/>
      <c r="J1369" s="214"/>
      <c r="K1369" s="214"/>
      <c r="L1369" s="214"/>
      <c r="M1369" s="214"/>
    </row>
    <row r="1370" spans="8:13" s="166" customFormat="1" ht="14.25" x14ac:dyDescent="0.2">
      <c r="H1370" s="214"/>
      <c r="I1370" s="214"/>
      <c r="J1370" s="214"/>
      <c r="K1370" s="214"/>
      <c r="L1370" s="214"/>
      <c r="M1370" s="214"/>
    </row>
    <row r="1371" spans="8:13" s="166" customFormat="1" ht="14.25" x14ac:dyDescent="0.2">
      <c r="H1371" s="214"/>
      <c r="I1371" s="214"/>
      <c r="J1371" s="214"/>
      <c r="K1371" s="214"/>
      <c r="L1371" s="214"/>
      <c r="M1371" s="214"/>
    </row>
    <row r="1372" spans="8:13" s="166" customFormat="1" ht="14.25" x14ac:dyDescent="0.2">
      <c r="H1372" s="214"/>
      <c r="I1372" s="214"/>
      <c r="J1372" s="214"/>
      <c r="K1372" s="214"/>
      <c r="L1372" s="214"/>
      <c r="M1372" s="214"/>
    </row>
    <row r="1373" spans="8:13" s="166" customFormat="1" ht="14.25" x14ac:dyDescent="0.2">
      <c r="H1373" s="214"/>
      <c r="I1373" s="214"/>
      <c r="J1373" s="214"/>
      <c r="K1373" s="214"/>
      <c r="L1373" s="214"/>
      <c r="M1373" s="214"/>
    </row>
    <row r="1374" spans="8:13" s="166" customFormat="1" ht="14.25" x14ac:dyDescent="0.2">
      <c r="H1374" s="214"/>
      <c r="I1374" s="214"/>
      <c r="J1374" s="214"/>
      <c r="K1374" s="214"/>
      <c r="L1374" s="214"/>
      <c r="M1374" s="214"/>
    </row>
    <row r="1375" spans="8:13" s="166" customFormat="1" ht="14.25" x14ac:dyDescent="0.2">
      <c r="H1375" s="214"/>
      <c r="I1375" s="214"/>
      <c r="J1375" s="214"/>
      <c r="K1375" s="214"/>
      <c r="L1375" s="214"/>
      <c r="M1375" s="214"/>
    </row>
    <row r="1376" spans="8:13" s="166" customFormat="1" ht="14.25" x14ac:dyDescent="0.2">
      <c r="H1376" s="214"/>
      <c r="I1376" s="214"/>
      <c r="J1376" s="214"/>
      <c r="K1376" s="214"/>
      <c r="L1376" s="214"/>
      <c r="M1376" s="214"/>
    </row>
    <row r="1377" spans="8:13" s="166" customFormat="1" ht="14.25" x14ac:dyDescent="0.2">
      <c r="H1377" s="214"/>
      <c r="I1377" s="214"/>
      <c r="J1377" s="214"/>
      <c r="K1377" s="214"/>
      <c r="L1377" s="214"/>
      <c r="M1377" s="214"/>
    </row>
    <row r="1378" spans="8:13" s="166" customFormat="1" ht="14.25" x14ac:dyDescent="0.2">
      <c r="H1378" s="214"/>
      <c r="I1378" s="214"/>
      <c r="J1378" s="214"/>
      <c r="K1378" s="214"/>
      <c r="L1378" s="214"/>
      <c r="M1378" s="214"/>
    </row>
    <row r="1379" spans="8:13" s="166" customFormat="1" ht="14.25" x14ac:dyDescent="0.2">
      <c r="H1379" s="214"/>
      <c r="I1379" s="214"/>
      <c r="J1379" s="214"/>
      <c r="K1379" s="214"/>
      <c r="L1379" s="214"/>
      <c r="M1379" s="214"/>
    </row>
    <row r="1380" spans="8:13" s="166" customFormat="1" ht="14.25" x14ac:dyDescent="0.2">
      <c r="H1380" s="214"/>
      <c r="I1380" s="214"/>
      <c r="J1380" s="214"/>
      <c r="K1380" s="214"/>
      <c r="L1380" s="214"/>
      <c r="M1380" s="214"/>
    </row>
    <row r="1381" spans="8:13" s="166" customFormat="1" ht="14.25" x14ac:dyDescent="0.2">
      <c r="H1381" s="214"/>
      <c r="I1381" s="214"/>
      <c r="J1381" s="214"/>
      <c r="K1381" s="214"/>
      <c r="L1381" s="214"/>
      <c r="M1381" s="214"/>
    </row>
    <row r="1382" spans="8:13" s="166" customFormat="1" ht="14.25" x14ac:dyDescent="0.2">
      <c r="H1382" s="214"/>
      <c r="I1382" s="214"/>
      <c r="J1382" s="214"/>
      <c r="K1382" s="214"/>
      <c r="L1382" s="214"/>
      <c r="M1382" s="214"/>
    </row>
    <row r="1383" spans="8:13" s="166" customFormat="1" ht="14.25" x14ac:dyDescent="0.2">
      <c r="H1383" s="214"/>
      <c r="I1383" s="214"/>
      <c r="J1383" s="214"/>
      <c r="K1383" s="214"/>
      <c r="L1383" s="214"/>
      <c r="M1383" s="214"/>
    </row>
    <row r="1384" spans="8:13" s="166" customFormat="1" ht="14.25" x14ac:dyDescent="0.2">
      <c r="H1384" s="214"/>
      <c r="I1384" s="214"/>
      <c r="J1384" s="214"/>
      <c r="K1384" s="214"/>
      <c r="L1384" s="214"/>
      <c r="M1384" s="214"/>
    </row>
    <row r="1385" spans="8:13" s="166" customFormat="1" ht="14.25" x14ac:dyDescent="0.2">
      <c r="H1385" s="214"/>
      <c r="I1385" s="214"/>
      <c r="J1385" s="214"/>
      <c r="K1385" s="214"/>
      <c r="L1385" s="214"/>
      <c r="M1385" s="214"/>
    </row>
    <row r="1386" spans="8:13" s="166" customFormat="1" ht="14.25" x14ac:dyDescent="0.2">
      <c r="H1386" s="214"/>
      <c r="I1386" s="214"/>
      <c r="J1386" s="214"/>
      <c r="K1386" s="214"/>
      <c r="L1386" s="214"/>
      <c r="M1386" s="214"/>
    </row>
    <row r="1387" spans="8:13" s="166" customFormat="1" ht="14.25" x14ac:dyDescent="0.2">
      <c r="H1387" s="214"/>
      <c r="I1387" s="214"/>
      <c r="J1387" s="214"/>
      <c r="K1387" s="214"/>
      <c r="L1387" s="214"/>
      <c r="M1387" s="214"/>
    </row>
    <row r="1388" spans="8:13" s="166" customFormat="1" ht="14.25" x14ac:dyDescent="0.2">
      <c r="H1388" s="214"/>
      <c r="I1388" s="214"/>
      <c r="J1388" s="214"/>
      <c r="K1388" s="214"/>
      <c r="L1388" s="214"/>
      <c r="M1388" s="214"/>
    </row>
    <row r="1389" spans="8:13" s="166" customFormat="1" ht="14.25" x14ac:dyDescent="0.2">
      <c r="H1389" s="214"/>
      <c r="I1389" s="214"/>
      <c r="J1389" s="214"/>
      <c r="K1389" s="214"/>
      <c r="L1389" s="214"/>
      <c r="M1389" s="214"/>
    </row>
    <row r="1390" spans="8:13" s="166" customFormat="1" ht="14.25" x14ac:dyDescent="0.2">
      <c r="H1390" s="214"/>
      <c r="I1390" s="214"/>
      <c r="J1390" s="214"/>
      <c r="K1390" s="214"/>
      <c r="L1390" s="214"/>
      <c r="M1390" s="214"/>
    </row>
    <row r="1391" spans="8:13" s="166" customFormat="1" ht="14.25" x14ac:dyDescent="0.2">
      <c r="H1391" s="214"/>
      <c r="I1391" s="214"/>
      <c r="J1391" s="214"/>
      <c r="K1391" s="214"/>
      <c r="L1391" s="214"/>
      <c r="M1391" s="214"/>
    </row>
    <row r="1392" spans="8:13" s="166" customFormat="1" ht="14.25" x14ac:dyDescent="0.2">
      <c r="H1392" s="214"/>
      <c r="I1392" s="214"/>
      <c r="J1392" s="214"/>
      <c r="K1392" s="214"/>
      <c r="L1392" s="214"/>
      <c r="M1392" s="214"/>
    </row>
    <row r="1393" spans="8:13" s="166" customFormat="1" ht="14.25" x14ac:dyDescent="0.2">
      <c r="H1393" s="214"/>
      <c r="I1393" s="214"/>
      <c r="J1393" s="214"/>
      <c r="K1393" s="214"/>
      <c r="L1393" s="214"/>
      <c r="M1393" s="214"/>
    </row>
    <row r="1394" spans="8:13" s="166" customFormat="1" ht="14.25" x14ac:dyDescent="0.2">
      <c r="H1394" s="214"/>
      <c r="I1394" s="214"/>
      <c r="J1394" s="214"/>
      <c r="K1394" s="214"/>
      <c r="L1394" s="214"/>
      <c r="M1394" s="214"/>
    </row>
    <row r="1395" spans="8:13" s="166" customFormat="1" ht="14.25" x14ac:dyDescent="0.2">
      <c r="H1395" s="214"/>
      <c r="I1395" s="214"/>
      <c r="J1395" s="214"/>
      <c r="K1395" s="214"/>
      <c r="L1395" s="214"/>
      <c r="M1395" s="214"/>
    </row>
    <row r="1396" spans="8:13" s="166" customFormat="1" ht="14.25" x14ac:dyDescent="0.2">
      <c r="H1396" s="214"/>
      <c r="I1396" s="214"/>
      <c r="J1396" s="214"/>
      <c r="K1396" s="214"/>
      <c r="L1396" s="214"/>
      <c r="M1396" s="214"/>
    </row>
    <row r="1397" spans="8:13" s="166" customFormat="1" ht="14.25" x14ac:dyDescent="0.2">
      <c r="H1397" s="214"/>
      <c r="I1397" s="214"/>
      <c r="J1397" s="214"/>
      <c r="K1397" s="214"/>
      <c r="L1397" s="214"/>
      <c r="M1397" s="214"/>
    </row>
    <row r="1398" spans="8:13" s="166" customFormat="1" ht="14.25" x14ac:dyDescent="0.2">
      <c r="H1398" s="214"/>
      <c r="I1398" s="214"/>
      <c r="J1398" s="214"/>
      <c r="K1398" s="214"/>
      <c r="L1398" s="214"/>
      <c r="M1398" s="214"/>
    </row>
    <row r="1399" spans="8:13" s="166" customFormat="1" ht="14.25" x14ac:dyDescent="0.2">
      <c r="H1399" s="214"/>
      <c r="I1399" s="214"/>
      <c r="J1399" s="214"/>
      <c r="K1399" s="214"/>
      <c r="L1399" s="214"/>
      <c r="M1399" s="214"/>
    </row>
    <row r="1400" spans="8:13" s="166" customFormat="1" ht="14.25" x14ac:dyDescent="0.2">
      <c r="H1400" s="214"/>
      <c r="I1400" s="214"/>
      <c r="J1400" s="214"/>
      <c r="K1400" s="214"/>
      <c r="L1400" s="214"/>
      <c r="M1400" s="214"/>
    </row>
    <row r="1401" spans="8:13" s="166" customFormat="1" ht="14.25" x14ac:dyDescent="0.2">
      <c r="H1401" s="214"/>
      <c r="I1401" s="214"/>
      <c r="J1401" s="214"/>
      <c r="K1401" s="214"/>
      <c r="L1401" s="214"/>
      <c r="M1401" s="214"/>
    </row>
    <row r="1402" spans="8:13" s="166" customFormat="1" ht="14.25" x14ac:dyDescent="0.2">
      <c r="H1402" s="214"/>
      <c r="I1402" s="214"/>
      <c r="J1402" s="214"/>
      <c r="K1402" s="214"/>
      <c r="L1402" s="214"/>
      <c r="M1402" s="214"/>
    </row>
    <row r="1403" spans="8:13" s="166" customFormat="1" ht="14.25" x14ac:dyDescent="0.2">
      <c r="H1403" s="214"/>
      <c r="I1403" s="214"/>
      <c r="J1403" s="214"/>
      <c r="K1403" s="214"/>
      <c r="L1403" s="214"/>
      <c r="M1403" s="214"/>
    </row>
    <row r="1404" spans="8:13" s="166" customFormat="1" ht="14.25" x14ac:dyDescent="0.2">
      <c r="H1404" s="214"/>
      <c r="I1404" s="214"/>
      <c r="J1404" s="214"/>
      <c r="K1404" s="214"/>
      <c r="L1404" s="214"/>
      <c r="M1404" s="214"/>
    </row>
    <row r="1405" spans="8:13" s="166" customFormat="1" ht="14.25" x14ac:dyDescent="0.2">
      <c r="H1405" s="214"/>
      <c r="I1405" s="214"/>
      <c r="J1405" s="214"/>
      <c r="K1405" s="214"/>
      <c r="L1405" s="214"/>
      <c r="M1405" s="214"/>
    </row>
    <row r="1406" spans="8:13" s="166" customFormat="1" ht="14.25" x14ac:dyDescent="0.2">
      <c r="H1406" s="214"/>
      <c r="I1406" s="214"/>
      <c r="J1406" s="214"/>
      <c r="K1406" s="214"/>
      <c r="L1406" s="214"/>
      <c r="M1406" s="214"/>
    </row>
    <row r="1407" spans="8:13" s="166" customFormat="1" ht="14.25" x14ac:dyDescent="0.2">
      <c r="H1407" s="214"/>
      <c r="I1407" s="214"/>
      <c r="J1407" s="214"/>
      <c r="K1407" s="214"/>
      <c r="L1407" s="214"/>
      <c r="M1407" s="214"/>
    </row>
    <row r="1408" spans="8:13" s="166" customFormat="1" ht="14.25" x14ac:dyDescent="0.2">
      <c r="H1408" s="214"/>
      <c r="I1408" s="214"/>
      <c r="J1408" s="214"/>
      <c r="K1408" s="214"/>
      <c r="L1408" s="214"/>
      <c r="M1408" s="214"/>
    </row>
    <row r="1409" spans="8:13" s="166" customFormat="1" ht="14.25" x14ac:dyDescent="0.2">
      <c r="H1409" s="214"/>
      <c r="I1409" s="214"/>
      <c r="J1409" s="214"/>
      <c r="K1409" s="214"/>
      <c r="L1409" s="214"/>
      <c r="M1409" s="214"/>
    </row>
    <row r="1410" spans="8:13" s="166" customFormat="1" ht="14.25" x14ac:dyDescent="0.2">
      <c r="H1410" s="214"/>
      <c r="I1410" s="214"/>
      <c r="J1410" s="214"/>
      <c r="K1410" s="214"/>
      <c r="L1410" s="214"/>
      <c r="M1410" s="214"/>
    </row>
    <row r="1411" spans="8:13" s="166" customFormat="1" ht="14.25" x14ac:dyDescent="0.2">
      <c r="H1411" s="214"/>
      <c r="I1411" s="214"/>
      <c r="J1411" s="214"/>
      <c r="K1411" s="214"/>
      <c r="L1411" s="214"/>
      <c r="M1411" s="214"/>
    </row>
    <row r="1412" spans="8:13" s="166" customFormat="1" ht="14.25" x14ac:dyDescent="0.2">
      <c r="H1412" s="214"/>
      <c r="I1412" s="214"/>
      <c r="J1412" s="214"/>
      <c r="K1412" s="214"/>
      <c r="L1412" s="214"/>
      <c r="M1412" s="214"/>
    </row>
    <row r="1413" spans="8:13" s="166" customFormat="1" ht="14.25" x14ac:dyDescent="0.2">
      <c r="H1413" s="214"/>
      <c r="I1413" s="214"/>
      <c r="J1413" s="214"/>
      <c r="K1413" s="214"/>
      <c r="L1413" s="214"/>
      <c r="M1413" s="214"/>
    </row>
    <row r="1414" spans="8:13" s="166" customFormat="1" ht="14.25" x14ac:dyDescent="0.2">
      <c r="H1414" s="214"/>
      <c r="I1414" s="214"/>
      <c r="J1414" s="214"/>
      <c r="K1414" s="214"/>
      <c r="L1414" s="214"/>
      <c r="M1414" s="214"/>
    </row>
    <row r="1415" spans="8:13" s="166" customFormat="1" ht="14.25" x14ac:dyDescent="0.2">
      <c r="H1415" s="214"/>
      <c r="I1415" s="214"/>
      <c r="J1415" s="214"/>
      <c r="K1415" s="214"/>
      <c r="L1415" s="214"/>
      <c r="M1415" s="214"/>
    </row>
    <row r="1416" spans="8:13" s="166" customFormat="1" ht="14.25" x14ac:dyDescent="0.2">
      <c r="H1416" s="214"/>
      <c r="I1416" s="214"/>
      <c r="J1416" s="214"/>
      <c r="K1416" s="214"/>
      <c r="L1416" s="214"/>
      <c r="M1416" s="214"/>
    </row>
    <row r="1417" spans="8:13" s="166" customFormat="1" ht="14.25" x14ac:dyDescent="0.2">
      <c r="H1417" s="214"/>
      <c r="I1417" s="214"/>
      <c r="J1417" s="214"/>
      <c r="K1417" s="214"/>
      <c r="L1417" s="214"/>
      <c r="M1417" s="214"/>
    </row>
    <row r="1418" spans="8:13" s="166" customFormat="1" ht="14.25" x14ac:dyDescent="0.2">
      <c r="H1418" s="214"/>
      <c r="I1418" s="214"/>
      <c r="J1418" s="214"/>
      <c r="K1418" s="214"/>
      <c r="L1418" s="214"/>
      <c r="M1418" s="214"/>
    </row>
    <row r="1419" spans="8:13" s="166" customFormat="1" ht="14.25" x14ac:dyDescent="0.2">
      <c r="H1419" s="214"/>
      <c r="I1419" s="214"/>
      <c r="J1419" s="214"/>
      <c r="K1419" s="214"/>
      <c r="L1419" s="214"/>
      <c r="M1419" s="214"/>
    </row>
    <row r="1420" spans="8:13" s="166" customFormat="1" ht="14.25" x14ac:dyDescent="0.2">
      <c r="H1420" s="214"/>
      <c r="I1420" s="214"/>
      <c r="J1420" s="214"/>
      <c r="K1420" s="214"/>
      <c r="L1420" s="214"/>
      <c r="M1420" s="214"/>
    </row>
    <row r="1421" spans="8:13" s="166" customFormat="1" ht="14.25" x14ac:dyDescent="0.2">
      <c r="H1421" s="214"/>
      <c r="I1421" s="214"/>
      <c r="J1421" s="214"/>
      <c r="K1421" s="214"/>
      <c r="L1421" s="214"/>
      <c r="M1421" s="214"/>
    </row>
    <row r="1422" spans="8:13" s="166" customFormat="1" ht="14.25" x14ac:dyDescent="0.2">
      <c r="H1422" s="214"/>
      <c r="I1422" s="214"/>
      <c r="J1422" s="214"/>
      <c r="K1422" s="214"/>
      <c r="L1422" s="214"/>
      <c r="M1422" s="214"/>
    </row>
    <row r="1423" spans="8:13" s="166" customFormat="1" ht="14.25" x14ac:dyDescent="0.2">
      <c r="H1423" s="214"/>
      <c r="I1423" s="214"/>
      <c r="J1423" s="214"/>
      <c r="K1423" s="214"/>
      <c r="L1423" s="214"/>
      <c r="M1423" s="214"/>
    </row>
    <row r="1424" spans="8:13" s="166" customFormat="1" ht="14.25" x14ac:dyDescent="0.2">
      <c r="H1424" s="214"/>
      <c r="I1424" s="214"/>
      <c r="J1424" s="214"/>
      <c r="K1424" s="214"/>
      <c r="L1424" s="214"/>
      <c r="M1424" s="214"/>
    </row>
    <row r="1425" spans="8:13" s="166" customFormat="1" ht="14.25" x14ac:dyDescent="0.2">
      <c r="H1425" s="214"/>
      <c r="I1425" s="214"/>
      <c r="J1425" s="214"/>
      <c r="K1425" s="214"/>
      <c r="L1425" s="214"/>
      <c r="M1425" s="214"/>
    </row>
    <row r="1426" spans="8:13" s="166" customFormat="1" ht="14.25" x14ac:dyDescent="0.2">
      <c r="H1426" s="214"/>
      <c r="I1426" s="214"/>
      <c r="J1426" s="214"/>
      <c r="K1426" s="214"/>
      <c r="L1426" s="214"/>
      <c r="M1426" s="214"/>
    </row>
    <row r="1427" spans="8:13" s="166" customFormat="1" ht="14.25" x14ac:dyDescent="0.2">
      <c r="H1427" s="214"/>
      <c r="I1427" s="214"/>
      <c r="J1427" s="214"/>
      <c r="K1427" s="214"/>
      <c r="L1427" s="214"/>
      <c r="M1427" s="214"/>
    </row>
    <row r="1428" spans="8:13" s="166" customFormat="1" ht="14.25" x14ac:dyDescent="0.2">
      <c r="H1428" s="214"/>
      <c r="I1428" s="214"/>
      <c r="J1428" s="214"/>
      <c r="K1428" s="214"/>
      <c r="L1428" s="214"/>
      <c r="M1428" s="214"/>
    </row>
    <row r="1429" spans="8:13" s="166" customFormat="1" ht="14.25" x14ac:dyDescent="0.2">
      <c r="H1429" s="214"/>
      <c r="I1429" s="214"/>
      <c r="J1429" s="214"/>
      <c r="K1429" s="214"/>
      <c r="L1429" s="214"/>
      <c r="M1429" s="214"/>
    </row>
    <row r="1430" spans="8:13" s="166" customFormat="1" ht="14.25" x14ac:dyDescent="0.2">
      <c r="H1430" s="214"/>
      <c r="I1430" s="214"/>
      <c r="J1430" s="214"/>
      <c r="K1430" s="214"/>
      <c r="L1430" s="214"/>
      <c r="M1430" s="214"/>
    </row>
    <row r="1431" spans="8:13" s="166" customFormat="1" ht="14.25" x14ac:dyDescent="0.2">
      <c r="H1431" s="214"/>
      <c r="I1431" s="214"/>
      <c r="J1431" s="214"/>
      <c r="K1431" s="214"/>
      <c r="L1431" s="214"/>
      <c r="M1431" s="214"/>
    </row>
    <row r="1432" spans="8:13" s="166" customFormat="1" ht="14.25" x14ac:dyDescent="0.2">
      <c r="H1432" s="214"/>
      <c r="I1432" s="214"/>
      <c r="J1432" s="214"/>
      <c r="K1432" s="214"/>
      <c r="L1432" s="214"/>
      <c r="M1432" s="214"/>
    </row>
    <row r="1433" spans="8:13" s="166" customFormat="1" ht="14.25" x14ac:dyDescent="0.2">
      <c r="H1433" s="214"/>
      <c r="I1433" s="214"/>
      <c r="J1433" s="214"/>
      <c r="K1433" s="214"/>
      <c r="L1433" s="214"/>
      <c r="M1433" s="214"/>
    </row>
    <row r="1434" spans="8:13" s="166" customFormat="1" ht="14.25" x14ac:dyDescent="0.2">
      <c r="H1434" s="214"/>
      <c r="I1434" s="214"/>
      <c r="J1434" s="214"/>
      <c r="K1434" s="214"/>
      <c r="L1434" s="214"/>
      <c r="M1434" s="214"/>
    </row>
    <row r="1435" spans="8:13" s="166" customFormat="1" ht="14.25" x14ac:dyDescent="0.2">
      <c r="H1435" s="214"/>
      <c r="I1435" s="214"/>
      <c r="J1435" s="214"/>
      <c r="K1435" s="214"/>
      <c r="L1435" s="214"/>
      <c r="M1435" s="214"/>
    </row>
    <row r="1436" spans="8:13" s="166" customFormat="1" ht="14.25" x14ac:dyDescent="0.2">
      <c r="H1436" s="214"/>
      <c r="I1436" s="214"/>
      <c r="J1436" s="214"/>
      <c r="K1436" s="214"/>
      <c r="L1436" s="214"/>
      <c r="M1436" s="214"/>
    </row>
    <row r="1437" spans="8:13" s="166" customFormat="1" ht="14.25" x14ac:dyDescent="0.2">
      <c r="H1437" s="214"/>
      <c r="I1437" s="214"/>
      <c r="J1437" s="214"/>
      <c r="K1437" s="214"/>
      <c r="L1437" s="214"/>
      <c r="M1437" s="214"/>
    </row>
    <row r="1438" spans="8:13" s="166" customFormat="1" ht="14.25" x14ac:dyDescent="0.2">
      <c r="H1438" s="214"/>
      <c r="I1438" s="214"/>
      <c r="J1438" s="214"/>
      <c r="K1438" s="214"/>
      <c r="L1438" s="214"/>
      <c r="M1438" s="214"/>
    </row>
    <row r="1439" spans="8:13" s="166" customFormat="1" ht="14.25" x14ac:dyDescent="0.2">
      <c r="H1439" s="214"/>
      <c r="I1439" s="214"/>
      <c r="J1439" s="214"/>
      <c r="K1439" s="214"/>
      <c r="L1439" s="214"/>
      <c r="M1439" s="214"/>
    </row>
    <row r="1440" spans="8:13" s="166" customFormat="1" ht="14.25" x14ac:dyDescent="0.2">
      <c r="H1440" s="214"/>
      <c r="I1440" s="214"/>
      <c r="J1440" s="214"/>
      <c r="K1440" s="214"/>
      <c r="L1440" s="214"/>
      <c r="M1440" s="214"/>
    </row>
    <row r="1441" spans="8:13" s="166" customFormat="1" ht="14.25" x14ac:dyDescent="0.2">
      <c r="H1441" s="214"/>
      <c r="I1441" s="214"/>
      <c r="J1441" s="214"/>
      <c r="K1441" s="214"/>
      <c r="L1441" s="214"/>
      <c r="M1441" s="214"/>
    </row>
    <row r="1442" spans="8:13" s="166" customFormat="1" ht="14.25" x14ac:dyDescent="0.2">
      <c r="H1442" s="214"/>
      <c r="I1442" s="214"/>
      <c r="J1442" s="214"/>
      <c r="K1442" s="214"/>
      <c r="L1442" s="214"/>
      <c r="M1442" s="214"/>
    </row>
    <row r="1443" spans="8:13" s="166" customFormat="1" ht="14.25" x14ac:dyDescent="0.2">
      <c r="H1443" s="214"/>
      <c r="I1443" s="214"/>
      <c r="J1443" s="214"/>
      <c r="K1443" s="214"/>
      <c r="L1443" s="214"/>
      <c r="M1443" s="214"/>
    </row>
    <row r="1444" spans="8:13" s="166" customFormat="1" ht="14.25" x14ac:dyDescent="0.2">
      <c r="H1444" s="214"/>
      <c r="I1444" s="214"/>
      <c r="J1444" s="214"/>
      <c r="K1444" s="214"/>
      <c r="L1444" s="214"/>
      <c r="M1444" s="214"/>
    </row>
    <row r="1445" spans="8:13" s="166" customFormat="1" ht="14.25" x14ac:dyDescent="0.2">
      <c r="H1445" s="214"/>
      <c r="I1445" s="214"/>
      <c r="J1445" s="214"/>
      <c r="K1445" s="214"/>
      <c r="L1445" s="214"/>
      <c r="M1445" s="214"/>
    </row>
    <row r="1446" spans="8:13" s="166" customFormat="1" ht="14.25" x14ac:dyDescent="0.2">
      <c r="H1446" s="214"/>
      <c r="I1446" s="214"/>
      <c r="J1446" s="214"/>
      <c r="K1446" s="214"/>
      <c r="L1446" s="214"/>
      <c r="M1446" s="214"/>
    </row>
    <row r="1447" spans="8:13" s="166" customFormat="1" ht="14.25" x14ac:dyDescent="0.2">
      <c r="H1447" s="214"/>
      <c r="I1447" s="214"/>
      <c r="J1447" s="214"/>
      <c r="K1447" s="214"/>
      <c r="L1447" s="214"/>
      <c r="M1447" s="214"/>
    </row>
    <row r="1448" spans="8:13" s="166" customFormat="1" ht="14.25" x14ac:dyDescent="0.2">
      <c r="H1448" s="214"/>
      <c r="I1448" s="214"/>
      <c r="J1448" s="214"/>
      <c r="K1448" s="214"/>
      <c r="L1448" s="214"/>
      <c r="M1448" s="214"/>
    </row>
    <row r="1449" spans="8:13" s="166" customFormat="1" ht="14.25" x14ac:dyDescent="0.2">
      <c r="H1449" s="214"/>
      <c r="I1449" s="214"/>
      <c r="J1449" s="214"/>
      <c r="K1449" s="214"/>
      <c r="L1449" s="214"/>
      <c r="M1449" s="214"/>
    </row>
    <row r="1450" spans="8:13" s="166" customFormat="1" ht="14.25" x14ac:dyDescent="0.2">
      <c r="H1450" s="214"/>
      <c r="I1450" s="214"/>
      <c r="J1450" s="214"/>
      <c r="K1450" s="214"/>
      <c r="L1450" s="214"/>
      <c r="M1450" s="214"/>
    </row>
    <row r="1451" spans="8:13" s="166" customFormat="1" ht="14.25" x14ac:dyDescent="0.2">
      <c r="H1451" s="214"/>
      <c r="I1451" s="214"/>
      <c r="J1451" s="214"/>
      <c r="K1451" s="214"/>
      <c r="L1451" s="214"/>
      <c r="M1451" s="214"/>
    </row>
    <row r="1452" spans="8:13" s="166" customFormat="1" ht="14.25" x14ac:dyDescent="0.2">
      <c r="H1452" s="214"/>
      <c r="I1452" s="214"/>
      <c r="J1452" s="214"/>
      <c r="K1452" s="214"/>
      <c r="L1452" s="214"/>
      <c r="M1452" s="214"/>
    </row>
    <row r="1453" spans="8:13" s="166" customFormat="1" ht="14.25" x14ac:dyDescent="0.2">
      <c r="H1453" s="214"/>
      <c r="I1453" s="214"/>
      <c r="J1453" s="214"/>
      <c r="K1453" s="214"/>
      <c r="L1453" s="214"/>
      <c r="M1453" s="214"/>
    </row>
    <row r="1454" spans="8:13" s="166" customFormat="1" ht="14.25" x14ac:dyDescent="0.2">
      <c r="H1454" s="214"/>
      <c r="I1454" s="214"/>
      <c r="J1454" s="214"/>
      <c r="K1454" s="214"/>
      <c r="L1454" s="214"/>
      <c r="M1454" s="214"/>
    </row>
    <row r="1455" spans="8:13" s="166" customFormat="1" ht="14.25" x14ac:dyDescent="0.2">
      <c r="H1455" s="214"/>
      <c r="I1455" s="214"/>
      <c r="J1455" s="214"/>
      <c r="K1455" s="214"/>
      <c r="L1455" s="214"/>
      <c r="M1455" s="214"/>
    </row>
    <row r="1456" spans="8:13" s="166" customFormat="1" ht="14.25" x14ac:dyDescent="0.2">
      <c r="H1456" s="214"/>
      <c r="I1456" s="214"/>
      <c r="J1456" s="214"/>
      <c r="K1456" s="214"/>
      <c r="L1456" s="214"/>
      <c r="M1456" s="214"/>
    </row>
    <row r="1457" spans="8:13" s="166" customFormat="1" ht="14.25" x14ac:dyDescent="0.2">
      <c r="H1457" s="214"/>
      <c r="I1457" s="214"/>
      <c r="J1457" s="214"/>
      <c r="K1457" s="214"/>
      <c r="L1457" s="214"/>
      <c r="M1457" s="214"/>
    </row>
    <row r="1458" spans="8:13" s="166" customFormat="1" ht="14.25" x14ac:dyDescent="0.2">
      <c r="H1458" s="214"/>
      <c r="I1458" s="214"/>
      <c r="J1458" s="214"/>
      <c r="K1458" s="214"/>
      <c r="L1458" s="214"/>
      <c r="M1458" s="214"/>
    </row>
    <row r="1459" spans="8:13" s="166" customFormat="1" ht="14.25" x14ac:dyDescent="0.2">
      <c r="H1459" s="214"/>
      <c r="I1459" s="214"/>
      <c r="J1459" s="214"/>
      <c r="K1459" s="214"/>
      <c r="L1459" s="214"/>
      <c r="M1459" s="214"/>
    </row>
    <row r="1460" spans="8:13" s="166" customFormat="1" ht="14.25" x14ac:dyDescent="0.2">
      <c r="H1460" s="214"/>
      <c r="I1460" s="214"/>
      <c r="J1460" s="214"/>
      <c r="K1460" s="214"/>
      <c r="L1460" s="214"/>
      <c r="M1460" s="214"/>
    </row>
    <row r="1461" spans="8:13" s="166" customFormat="1" ht="14.25" x14ac:dyDescent="0.2">
      <c r="H1461" s="214"/>
      <c r="I1461" s="214"/>
      <c r="J1461" s="214"/>
      <c r="K1461" s="214"/>
      <c r="L1461" s="214"/>
      <c r="M1461" s="214"/>
    </row>
    <row r="1462" spans="8:13" s="166" customFormat="1" ht="14.25" x14ac:dyDescent="0.2">
      <c r="H1462" s="214"/>
      <c r="I1462" s="214"/>
      <c r="J1462" s="214"/>
      <c r="K1462" s="214"/>
      <c r="L1462" s="214"/>
      <c r="M1462" s="214"/>
    </row>
    <row r="1463" spans="8:13" s="166" customFormat="1" ht="14.25" x14ac:dyDescent="0.2">
      <c r="H1463" s="214"/>
      <c r="I1463" s="214"/>
      <c r="J1463" s="214"/>
      <c r="K1463" s="214"/>
      <c r="L1463" s="214"/>
      <c r="M1463" s="214"/>
    </row>
    <row r="1464" spans="8:13" s="166" customFormat="1" ht="14.25" x14ac:dyDescent="0.2">
      <c r="H1464" s="214"/>
      <c r="I1464" s="214"/>
      <c r="J1464" s="214"/>
      <c r="K1464" s="214"/>
      <c r="L1464" s="214"/>
      <c r="M1464" s="214"/>
    </row>
    <row r="1465" spans="8:13" s="166" customFormat="1" ht="14.25" x14ac:dyDescent="0.2">
      <c r="H1465" s="214"/>
      <c r="I1465" s="214"/>
      <c r="J1465" s="214"/>
      <c r="K1465" s="214"/>
      <c r="L1465" s="214"/>
      <c r="M1465" s="214"/>
    </row>
    <row r="1466" spans="8:13" s="166" customFormat="1" ht="14.25" x14ac:dyDescent="0.2">
      <c r="H1466" s="214"/>
      <c r="I1466" s="214"/>
      <c r="J1466" s="214"/>
      <c r="K1466" s="214"/>
      <c r="L1466" s="214"/>
      <c r="M1466" s="214"/>
    </row>
    <row r="1467" spans="8:13" s="166" customFormat="1" ht="14.25" x14ac:dyDescent="0.2">
      <c r="H1467" s="214"/>
      <c r="I1467" s="214"/>
      <c r="J1467" s="214"/>
      <c r="K1467" s="214"/>
      <c r="L1467" s="214"/>
      <c r="M1467" s="214"/>
    </row>
    <row r="1468" spans="8:13" s="166" customFormat="1" ht="14.25" x14ac:dyDescent="0.2">
      <c r="H1468" s="214"/>
      <c r="I1468" s="214"/>
      <c r="J1468" s="214"/>
      <c r="K1468" s="214"/>
      <c r="L1468" s="214"/>
      <c r="M1468" s="214"/>
    </row>
    <row r="1469" spans="8:13" s="166" customFormat="1" ht="14.25" x14ac:dyDescent="0.2">
      <c r="H1469" s="214"/>
      <c r="I1469" s="214"/>
      <c r="J1469" s="214"/>
      <c r="K1469" s="214"/>
      <c r="L1469" s="214"/>
      <c r="M1469" s="214"/>
    </row>
    <row r="1470" spans="8:13" s="166" customFormat="1" ht="14.25" x14ac:dyDescent="0.2">
      <c r="H1470" s="214"/>
      <c r="I1470" s="214"/>
      <c r="J1470" s="214"/>
      <c r="K1470" s="214"/>
      <c r="L1470" s="214"/>
      <c r="M1470" s="214"/>
    </row>
    <row r="1471" spans="8:13" s="166" customFormat="1" ht="14.25" x14ac:dyDescent="0.2">
      <c r="H1471" s="214"/>
      <c r="I1471" s="214"/>
      <c r="J1471" s="214"/>
      <c r="K1471" s="214"/>
      <c r="L1471" s="214"/>
      <c r="M1471" s="214"/>
    </row>
    <row r="1472" spans="8:13" s="166" customFormat="1" ht="14.25" x14ac:dyDescent="0.2">
      <c r="H1472" s="214"/>
      <c r="I1472" s="214"/>
      <c r="J1472" s="214"/>
      <c r="K1472" s="214"/>
      <c r="L1472" s="214"/>
      <c r="M1472" s="214"/>
    </row>
    <row r="1473" spans="8:13" s="166" customFormat="1" ht="14.25" x14ac:dyDescent="0.2">
      <c r="H1473" s="214"/>
      <c r="I1473" s="214"/>
      <c r="J1473" s="214"/>
      <c r="K1473" s="214"/>
      <c r="L1473" s="214"/>
      <c r="M1473" s="214"/>
    </row>
    <row r="1474" spans="8:13" s="166" customFormat="1" ht="14.25" x14ac:dyDescent="0.2">
      <c r="H1474" s="214"/>
      <c r="I1474" s="214"/>
      <c r="J1474" s="214"/>
      <c r="K1474" s="214"/>
      <c r="L1474" s="214"/>
      <c r="M1474" s="214"/>
    </row>
    <row r="1475" spans="8:13" s="166" customFormat="1" ht="14.25" x14ac:dyDescent="0.2">
      <c r="H1475" s="214"/>
      <c r="I1475" s="214"/>
      <c r="J1475" s="214"/>
      <c r="K1475" s="214"/>
      <c r="L1475" s="214"/>
      <c r="M1475" s="214"/>
    </row>
    <row r="1476" spans="8:13" s="166" customFormat="1" ht="14.25" x14ac:dyDescent="0.2">
      <c r="H1476" s="214"/>
      <c r="I1476" s="214"/>
      <c r="J1476" s="214"/>
      <c r="K1476" s="214"/>
      <c r="L1476" s="214"/>
      <c r="M1476" s="214"/>
    </row>
    <row r="1477" spans="8:13" s="166" customFormat="1" ht="14.25" x14ac:dyDescent="0.2">
      <c r="H1477" s="214"/>
      <c r="I1477" s="214"/>
      <c r="J1477" s="214"/>
      <c r="K1477" s="214"/>
      <c r="L1477" s="214"/>
      <c r="M1477" s="214"/>
    </row>
    <row r="1478" spans="8:13" s="166" customFormat="1" ht="14.25" x14ac:dyDescent="0.2">
      <c r="H1478" s="214"/>
      <c r="I1478" s="214"/>
      <c r="J1478" s="214"/>
      <c r="K1478" s="214"/>
      <c r="L1478" s="214"/>
      <c r="M1478" s="214"/>
    </row>
    <row r="1479" spans="8:13" s="166" customFormat="1" ht="14.25" x14ac:dyDescent="0.2">
      <c r="H1479" s="214"/>
      <c r="I1479" s="214"/>
      <c r="J1479" s="214"/>
      <c r="K1479" s="214"/>
      <c r="L1479" s="214"/>
      <c r="M1479" s="214"/>
    </row>
    <row r="1480" spans="8:13" s="166" customFormat="1" ht="14.25" x14ac:dyDescent="0.2">
      <c r="H1480" s="214"/>
      <c r="I1480" s="214"/>
      <c r="J1480" s="214"/>
      <c r="K1480" s="214"/>
      <c r="L1480" s="214"/>
      <c r="M1480" s="214"/>
    </row>
    <row r="1481" spans="8:13" s="166" customFormat="1" ht="14.25" x14ac:dyDescent="0.2">
      <c r="H1481" s="214"/>
      <c r="I1481" s="214"/>
      <c r="J1481" s="214"/>
      <c r="K1481" s="214"/>
      <c r="L1481" s="214"/>
      <c r="M1481" s="214"/>
    </row>
    <row r="1482" spans="8:13" s="166" customFormat="1" ht="14.25" x14ac:dyDescent="0.2">
      <c r="H1482" s="214"/>
      <c r="I1482" s="214"/>
      <c r="J1482" s="214"/>
      <c r="K1482" s="214"/>
      <c r="L1482" s="214"/>
      <c r="M1482" s="214"/>
    </row>
    <row r="1483" spans="8:13" s="166" customFormat="1" ht="14.25" x14ac:dyDescent="0.2">
      <c r="H1483" s="214"/>
      <c r="I1483" s="214"/>
      <c r="J1483" s="214"/>
      <c r="K1483" s="214"/>
      <c r="L1483" s="214"/>
      <c r="M1483" s="214"/>
    </row>
    <row r="1484" spans="8:13" s="166" customFormat="1" ht="14.25" x14ac:dyDescent="0.2">
      <c r="H1484" s="214"/>
      <c r="I1484" s="214"/>
      <c r="J1484" s="214"/>
      <c r="K1484" s="214"/>
      <c r="L1484" s="214"/>
      <c r="M1484" s="214"/>
    </row>
    <row r="1485" spans="8:13" s="166" customFormat="1" ht="14.25" x14ac:dyDescent="0.2">
      <c r="H1485" s="214"/>
      <c r="I1485" s="214"/>
      <c r="J1485" s="214"/>
      <c r="K1485" s="214"/>
      <c r="L1485" s="214"/>
      <c r="M1485" s="214"/>
    </row>
    <row r="1486" spans="8:13" s="166" customFormat="1" ht="14.25" x14ac:dyDescent="0.2">
      <c r="H1486" s="214"/>
      <c r="I1486" s="214"/>
      <c r="J1486" s="214"/>
      <c r="K1486" s="214"/>
      <c r="L1486" s="214"/>
      <c r="M1486" s="214"/>
    </row>
    <row r="1487" spans="8:13" s="166" customFormat="1" ht="14.25" x14ac:dyDescent="0.2">
      <c r="H1487" s="214"/>
      <c r="I1487" s="214"/>
      <c r="J1487" s="214"/>
      <c r="K1487" s="214"/>
      <c r="L1487" s="214"/>
      <c r="M1487" s="214"/>
    </row>
    <row r="1488" spans="8:13" s="166" customFormat="1" ht="14.25" x14ac:dyDescent="0.2">
      <c r="H1488" s="214"/>
      <c r="I1488" s="214"/>
      <c r="J1488" s="214"/>
      <c r="K1488" s="214"/>
      <c r="L1488" s="214"/>
      <c r="M1488" s="214"/>
    </row>
    <row r="1489" spans="8:13" s="166" customFormat="1" ht="14.25" x14ac:dyDescent="0.2">
      <c r="H1489" s="214"/>
      <c r="I1489" s="214"/>
      <c r="J1489" s="214"/>
      <c r="K1489" s="214"/>
      <c r="L1489" s="214"/>
      <c r="M1489" s="214"/>
    </row>
    <row r="1490" spans="8:13" s="166" customFormat="1" ht="14.25" x14ac:dyDescent="0.2">
      <c r="H1490" s="214"/>
      <c r="I1490" s="214"/>
      <c r="J1490" s="214"/>
      <c r="K1490" s="214"/>
      <c r="L1490" s="214"/>
      <c r="M1490" s="214"/>
    </row>
    <row r="1491" spans="8:13" s="166" customFormat="1" ht="14.25" x14ac:dyDescent="0.2">
      <c r="H1491" s="214"/>
      <c r="I1491" s="214"/>
      <c r="J1491" s="214"/>
      <c r="K1491" s="214"/>
      <c r="L1491" s="214"/>
      <c r="M1491" s="214"/>
    </row>
    <row r="1492" spans="8:13" s="166" customFormat="1" ht="14.25" x14ac:dyDescent="0.2">
      <c r="H1492" s="214"/>
      <c r="I1492" s="214"/>
      <c r="J1492" s="214"/>
      <c r="K1492" s="214"/>
      <c r="L1492" s="214"/>
      <c r="M1492" s="214"/>
    </row>
    <row r="1493" spans="8:13" s="166" customFormat="1" ht="14.25" x14ac:dyDescent="0.2">
      <c r="H1493" s="214"/>
      <c r="I1493" s="214"/>
      <c r="J1493" s="214"/>
      <c r="K1493" s="214"/>
      <c r="L1493" s="214"/>
      <c r="M1493" s="214"/>
    </row>
    <row r="1494" spans="8:13" s="166" customFormat="1" ht="14.25" x14ac:dyDescent="0.2">
      <c r="H1494" s="214"/>
      <c r="I1494" s="214"/>
      <c r="J1494" s="214"/>
      <c r="K1494" s="214"/>
      <c r="L1494" s="214"/>
      <c r="M1494" s="214"/>
    </row>
    <row r="1495" spans="8:13" s="166" customFormat="1" ht="14.25" x14ac:dyDescent="0.2">
      <c r="H1495" s="214"/>
      <c r="I1495" s="214"/>
      <c r="J1495" s="214"/>
      <c r="K1495" s="214"/>
      <c r="L1495" s="214"/>
      <c r="M1495" s="214"/>
    </row>
    <row r="1496" spans="8:13" s="166" customFormat="1" ht="14.25" x14ac:dyDescent="0.2">
      <c r="H1496" s="214"/>
      <c r="I1496" s="214"/>
      <c r="J1496" s="214"/>
      <c r="K1496" s="214"/>
      <c r="L1496" s="214"/>
      <c r="M1496" s="214"/>
    </row>
    <row r="1497" spans="8:13" s="166" customFormat="1" ht="14.25" x14ac:dyDescent="0.2">
      <c r="H1497" s="214"/>
      <c r="I1497" s="214"/>
      <c r="J1497" s="214"/>
      <c r="K1497" s="214"/>
      <c r="L1497" s="214"/>
      <c r="M1497" s="214"/>
    </row>
    <row r="1498" spans="8:13" s="166" customFormat="1" ht="14.25" x14ac:dyDescent="0.2">
      <c r="H1498" s="214"/>
      <c r="I1498" s="214"/>
      <c r="J1498" s="214"/>
      <c r="K1498" s="214"/>
      <c r="L1498" s="214"/>
      <c r="M1498" s="214"/>
    </row>
    <row r="1499" spans="8:13" s="166" customFormat="1" ht="14.25" x14ac:dyDescent="0.2">
      <c r="H1499" s="214"/>
      <c r="I1499" s="214"/>
      <c r="J1499" s="214"/>
      <c r="K1499" s="214"/>
      <c r="L1499" s="214"/>
      <c r="M1499" s="214"/>
    </row>
    <row r="1500" spans="8:13" s="166" customFormat="1" ht="14.25" x14ac:dyDescent="0.2">
      <c r="H1500" s="214"/>
      <c r="I1500" s="214"/>
      <c r="J1500" s="214"/>
      <c r="K1500" s="214"/>
      <c r="L1500" s="214"/>
      <c r="M1500" s="214"/>
    </row>
    <row r="1501" spans="8:13" s="166" customFormat="1" ht="14.25" x14ac:dyDescent="0.2">
      <c r="H1501" s="214"/>
      <c r="I1501" s="214"/>
      <c r="J1501" s="214"/>
      <c r="K1501" s="214"/>
      <c r="L1501" s="214"/>
      <c r="M1501" s="214"/>
    </row>
    <row r="1502" spans="8:13" s="166" customFormat="1" ht="14.25" x14ac:dyDescent="0.2">
      <c r="H1502" s="214"/>
      <c r="I1502" s="214"/>
      <c r="J1502" s="214"/>
      <c r="K1502" s="214"/>
      <c r="L1502" s="214"/>
      <c r="M1502" s="214"/>
    </row>
    <row r="1503" spans="8:13" s="166" customFormat="1" ht="14.25" x14ac:dyDescent="0.2">
      <c r="H1503" s="214"/>
      <c r="I1503" s="214"/>
      <c r="J1503" s="214"/>
      <c r="K1503" s="214"/>
      <c r="L1503" s="214"/>
      <c r="M1503" s="214"/>
    </row>
    <row r="1504" spans="8:13" s="166" customFormat="1" ht="14.25" x14ac:dyDescent="0.2">
      <c r="H1504" s="214"/>
      <c r="I1504" s="214"/>
      <c r="J1504" s="214"/>
      <c r="K1504" s="214"/>
      <c r="L1504" s="214"/>
      <c r="M1504" s="214"/>
    </row>
    <row r="1505" spans="8:13" s="166" customFormat="1" ht="14.25" x14ac:dyDescent="0.2">
      <c r="H1505" s="214"/>
      <c r="I1505" s="214"/>
      <c r="J1505" s="214"/>
      <c r="K1505" s="214"/>
      <c r="L1505" s="214"/>
      <c r="M1505" s="214"/>
    </row>
    <row r="1506" spans="8:13" s="166" customFormat="1" ht="14.25" x14ac:dyDescent="0.2">
      <c r="H1506" s="214"/>
      <c r="I1506" s="214"/>
      <c r="J1506" s="214"/>
      <c r="K1506" s="214"/>
      <c r="L1506" s="214"/>
      <c r="M1506" s="214"/>
    </row>
    <row r="1507" spans="8:13" s="166" customFormat="1" ht="14.25" x14ac:dyDescent="0.2">
      <c r="H1507" s="214"/>
      <c r="I1507" s="214"/>
      <c r="J1507" s="214"/>
      <c r="K1507" s="214"/>
      <c r="L1507" s="214"/>
      <c r="M1507" s="214"/>
    </row>
    <row r="1508" spans="8:13" s="166" customFormat="1" ht="14.25" x14ac:dyDescent="0.2">
      <c r="H1508" s="214"/>
      <c r="I1508" s="214"/>
      <c r="J1508" s="214"/>
      <c r="K1508" s="214"/>
      <c r="L1508" s="214"/>
      <c r="M1508" s="214"/>
    </row>
    <row r="1509" spans="8:13" s="166" customFormat="1" ht="14.25" x14ac:dyDescent="0.2">
      <c r="H1509" s="214"/>
      <c r="I1509" s="214"/>
      <c r="J1509" s="214"/>
      <c r="K1509" s="214"/>
      <c r="L1509" s="214"/>
      <c r="M1509" s="214"/>
    </row>
    <row r="1510" spans="8:13" s="166" customFormat="1" ht="14.25" x14ac:dyDescent="0.2">
      <c r="H1510" s="214"/>
      <c r="I1510" s="214"/>
      <c r="J1510" s="214"/>
      <c r="K1510" s="214"/>
      <c r="L1510" s="214"/>
      <c r="M1510" s="214"/>
    </row>
    <row r="1511" spans="8:13" s="166" customFormat="1" ht="14.25" x14ac:dyDescent="0.2">
      <c r="H1511" s="214"/>
      <c r="I1511" s="214"/>
      <c r="J1511" s="214"/>
      <c r="K1511" s="214"/>
      <c r="L1511" s="214"/>
      <c r="M1511" s="214"/>
    </row>
    <row r="1512" spans="8:13" s="166" customFormat="1" ht="14.25" x14ac:dyDescent="0.2">
      <c r="H1512" s="214"/>
      <c r="I1512" s="214"/>
      <c r="J1512" s="214"/>
      <c r="K1512" s="214"/>
      <c r="L1512" s="214"/>
      <c r="M1512" s="214"/>
    </row>
    <row r="1513" spans="8:13" s="166" customFormat="1" ht="14.25" x14ac:dyDescent="0.2">
      <c r="H1513" s="214"/>
      <c r="I1513" s="214"/>
      <c r="J1513" s="214"/>
      <c r="K1513" s="214"/>
      <c r="L1513" s="214"/>
      <c r="M1513" s="214"/>
    </row>
    <row r="1514" spans="8:13" s="166" customFormat="1" ht="14.25" x14ac:dyDescent="0.2">
      <c r="H1514" s="214"/>
      <c r="I1514" s="214"/>
      <c r="J1514" s="214"/>
      <c r="K1514" s="214"/>
      <c r="L1514" s="214"/>
      <c r="M1514" s="214"/>
    </row>
    <row r="1515" spans="8:13" s="166" customFormat="1" ht="14.25" x14ac:dyDescent="0.2">
      <c r="H1515" s="214"/>
      <c r="I1515" s="214"/>
      <c r="J1515" s="214"/>
      <c r="K1515" s="214"/>
      <c r="L1515" s="214"/>
      <c r="M1515" s="214"/>
    </row>
    <row r="1516" spans="8:13" s="166" customFormat="1" ht="14.25" x14ac:dyDescent="0.2">
      <c r="H1516" s="214"/>
      <c r="I1516" s="214"/>
      <c r="J1516" s="214"/>
      <c r="K1516" s="214"/>
      <c r="L1516" s="214"/>
      <c r="M1516" s="214"/>
    </row>
    <row r="1517" spans="8:13" s="166" customFormat="1" ht="14.25" x14ac:dyDescent="0.2">
      <c r="H1517" s="214"/>
      <c r="I1517" s="214"/>
      <c r="J1517" s="214"/>
      <c r="K1517" s="214"/>
      <c r="L1517" s="214"/>
      <c r="M1517" s="214"/>
    </row>
    <row r="1518" spans="8:13" s="166" customFormat="1" ht="14.25" x14ac:dyDescent="0.2">
      <c r="H1518" s="214"/>
      <c r="I1518" s="214"/>
      <c r="J1518" s="214"/>
      <c r="K1518" s="214"/>
      <c r="L1518" s="214"/>
      <c r="M1518" s="214"/>
    </row>
    <row r="1519" spans="8:13" s="166" customFormat="1" ht="14.25" x14ac:dyDescent="0.2">
      <c r="H1519" s="214"/>
      <c r="I1519" s="214"/>
      <c r="J1519" s="214"/>
      <c r="K1519" s="214"/>
      <c r="L1519" s="214"/>
      <c r="M1519" s="214"/>
    </row>
    <row r="1520" spans="8:13" s="166" customFormat="1" ht="14.25" x14ac:dyDescent="0.2">
      <c r="H1520" s="214"/>
      <c r="I1520" s="214"/>
      <c r="J1520" s="214"/>
      <c r="K1520" s="214"/>
      <c r="L1520" s="214"/>
      <c r="M1520" s="214"/>
    </row>
    <row r="1521" spans="8:13" s="166" customFormat="1" ht="14.25" x14ac:dyDescent="0.2">
      <c r="H1521" s="214"/>
      <c r="I1521" s="214"/>
      <c r="J1521" s="214"/>
      <c r="K1521" s="214"/>
      <c r="L1521" s="214"/>
      <c r="M1521" s="214"/>
    </row>
    <row r="1522" spans="8:13" s="166" customFormat="1" ht="14.25" x14ac:dyDescent="0.2">
      <c r="H1522" s="214"/>
      <c r="I1522" s="214"/>
      <c r="J1522" s="214"/>
      <c r="K1522" s="214"/>
      <c r="L1522" s="214"/>
      <c r="M1522" s="214"/>
    </row>
    <row r="1523" spans="8:13" s="166" customFormat="1" ht="14.25" x14ac:dyDescent="0.2">
      <c r="H1523" s="214"/>
      <c r="I1523" s="214"/>
      <c r="J1523" s="214"/>
      <c r="K1523" s="214"/>
      <c r="L1523" s="214"/>
      <c r="M1523" s="214"/>
    </row>
    <row r="1524" spans="8:13" s="166" customFormat="1" ht="14.25" x14ac:dyDescent="0.2">
      <c r="H1524" s="214"/>
      <c r="I1524" s="214"/>
      <c r="J1524" s="214"/>
      <c r="K1524" s="214"/>
      <c r="L1524" s="214"/>
      <c r="M1524" s="214"/>
    </row>
    <row r="1525" spans="8:13" s="166" customFormat="1" ht="14.25" x14ac:dyDescent="0.2">
      <c r="H1525" s="214"/>
      <c r="I1525" s="214"/>
      <c r="J1525" s="214"/>
      <c r="K1525" s="214"/>
      <c r="L1525" s="214"/>
      <c r="M1525" s="214"/>
    </row>
    <row r="1526" spans="8:13" s="166" customFormat="1" ht="14.25" x14ac:dyDescent="0.2">
      <c r="H1526" s="214"/>
      <c r="I1526" s="214"/>
      <c r="J1526" s="214"/>
      <c r="K1526" s="214"/>
      <c r="L1526" s="214"/>
      <c r="M1526" s="214"/>
    </row>
    <row r="1527" spans="8:13" s="166" customFormat="1" ht="14.25" x14ac:dyDescent="0.2">
      <c r="H1527" s="214"/>
      <c r="I1527" s="214"/>
      <c r="J1527" s="214"/>
      <c r="K1527" s="214"/>
      <c r="L1527" s="214"/>
      <c r="M1527" s="214"/>
    </row>
    <row r="1528" spans="8:13" s="166" customFormat="1" ht="14.25" x14ac:dyDescent="0.2">
      <c r="H1528" s="214"/>
      <c r="I1528" s="214"/>
      <c r="J1528" s="214"/>
      <c r="K1528" s="214"/>
      <c r="L1528" s="214"/>
      <c r="M1528" s="214"/>
    </row>
    <row r="1529" spans="8:13" s="166" customFormat="1" ht="14.25" x14ac:dyDescent="0.2">
      <c r="H1529" s="214"/>
      <c r="I1529" s="214"/>
      <c r="J1529" s="214"/>
      <c r="K1529" s="214"/>
      <c r="L1529" s="214"/>
      <c r="M1529" s="214"/>
    </row>
  </sheetData>
  <mergeCells count="1">
    <mergeCell ref="C4:D4"/>
  </mergeCells>
  <phoneticPr fontId="49" type="noConversion"/>
  <conditionalFormatting sqref="F6">
    <cfRule type="cellIs" dxfId="2511" priority="4" operator="equal">
      <formula>"adjustment needed"</formula>
    </cfRule>
  </conditionalFormatting>
  <conditionalFormatting sqref="F8">
    <cfRule type="cellIs" dxfId="2510" priority="3" operator="equal">
      <formula>"adjustment needed"</formula>
    </cfRule>
  </conditionalFormatting>
  <conditionalFormatting sqref="F10">
    <cfRule type="cellIs" dxfId="2509" priority="2" operator="equal">
      <formula>"adjustment needed"</formula>
    </cfRule>
  </conditionalFormatting>
  <conditionalFormatting sqref="F12">
    <cfRule type="cellIs" dxfId="2508" priority="1" operator="equal">
      <formula>"adjustment needed"</formula>
    </cfRule>
  </conditionalFormatting>
  <pageMargins left="0.7" right="0.7" top="0.78740157499999996" bottom="0.78740157499999996" header="0.3" footer="0.3"/>
  <pageSetup paperSize="9" orientation="portrait" r:id="rId1"/>
  <ignoredErrors>
    <ignoredError sqref="D9 D7 D1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5C38471-C60E-44BF-B026-96BD431A591C}">
          <x14:formula1>
            <xm:f>'Drop-down Liste'!$D$2</xm:f>
          </x14:formula1>
          <xm:sqref>O20:O1000 Q20:Q1000 S20:S1000 U20:U1000 W20:W1000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881BE-9D5E-4191-B5BF-5EE4F78E4972}">
  <dimension ref="A1:AA510"/>
  <sheetViews>
    <sheetView showGridLines="0" topLeftCell="B3" zoomScaleNormal="100" workbookViewId="0">
      <selection activeCell="H5" sqref="H5:H23"/>
    </sheetView>
  </sheetViews>
  <sheetFormatPr baseColWidth="10" defaultColWidth="11.5546875" defaultRowHeight="15.75" outlineLevelRow="1" outlineLevelCol="2" x14ac:dyDescent="0.25"/>
  <cols>
    <col min="1" max="1" width="11.5546875" style="144"/>
    <col min="2" max="2" width="11.5546875" style="40"/>
    <col min="3" max="3" width="6.33203125" style="154" customWidth="1"/>
    <col min="4" max="7" width="16.44140625" style="40" customWidth="1"/>
    <col min="8" max="8" width="16.44140625" style="159" customWidth="1"/>
    <col min="9" max="11" width="16.44140625" style="144" customWidth="1"/>
    <col min="12" max="16" width="11.21875" style="144" customWidth="1" outlineLevel="2"/>
    <col min="17" max="26" width="11.21875" style="144" customWidth="1" outlineLevel="1"/>
    <col min="28" max="28" width="10.5546875" style="144" customWidth="1"/>
    <col min="29" max="16384" width="11.5546875" style="144"/>
  </cols>
  <sheetData>
    <row r="1" spans="1:27" ht="24" customHeight="1" x14ac:dyDescent="0.25">
      <c r="A1" s="36" t="s">
        <v>380</v>
      </c>
      <c r="B1" s="37"/>
      <c r="C1" s="213"/>
      <c r="D1" s="37"/>
      <c r="E1" s="37"/>
      <c r="F1" s="37"/>
      <c r="G1" s="37"/>
      <c r="H1" s="37"/>
      <c r="I1" s="37"/>
      <c r="J1" s="37"/>
      <c r="K1" s="37"/>
      <c r="L1" s="37"/>
      <c r="M1" s="37"/>
      <c r="N1" s="37"/>
      <c r="O1" s="37"/>
      <c r="P1" s="37"/>
      <c r="Q1" s="37"/>
      <c r="R1" s="37"/>
      <c r="S1" s="37"/>
      <c r="T1" s="37"/>
      <c r="U1" s="37"/>
      <c r="V1" s="37"/>
      <c r="W1" s="37"/>
      <c r="X1" s="37"/>
      <c r="Y1" s="37"/>
      <c r="Z1" s="38"/>
      <c r="AA1" s="144"/>
    </row>
    <row r="2" spans="1:27" s="147" customFormat="1" ht="15" x14ac:dyDescent="0.25">
      <c r="B2" s="146"/>
      <c r="C2" s="145"/>
      <c r="G2" s="146"/>
      <c r="H2" s="148"/>
      <c r="I2" s="149"/>
      <c r="J2" s="149"/>
      <c r="L2" s="149"/>
      <c r="M2" s="149"/>
      <c r="N2" s="149"/>
      <c r="O2" s="149"/>
      <c r="P2" s="149"/>
      <c r="Q2" s="149"/>
      <c r="R2" s="149"/>
      <c r="S2" s="149"/>
      <c r="T2" s="149"/>
      <c r="U2" s="149"/>
      <c r="V2" s="149"/>
      <c r="W2" s="149"/>
      <c r="X2" s="149"/>
      <c r="Y2" s="149"/>
    </row>
    <row r="3" spans="1:27" ht="26.25" x14ac:dyDescent="0.25">
      <c r="A3" s="229" t="s">
        <v>381</v>
      </c>
      <c r="D3" s="150" t="s">
        <v>394</v>
      </c>
      <c r="E3" s="150"/>
      <c r="F3" s="150"/>
      <c r="G3" s="146"/>
      <c r="H3" s="146"/>
      <c r="I3" s="417"/>
      <c r="J3" s="146"/>
      <c r="L3" s="40"/>
      <c r="M3" s="40"/>
      <c r="N3" s="40"/>
      <c r="O3" s="40"/>
      <c r="P3" s="40"/>
      <c r="Q3" s="40"/>
      <c r="R3" s="40"/>
      <c r="S3" s="40"/>
      <c r="T3" s="40"/>
      <c r="U3" s="40"/>
      <c r="V3" s="40"/>
      <c r="W3" s="40"/>
      <c r="X3" s="40"/>
      <c r="Y3" s="40"/>
    </row>
    <row r="4" spans="1:27" x14ac:dyDescent="0.25">
      <c r="A4" s="431" t="s">
        <v>395</v>
      </c>
      <c r="D4" s="431" t="s">
        <v>19</v>
      </c>
      <c r="E4" s="488" t="s">
        <v>398</v>
      </c>
      <c r="F4" s="482" t="s">
        <v>397</v>
      </c>
      <c r="G4" s="431" t="s">
        <v>531</v>
      </c>
      <c r="H4" s="431" t="s">
        <v>532</v>
      </c>
      <c r="I4" s="431" t="s">
        <v>533</v>
      </c>
      <c r="J4" s="209" t="s">
        <v>543</v>
      </c>
      <c r="K4" s="208" t="s">
        <v>392</v>
      </c>
      <c r="L4" s="209" t="s">
        <v>389</v>
      </c>
      <c r="M4" s="209" t="s">
        <v>39</v>
      </c>
      <c r="N4" s="209" t="s">
        <v>40</v>
      </c>
      <c r="O4" s="209" t="s">
        <v>41</v>
      </c>
      <c r="P4" s="209" t="s">
        <v>42</v>
      </c>
      <c r="Q4" s="209" t="s">
        <v>43</v>
      </c>
      <c r="R4" s="209" t="s">
        <v>44</v>
      </c>
      <c r="S4" s="209" t="s">
        <v>45</v>
      </c>
      <c r="T4" s="209" t="s">
        <v>46</v>
      </c>
      <c r="U4" s="209" t="s">
        <v>47</v>
      </c>
      <c r="V4" s="209" t="s">
        <v>48</v>
      </c>
      <c r="W4" s="209" t="s">
        <v>49</v>
      </c>
      <c r="X4" s="209" t="s">
        <v>50</v>
      </c>
      <c r="Y4" s="209" t="s">
        <v>51</v>
      </c>
      <c r="Z4" s="209" t="s">
        <v>52</v>
      </c>
    </row>
    <row r="5" spans="1:27" x14ac:dyDescent="0.25">
      <c r="A5" s="572">
        <f>SUMIFS($H$30:$H$510,$A$30:$A$510,"x",$C$30:$C$510,D5,$D$30:$D$510,"Yes")</f>
        <v>0</v>
      </c>
      <c r="D5" s="619" t="s">
        <v>24</v>
      </c>
      <c r="E5" s="230" t="s">
        <v>383</v>
      </c>
      <c r="F5" s="483">
        <f>SUMIFS($H$30:$H$1767,$C$30:$C$1767,D$5,$D$30:$D$1767,"Yes",$E$30:$E$1767,E5)</f>
        <v>0</v>
      </c>
      <c r="G5" s="621">
        <f>SUMIFS($H:$H,$C:$C,D5,$D:$D,"Yes")</f>
        <v>0</v>
      </c>
      <c r="H5" s="611"/>
      <c r="I5" s="434"/>
      <c r="J5" s="423"/>
      <c r="K5" s="602">
        <f>SUM(L5:Z5)</f>
        <v>0</v>
      </c>
      <c r="L5" s="596">
        <f t="shared" ref="L5:Z5" si="0">SUMIFS($H:$H,$C:$C,$D5,$D:$D,"Yes",$F:$F,L$4)</f>
        <v>0</v>
      </c>
      <c r="M5" s="596">
        <f t="shared" si="0"/>
        <v>0</v>
      </c>
      <c r="N5" s="596">
        <f t="shared" si="0"/>
        <v>0</v>
      </c>
      <c r="O5" s="596">
        <f t="shared" si="0"/>
        <v>0</v>
      </c>
      <c r="P5" s="596">
        <f t="shared" si="0"/>
        <v>0</v>
      </c>
      <c r="Q5" s="596">
        <f t="shared" si="0"/>
        <v>0</v>
      </c>
      <c r="R5" s="596">
        <f t="shared" si="0"/>
        <v>0</v>
      </c>
      <c r="S5" s="596">
        <f t="shared" si="0"/>
        <v>0</v>
      </c>
      <c r="T5" s="596">
        <f t="shared" si="0"/>
        <v>0</v>
      </c>
      <c r="U5" s="596">
        <f t="shared" si="0"/>
        <v>0</v>
      </c>
      <c r="V5" s="596">
        <f t="shared" si="0"/>
        <v>0</v>
      </c>
      <c r="W5" s="596">
        <f t="shared" si="0"/>
        <v>0</v>
      </c>
      <c r="X5" s="596">
        <f t="shared" si="0"/>
        <v>0</v>
      </c>
      <c r="Y5" s="596">
        <f t="shared" si="0"/>
        <v>0</v>
      </c>
      <c r="Z5" s="596">
        <f t="shared" si="0"/>
        <v>0</v>
      </c>
    </row>
    <row r="6" spans="1:27" x14ac:dyDescent="0.25">
      <c r="A6" s="573"/>
      <c r="D6" s="620"/>
      <c r="E6" s="230" t="s">
        <v>384</v>
      </c>
      <c r="F6" s="483">
        <f t="shared" ref="F6:F7" si="1">SUMIFS($H$30:$H$1767,$C$30:$C$1767,D$5,$D$30:$D$1767,"Yes",$E$30:$E$1767,E6)</f>
        <v>0</v>
      </c>
      <c r="G6" s="622"/>
      <c r="H6" s="612"/>
      <c r="I6" s="434"/>
      <c r="J6" s="423"/>
      <c r="K6" s="603"/>
      <c r="L6" s="597"/>
      <c r="M6" s="597"/>
      <c r="N6" s="597"/>
      <c r="O6" s="597"/>
      <c r="P6" s="597"/>
      <c r="Q6" s="597"/>
      <c r="R6" s="597"/>
      <c r="S6" s="597"/>
      <c r="T6" s="597"/>
      <c r="U6" s="597"/>
      <c r="V6" s="597"/>
      <c r="W6" s="597"/>
      <c r="X6" s="597"/>
      <c r="Y6" s="597"/>
      <c r="Z6" s="597"/>
    </row>
    <row r="7" spans="1:27" x14ac:dyDescent="0.25">
      <c r="A7" s="574"/>
      <c r="D7" s="620"/>
      <c r="E7" s="230" t="s">
        <v>234</v>
      </c>
      <c r="F7" s="483">
        <f t="shared" si="1"/>
        <v>0</v>
      </c>
      <c r="G7" s="623"/>
      <c r="H7" s="613"/>
      <c r="I7" s="434"/>
      <c r="J7" s="423"/>
      <c r="K7" s="604"/>
      <c r="L7" s="598"/>
      <c r="M7" s="598"/>
      <c r="N7" s="598"/>
      <c r="O7" s="598"/>
      <c r="P7" s="598"/>
      <c r="Q7" s="598"/>
      <c r="R7" s="598"/>
      <c r="S7" s="598"/>
      <c r="T7" s="598"/>
      <c r="U7" s="598"/>
      <c r="V7" s="598"/>
      <c r="W7" s="598"/>
      <c r="X7" s="598"/>
      <c r="Y7" s="598"/>
      <c r="Z7" s="598"/>
    </row>
    <row r="8" spans="1:27" x14ac:dyDescent="0.25">
      <c r="A8" s="181"/>
      <c r="D8" s="477" t="s">
        <v>77</v>
      </c>
      <c r="E8" s="478"/>
      <c r="F8" s="479"/>
      <c r="G8" s="490">
        <f>IFERROR(IF(OR((H5+H8)=G5,H5=0),0,G5-H5-H8),"")</f>
        <v>0</v>
      </c>
      <c r="H8" s="486"/>
      <c r="I8" s="424" t="str">
        <f>IF((G5)=H5+H8,"no adjustment needed",IF(ISBLANK(H5),"no adjustment needed","adjustment needed"))</f>
        <v>no adjustment needed</v>
      </c>
      <c r="J8" s="423"/>
      <c r="K8" s="5"/>
      <c r="L8" s="434"/>
      <c r="M8" s="434"/>
      <c r="N8" s="434"/>
      <c r="O8" s="434"/>
      <c r="P8" s="434"/>
      <c r="Q8" s="434"/>
      <c r="R8" s="434"/>
      <c r="S8" s="434"/>
      <c r="T8" s="434"/>
      <c r="U8" s="434"/>
      <c r="V8" s="434"/>
      <c r="W8" s="434"/>
      <c r="X8" s="434"/>
      <c r="Y8" s="434"/>
      <c r="Z8" s="434"/>
    </row>
    <row r="9" spans="1:27" ht="15.75" customHeight="1" x14ac:dyDescent="0.25">
      <c r="A9" s="572">
        <f>SUMIFS($H$30:$H$510,$A$30:$A$510,"x",$C$30:$C$510,D9,$D$30:$D$510,"Yes")</f>
        <v>0</v>
      </c>
      <c r="D9" s="614" t="s">
        <v>25</v>
      </c>
      <c r="E9" s="496" t="str">
        <f>E5</f>
        <v>Consumables</v>
      </c>
      <c r="F9" s="476">
        <f>SUMIFS($H$30:$H$1767,$C$30:$C$1767,D$9,$D$30:$D$1767,"Yes",$E$30:$E$1767,E9)</f>
        <v>0</v>
      </c>
      <c r="G9" s="608">
        <f>SUMIFS($H:$H,$C:$C,D9,$D:$D,"Yes")</f>
        <v>0</v>
      </c>
      <c r="H9" s="611"/>
      <c r="I9" s="435"/>
      <c r="J9" s="423"/>
      <c r="K9" s="599">
        <f>SUM(L9:Z9)</f>
        <v>0</v>
      </c>
      <c r="L9" s="590">
        <f t="shared" ref="L9:Z9" si="2">SUMIFS($H:$H,$C:$C,$D9,$D:$D,"Yes",$F:$F,L$4)</f>
        <v>0</v>
      </c>
      <c r="M9" s="590">
        <f t="shared" si="2"/>
        <v>0</v>
      </c>
      <c r="N9" s="590">
        <f t="shared" si="2"/>
        <v>0</v>
      </c>
      <c r="O9" s="590">
        <f t="shared" si="2"/>
        <v>0</v>
      </c>
      <c r="P9" s="590">
        <f t="shared" si="2"/>
        <v>0</v>
      </c>
      <c r="Q9" s="590">
        <f t="shared" si="2"/>
        <v>0</v>
      </c>
      <c r="R9" s="590">
        <f t="shared" si="2"/>
        <v>0</v>
      </c>
      <c r="S9" s="590">
        <f t="shared" si="2"/>
        <v>0</v>
      </c>
      <c r="T9" s="590">
        <f t="shared" si="2"/>
        <v>0</v>
      </c>
      <c r="U9" s="590">
        <f t="shared" si="2"/>
        <v>0</v>
      </c>
      <c r="V9" s="590">
        <f t="shared" si="2"/>
        <v>0</v>
      </c>
      <c r="W9" s="590">
        <f t="shared" si="2"/>
        <v>0</v>
      </c>
      <c r="X9" s="590">
        <f t="shared" si="2"/>
        <v>0</v>
      </c>
      <c r="Y9" s="590">
        <f t="shared" si="2"/>
        <v>0</v>
      </c>
      <c r="Z9" s="590">
        <f t="shared" si="2"/>
        <v>0</v>
      </c>
    </row>
    <row r="10" spans="1:27" ht="15.75" customHeight="1" x14ac:dyDescent="0.25">
      <c r="A10" s="573"/>
      <c r="D10" s="614"/>
      <c r="E10" s="496" t="str">
        <f t="shared" ref="E10:E11" si="3">E6</f>
        <v>Publications</v>
      </c>
      <c r="F10" s="476">
        <f t="shared" ref="F10:F11" si="4">SUMIFS($H$30:$H$1767,$C$30:$C$1767,D$9,$D$30:$D$1767,"Yes",$E$30:$E$1767,E10)</f>
        <v>0</v>
      </c>
      <c r="G10" s="609"/>
      <c r="H10" s="612"/>
      <c r="I10" s="435"/>
      <c r="J10" s="423"/>
      <c r="K10" s="600"/>
      <c r="L10" s="591"/>
      <c r="M10" s="591"/>
      <c r="N10" s="591"/>
      <c r="O10" s="591"/>
      <c r="P10" s="591"/>
      <c r="Q10" s="591"/>
      <c r="R10" s="591"/>
      <c r="S10" s="591"/>
      <c r="T10" s="591"/>
      <c r="U10" s="591"/>
      <c r="V10" s="591"/>
      <c r="W10" s="591"/>
      <c r="X10" s="591"/>
      <c r="Y10" s="591"/>
      <c r="Z10" s="591"/>
    </row>
    <row r="11" spans="1:27" ht="15.75" customHeight="1" x14ac:dyDescent="0.25">
      <c r="A11" s="574"/>
      <c r="D11" s="615"/>
      <c r="E11" s="496" t="str">
        <f t="shared" si="3"/>
        <v>Other</v>
      </c>
      <c r="F11" s="476">
        <f t="shared" si="4"/>
        <v>0</v>
      </c>
      <c r="G11" s="610"/>
      <c r="H11" s="613"/>
      <c r="I11" s="435"/>
      <c r="J11" s="423"/>
      <c r="K11" s="601"/>
      <c r="L11" s="592"/>
      <c r="M11" s="592"/>
      <c r="N11" s="592"/>
      <c r="O11" s="592"/>
      <c r="P11" s="592"/>
      <c r="Q11" s="592"/>
      <c r="R11" s="592"/>
      <c r="S11" s="592"/>
      <c r="T11" s="592"/>
      <c r="U11" s="592"/>
      <c r="V11" s="592"/>
      <c r="W11" s="592"/>
      <c r="X11" s="592"/>
      <c r="Y11" s="592"/>
      <c r="Z11" s="592"/>
    </row>
    <row r="12" spans="1:27" x14ac:dyDescent="0.25">
      <c r="A12" s="181"/>
      <c r="D12" s="472" t="s">
        <v>113</v>
      </c>
      <c r="E12" s="497"/>
      <c r="F12" s="475"/>
      <c r="G12" s="491">
        <f>IFERROR(IF(OR((H9+H12)=G9,H9=0),0,G9-H9-H12),"")</f>
        <v>0</v>
      </c>
      <c r="H12" s="487"/>
      <c r="I12" s="424" t="str">
        <f>IF((G9)=H9+H12,"no adjustment needed",IF(ISBLANK(H9),"no adjustment needed","adjustment needed"))</f>
        <v>no adjustment needed</v>
      </c>
      <c r="J12" s="423"/>
      <c r="K12" s="5"/>
      <c r="L12" s="434"/>
      <c r="M12" s="434"/>
      <c r="N12" s="434"/>
      <c r="O12" s="434"/>
      <c r="P12" s="434"/>
      <c r="Q12" s="434"/>
      <c r="R12" s="434"/>
      <c r="S12" s="434"/>
      <c r="T12" s="434"/>
      <c r="U12" s="434"/>
      <c r="V12" s="434"/>
      <c r="W12" s="434"/>
      <c r="X12" s="434"/>
      <c r="Y12" s="434"/>
      <c r="Z12" s="434"/>
    </row>
    <row r="13" spans="1:27" ht="15.75" customHeight="1" outlineLevel="1" x14ac:dyDescent="0.25">
      <c r="A13" s="572">
        <f>SUMIFS($H$30:$H$510,$A$30:$A$510,"x",$C$30:$C$510,D13,$D$30:$D$510,"Yes")</f>
        <v>0</v>
      </c>
      <c r="D13" s="616" t="s">
        <v>26</v>
      </c>
      <c r="E13" s="232" t="str">
        <f>E5</f>
        <v>Consumables</v>
      </c>
      <c r="F13" s="471">
        <f>SUMIFS($H$30:$H$1767,$C$30:$C$1767,D$13,$D$30:$D$1767,"Yes",$E$30:$E$1767,E13)</f>
        <v>0</v>
      </c>
      <c r="G13" s="608">
        <f>SUMIFS($H:$H,$C:$C,D13,$D:$D,"Yes")</f>
        <v>0</v>
      </c>
      <c r="H13" s="611"/>
      <c r="I13" s="435"/>
      <c r="J13" s="423"/>
      <c r="K13" s="593">
        <f>SUM(L13:Z13)</f>
        <v>0</v>
      </c>
      <c r="L13" s="584">
        <f t="shared" ref="L13:Z13" si="5">SUMIFS($H:$H,$C:$C,$D13,$D:$D,"Yes",$F:$F,L$4)</f>
        <v>0</v>
      </c>
      <c r="M13" s="584">
        <f t="shared" si="5"/>
        <v>0</v>
      </c>
      <c r="N13" s="584">
        <f t="shared" si="5"/>
        <v>0</v>
      </c>
      <c r="O13" s="584">
        <f t="shared" si="5"/>
        <v>0</v>
      </c>
      <c r="P13" s="584">
        <f t="shared" si="5"/>
        <v>0</v>
      </c>
      <c r="Q13" s="584">
        <f t="shared" si="5"/>
        <v>0</v>
      </c>
      <c r="R13" s="584">
        <f t="shared" si="5"/>
        <v>0</v>
      </c>
      <c r="S13" s="584">
        <f t="shared" si="5"/>
        <v>0</v>
      </c>
      <c r="T13" s="584">
        <f t="shared" si="5"/>
        <v>0</v>
      </c>
      <c r="U13" s="584">
        <f t="shared" si="5"/>
        <v>0</v>
      </c>
      <c r="V13" s="584">
        <f t="shared" si="5"/>
        <v>0</v>
      </c>
      <c r="W13" s="584">
        <f t="shared" si="5"/>
        <v>0</v>
      </c>
      <c r="X13" s="584">
        <f t="shared" si="5"/>
        <v>0</v>
      </c>
      <c r="Y13" s="584">
        <f t="shared" si="5"/>
        <v>0</v>
      </c>
      <c r="Z13" s="584">
        <f t="shared" si="5"/>
        <v>0</v>
      </c>
    </row>
    <row r="14" spans="1:27" ht="15.75" customHeight="1" outlineLevel="1" x14ac:dyDescent="0.25">
      <c r="A14" s="573"/>
      <c r="D14" s="617"/>
      <c r="E14" s="232" t="str">
        <f t="shared" ref="E14:E15" si="6">E6</f>
        <v>Publications</v>
      </c>
      <c r="F14" s="471">
        <f>SUMIFS($H$30:$H$1767,$C$30:$C$1767,D$13,$D$30:$D$1767,"Yes",$E$30:$E$1767,E14)</f>
        <v>0</v>
      </c>
      <c r="G14" s="609"/>
      <c r="H14" s="612"/>
      <c r="I14" s="435"/>
      <c r="J14" s="423"/>
      <c r="K14" s="594"/>
      <c r="L14" s="585"/>
      <c r="M14" s="585"/>
      <c r="N14" s="585"/>
      <c r="O14" s="585"/>
      <c r="P14" s="585"/>
      <c r="Q14" s="585"/>
      <c r="R14" s="585"/>
      <c r="S14" s="585"/>
      <c r="T14" s="585"/>
      <c r="U14" s="585"/>
      <c r="V14" s="585"/>
      <c r="W14" s="585"/>
      <c r="X14" s="585"/>
      <c r="Y14" s="585"/>
      <c r="Z14" s="585"/>
    </row>
    <row r="15" spans="1:27" ht="15.75" customHeight="1" outlineLevel="1" x14ac:dyDescent="0.25">
      <c r="A15" s="574"/>
      <c r="D15" s="617"/>
      <c r="E15" s="232" t="str">
        <f t="shared" si="6"/>
        <v>Other</v>
      </c>
      <c r="F15" s="471">
        <f t="shared" ref="F15" si="7">SUMIFS($H$30:$H$1767,$C$30:$C$1767,D$13,$D$30:$D$1767,"Yes",$E$30:$E$1767,E15)</f>
        <v>0</v>
      </c>
      <c r="G15" s="610"/>
      <c r="H15" s="613"/>
      <c r="I15" s="435"/>
      <c r="J15" s="423"/>
      <c r="K15" s="595"/>
      <c r="L15" s="586"/>
      <c r="M15" s="586"/>
      <c r="N15" s="586"/>
      <c r="O15" s="586"/>
      <c r="P15" s="586"/>
      <c r="Q15" s="586"/>
      <c r="R15" s="586"/>
      <c r="S15" s="586"/>
      <c r="T15" s="586"/>
      <c r="U15" s="586"/>
      <c r="V15" s="586"/>
      <c r="W15" s="586"/>
      <c r="X15" s="586"/>
      <c r="Y15" s="586"/>
      <c r="Z15" s="586"/>
    </row>
    <row r="16" spans="1:27" outlineLevel="1" x14ac:dyDescent="0.25">
      <c r="A16" s="181"/>
      <c r="D16" s="473" t="s">
        <v>149</v>
      </c>
      <c r="E16" s="498"/>
      <c r="F16" s="485"/>
      <c r="G16" s="492">
        <f>IFERROR(IF(OR((H13+H16)=G13,H13=0),0,G13-H13-H16),"")</f>
        <v>0</v>
      </c>
      <c r="H16" s="487"/>
      <c r="I16" s="424" t="str">
        <f>IF((G13)=H13+H16,"no adjustment needed",IF(ISBLANK(H13),"no adjustment needed","adjustment needed"))</f>
        <v>no adjustment needed</v>
      </c>
      <c r="J16" s="423"/>
      <c r="K16" s="5"/>
      <c r="L16" s="434"/>
      <c r="M16" s="434"/>
      <c r="N16" s="434"/>
      <c r="O16" s="434"/>
      <c r="P16" s="434"/>
      <c r="Q16" s="434"/>
      <c r="R16" s="434"/>
      <c r="S16" s="434"/>
      <c r="T16" s="434"/>
      <c r="U16" s="434"/>
      <c r="V16" s="434"/>
      <c r="W16" s="434"/>
      <c r="X16" s="434"/>
      <c r="Y16" s="434"/>
      <c r="Z16" s="434"/>
    </row>
    <row r="17" spans="1:26" outlineLevel="1" collapsed="1" x14ac:dyDescent="0.25">
      <c r="A17" s="572">
        <f>SUMIFS($H$30:$H$510,$A$30:$A$510,"x",$C$30:$C$510,D17,$D$30:$D$510,"Yes")</f>
        <v>0</v>
      </c>
      <c r="D17" s="618" t="s">
        <v>27</v>
      </c>
      <c r="E17" s="499" t="str">
        <f>E5</f>
        <v>Consumables</v>
      </c>
      <c r="F17" s="484">
        <f>SUMIFS($H$30:$H$1767,$C$30:$C$1767,D$17,$D$30:$D$1767,"Yes",$E$30:$E$1767,E17)</f>
        <v>0</v>
      </c>
      <c r="G17" s="608">
        <f>SUMIFS($H:$H,$C:$C,D17,$D:$D,"Yes")</f>
        <v>0</v>
      </c>
      <c r="H17" s="611"/>
      <c r="I17" s="435"/>
      <c r="J17" s="423"/>
      <c r="K17" s="587">
        <f>SUM(L17:Z17)</f>
        <v>0</v>
      </c>
      <c r="L17" s="578">
        <f t="shared" ref="L17:Z17" si="8">SUMIFS($H:$H,$C:$C,$D17,$D:$D,"Yes",$F:$F,L$4)</f>
        <v>0</v>
      </c>
      <c r="M17" s="578">
        <f t="shared" si="8"/>
        <v>0</v>
      </c>
      <c r="N17" s="578">
        <f t="shared" si="8"/>
        <v>0</v>
      </c>
      <c r="O17" s="578">
        <f t="shared" si="8"/>
        <v>0</v>
      </c>
      <c r="P17" s="578">
        <f t="shared" si="8"/>
        <v>0</v>
      </c>
      <c r="Q17" s="578">
        <f t="shared" si="8"/>
        <v>0</v>
      </c>
      <c r="R17" s="578">
        <f t="shared" si="8"/>
        <v>0</v>
      </c>
      <c r="S17" s="578">
        <f t="shared" si="8"/>
        <v>0</v>
      </c>
      <c r="T17" s="578">
        <f t="shared" si="8"/>
        <v>0</v>
      </c>
      <c r="U17" s="578">
        <f t="shared" si="8"/>
        <v>0</v>
      </c>
      <c r="V17" s="578">
        <f t="shared" si="8"/>
        <v>0</v>
      </c>
      <c r="W17" s="578">
        <f t="shared" si="8"/>
        <v>0</v>
      </c>
      <c r="X17" s="578">
        <f t="shared" si="8"/>
        <v>0</v>
      </c>
      <c r="Y17" s="578">
        <f t="shared" si="8"/>
        <v>0</v>
      </c>
      <c r="Z17" s="578">
        <f t="shared" si="8"/>
        <v>0</v>
      </c>
    </row>
    <row r="18" spans="1:26" outlineLevel="1" x14ac:dyDescent="0.25">
      <c r="A18" s="573"/>
      <c r="D18" s="618"/>
      <c r="E18" s="499" t="str">
        <f t="shared" ref="E18:E19" si="9">E6</f>
        <v>Publications</v>
      </c>
      <c r="F18" s="484">
        <f t="shared" ref="F18:F19" si="10">SUMIFS($H$30:$H$1767,$C$30:$C$1767,D$17,$D$30:$D$1767,"Yes",$E$30:$E$1767,E18)</f>
        <v>0</v>
      </c>
      <c r="G18" s="609"/>
      <c r="H18" s="612"/>
      <c r="I18" s="435"/>
      <c r="J18" s="423"/>
      <c r="K18" s="588"/>
      <c r="L18" s="579"/>
      <c r="M18" s="579"/>
      <c r="N18" s="579"/>
      <c r="O18" s="579"/>
      <c r="P18" s="579"/>
      <c r="Q18" s="579"/>
      <c r="R18" s="579"/>
      <c r="S18" s="579"/>
      <c r="T18" s="579"/>
      <c r="U18" s="579"/>
      <c r="V18" s="579"/>
      <c r="W18" s="579"/>
      <c r="X18" s="579"/>
      <c r="Y18" s="579"/>
      <c r="Z18" s="579"/>
    </row>
    <row r="19" spans="1:26" outlineLevel="1" x14ac:dyDescent="0.25">
      <c r="A19" s="574"/>
      <c r="D19" s="618"/>
      <c r="E19" s="499" t="str">
        <f t="shared" si="9"/>
        <v>Other</v>
      </c>
      <c r="F19" s="484">
        <f t="shared" si="10"/>
        <v>0</v>
      </c>
      <c r="G19" s="610"/>
      <c r="H19" s="613"/>
      <c r="I19" s="435"/>
      <c r="J19" s="423"/>
      <c r="K19" s="589"/>
      <c r="L19" s="580"/>
      <c r="M19" s="580"/>
      <c r="N19" s="580"/>
      <c r="O19" s="580"/>
      <c r="P19" s="580"/>
      <c r="Q19" s="580"/>
      <c r="R19" s="580"/>
      <c r="S19" s="580"/>
      <c r="T19" s="580"/>
      <c r="U19" s="580"/>
      <c r="V19" s="580"/>
      <c r="W19" s="580"/>
      <c r="X19" s="580"/>
      <c r="Y19" s="580"/>
      <c r="Z19" s="580"/>
    </row>
    <row r="20" spans="1:26" outlineLevel="1" x14ac:dyDescent="0.25">
      <c r="A20" s="181"/>
      <c r="D20" s="474" t="s">
        <v>185</v>
      </c>
      <c r="E20" s="500"/>
      <c r="F20" s="480"/>
      <c r="G20" s="492">
        <f>IFERROR(IF(OR((H17+H20)=G17,H17=0),0,G17-H17-H20),"")</f>
        <v>0</v>
      </c>
      <c r="H20" s="487"/>
      <c r="I20" s="424" t="str">
        <f>IF((G17)=H17+H20,"no adjustment needed",IF(ISBLANK(H17),"no adjustment needed","adjustment needed"))</f>
        <v>no adjustment needed</v>
      </c>
      <c r="J20" s="423"/>
      <c r="K20" s="5"/>
      <c r="L20" s="434"/>
      <c r="M20" s="434"/>
      <c r="N20" s="434"/>
      <c r="O20" s="434"/>
      <c r="P20" s="434"/>
      <c r="Q20" s="434"/>
      <c r="R20" s="434"/>
      <c r="S20" s="434"/>
      <c r="T20" s="434"/>
      <c r="U20" s="434"/>
      <c r="V20" s="434"/>
      <c r="W20" s="434"/>
      <c r="X20" s="434"/>
      <c r="Y20" s="434"/>
      <c r="Z20" s="434"/>
    </row>
    <row r="21" spans="1:26" outlineLevel="1" collapsed="1" x14ac:dyDescent="0.25">
      <c r="A21" s="575">
        <f>SUMIFS($H$30:$H$510,$A$30:$A$510,"x",$C$30:$C$510,D21,$D$30:$D$510,"Yes")</f>
        <v>0</v>
      </c>
      <c r="D21" s="605" t="s">
        <v>28</v>
      </c>
      <c r="E21" s="234" t="str">
        <f>E5</f>
        <v>Consumables</v>
      </c>
      <c r="F21" s="481">
        <f>SUMIFS($H$30:$H$1767,$C$30:$C$1767,D$21,$D$30:$D$1767,"Yes",$E$30:$E$1767,E21)</f>
        <v>0</v>
      </c>
      <c r="G21" s="608">
        <f>SUMIFS($H:$H,$C:$C,D21,$D:$D,"Yes")</f>
        <v>0</v>
      </c>
      <c r="H21" s="611"/>
      <c r="I21" s="435"/>
      <c r="J21" s="423"/>
      <c r="K21" s="581">
        <f>SUM(L21:Z21)</f>
        <v>0</v>
      </c>
      <c r="L21" s="569">
        <f t="shared" ref="L21:Z21" si="11">SUMIFS($H:$H,$C:$C,$D21,$D:$D,"Yes",$F:$F,L$4)</f>
        <v>0</v>
      </c>
      <c r="M21" s="569">
        <f t="shared" si="11"/>
        <v>0</v>
      </c>
      <c r="N21" s="569">
        <f t="shared" si="11"/>
        <v>0</v>
      </c>
      <c r="O21" s="569">
        <f t="shared" si="11"/>
        <v>0</v>
      </c>
      <c r="P21" s="569">
        <f t="shared" si="11"/>
        <v>0</v>
      </c>
      <c r="Q21" s="569">
        <f t="shared" si="11"/>
        <v>0</v>
      </c>
      <c r="R21" s="569">
        <f t="shared" si="11"/>
        <v>0</v>
      </c>
      <c r="S21" s="569">
        <f t="shared" si="11"/>
        <v>0</v>
      </c>
      <c r="T21" s="569">
        <f t="shared" si="11"/>
        <v>0</v>
      </c>
      <c r="U21" s="569">
        <f t="shared" si="11"/>
        <v>0</v>
      </c>
      <c r="V21" s="569">
        <f t="shared" si="11"/>
        <v>0</v>
      </c>
      <c r="W21" s="569">
        <f t="shared" si="11"/>
        <v>0</v>
      </c>
      <c r="X21" s="569">
        <f t="shared" si="11"/>
        <v>0</v>
      </c>
      <c r="Y21" s="569">
        <f t="shared" si="11"/>
        <v>0</v>
      </c>
      <c r="Z21" s="569">
        <f t="shared" si="11"/>
        <v>0</v>
      </c>
    </row>
    <row r="22" spans="1:26" outlineLevel="1" x14ac:dyDescent="0.25">
      <c r="A22" s="576"/>
      <c r="D22" s="606"/>
      <c r="E22" s="234" t="str">
        <f t="shared" ref="E22:E23" si="12">E6</f>
        <v>Publications</v>
      </c>
      <c r="F22" s="481">
        <f t="shared" ref="F22:F23" si="13">SUMIFS($I$30:$I$1767,$C$30:$C$1767,D$21,$D$30:$D$1767,"Yes",$E$30:$E$1767,E22)</f>
        <v>0</v>
      </c>
      <c r="G22" s="609"/>
      <c r="H22" s="612"/>
      <c r="I22" s="435"/>
      <c r="J22" s="423"/>
      <c r="K22" s="582"/>
      <c r="L22" s="570"/>
      <c r="M22" s="570"/>
      <c r="N22" s="570"/>
      <c r="O22" s="570"/>
      <c r="P22" s="570"/>
      <c r="Q22" s="570"/>
      <c r="R22" s="570"/>
      <c r="S22" s="570"/>
      <c r="T22" s="570"/>
      <c r="U22" s="570"/>
      <c r="V22" s="570"/>
      <c r="W22" s="570"/>
      <c r="X22" s="570"/>
      <c r="Y22" s="570"/>
      <c r="Z22" s="570"/>
    </row>
    <row r="23" spans="1:26" outlineLevel="1" x14ac:dyDescent="0.25">
      <c r="A23" s="577"/>
      <c r="D23" s="607"/>
      <c r="E23" s="234" t="str">
        <f t="shared" si="12"/>
        <v>Other</v>
      </c>
      <c r="F23" s="481">
        <f t="shared" si="13"/>
        <v>0</v>
      </c>
      <c r="G23" s="610"/>
      <c r="H23" s="613"/>
      <c r="I23" s="435"/>
      <c r="J23" s="423"/>
      <c r="K23" s="583"/>
      <c r="L23" s="571"/>
      <c r="M23" s="571"/>
      <c r="N23" s="571"/>
      <c r="O23" s="571"/>
      <c r="P23" s="571"/>
      <c r="Q23" s="571"/>
      <c r="R23" s="571"/>
      <c r="S23" s="571"/>
      <c r="T23" s="571"/>
      <c r="U23" s="571"/>
      <c r="V23" s="571"/>
      <c r="W23" s="571"/>
      <c r="X23" s="571"/>
      <c r="Y23" s="571"/>
      <c r="Z23" s="571"/>
    </row>
    <row r="24" spans="1:26" x14ac:dyDescent="0.25">
      <c r="D24" s="493" t="s">
        <v>37</v>
      </c>
      <c r="E24" s="468"/>
      <c r="F24" s="468"/>
      <c r="G24" s="489">
        <f>SUM(G5:G21)</f>
        <v>0</v>
      </c>
      <c r="H24" s="211">
        <f>SUM(H5:H21)</f>
        <v>0</v>
      </c>
      <c r="K24" s="210">
        <f>SUM(L24:Z24)</f>
        <v>0</v>
      </c>
      <c r="L24" s="210">
        <f t="shared" ref="L24:Z24" si="14">SUM(L5:L21)</f>
        <v>0</v>
      </c>
      <c r="M24" s="211">
        <f t="shared" si="14"/>
        <v>0</v>
      </c>
      <c r="N24" s="211">
        <f t="shared" si="14"/>
        <v>0</v>
      </c>
      <c r="O24" s="211">
        <f t="shared" si="14"/>
        <v>0</v>
      </c>
      <c r="P24" s="211">
        <f t="shared" si="14"/>
        <v>0</v>
      </c>
      <c r="Q24" s="211">
        <f t="shared" si="14"/>
        <v>0</v>
      </c>
      <c r="R24" s="211">
        <f t="shared" si="14"/>
        <v>0</v>
      </c>
      <c r="S24" s="211">
        <f t="shared" si="14"/>
        <v>0</v>
      </c>
      <c r="T24" s="211">
        <f t="shared" si="14"/>
        <v>0</v>
      </c>
      <c r="U24" s="211">
        <f t="shared" si="14"/>
        <v>0</v>
      </c>
      <c r="V24" s="211">
        <f t="shared" si="14"/>
        <v>0</v>
      </c>
      <c r="W24" s="211">
        <f t="shared" si="14"/>
        <v>0</v>
      </c>
      <c r="X24" s="211">
        <f t="shared" si="14"/>
        <v>0</v>
      </c>
      <c r="Y24" s="211">
        <f t="shared" si="14"/>
        <v>0</v>
      </c>
      <c r="Z24" s="211">
        <f t="shared" si="14"/>
        <v>0</v>
      </c>
    </row>
    <row r="25" spans="1:26" x14ac:dyDescent="0.25">
      <c r="H25" s="144"/>
      <c r="L25" s="155"/>
      <c r="M25" s="155"/>
    </row>
    <row r="26" spans="1:26" ht="26.25" x14ac:dyDescent="0.25">
      <c r="D26" s="150" t="s">
        <v>421</v>
      </c>
      <c r="E26" s="150"/>
      <c r="F26" s="150"/>
      <c r="L26" s="155"/>
      <c r="M26" s="155"/>
    </row>
    <row r="27" spans="1:26" x14ac:dyDescent="0.25">
      <c r="D27" s="199" t="s">
        <v>417</v>
      </c>
      <c r="E27" s="469"/>
      <c r="F27" s="469"/>
      <c r="G27" s="200"/>
      <c r="H27" s="200"/>
      <c r="I27" s="151">
        <f>SUMIFS($H:$H,$D:$D,"No")</f>
        <v>0</v>
      </c>
    </row>
    <row r="28" spans="1:26" x14ac:dyDescent="0.25">
      <c r="D28" s="164" t="s">
        <v>418</v>
      </c>
      <c r="E28" s="156"/>
      <c r="F28" s="156"/>
      <c r="G28" s="200" t="s">
        <v>540</v>
      </c>
      <c r="H28" s="200"/>
      <c r="I28" s="157">
        <f>G24+I27</f>
        <v>0</v>
      </c>
    </row>
    <row r="29" spans="1:26" ht="26.25" x14ac:dyDescent="0.25">
      <c r="A29" s="158" t="s">
        <v>393</v>
      </c>
      <c r="B29" s="144"/>
      <c r="H29" s="144"/>
    </row>
    <row r="30" spans="1:26" s="161" customFormat="1" ht="30" x14ac:dyDescent="0.25">
      <c r="A30" s="160" t="s">
        <v>385</v>
      </c>
      <c r="B30" s="160" t="s">
        <v>386</v>
      </c>
      <c r="C30" s="160" t="s">
        <v>19</v>
      </c>
      <c r="D30" s="160" t="s">
        <v>534</v>
      </c>
      <c r="E30" s="160" t="s">
        <v>550</v>
      </c>
      <c r="F30" s="160" t="s">
        <v>541</v>
      </c>
      <c r="G30" s="201" t="s">
        <v>390</v>
      </c>
      <c r="H30" s="201" t="s">
        <v>391</v>
      </c>
      <c r="I30" s="201" t="s">
        <v>399</v>
      </c>
      <c r="J30" s="201" t="s">
        <v>542</v>
      </c>
      <c r="M30" s="144"/>
      <c r="N30" s="144"/>
      <c r="O30" s="144"/>
      <c r="P30" s="144"/>
      <c r="Q30" s="144"/>
      <c r="R30" s="144"/>
      <c r="S30" s="144"/>
      <c r="T30" s="144"/>
      <c r="U30" s="144"/>
      <c r="V30" s="144"/>
      <c r="W30" s="144"/>
      <c r="X30" s="144"/>
      <c r="Y30" s="144"/>
    </row>
    <row r="31" spans="1:26" x14ac:dyDescent="0.25">
      <c r="A31" s="162"/>
      <c r="B31" s="162"/>
      <c r="C31" s="430" t="str">
        <f>IF(I31="","",INDEX('Basic project data'!$A$12:$A$16,MATCH(I31,'Basic project data'!$D$12:$D$16,1)))</f>
        <v/>
      </c>
      <c r="D31" s="162"/>
      <c r="E31" s="162"/>
      <c r="F31" s="162"/>
      <c r="G31" s="212"/>
      <c r="H31" s="447"/>
      <c r="I31" s="446"/>
      <c r="J31" s="212"/>
    </row>
    <row r="32" spans="1:26" x14ac:dyDescent="0.25">
      <c r="A32" s="162"/>
      <c r="B32" s="162"/>
      <c r="C32" s="430" t="str">
        <f>IF(I32="","",INDEX('Basic project data'!$A$12:$A$16,MATCH(I32,'Basic project data'!$D$12:$D$16,1)))</f>
        <v/>
      </c>
      <c r="D32" s="162"/>
      <c r="E32" s="162"/>
      <c r="F32" s="162"/>
      <c r="G32" s="212"/>
      <c r="H32" s="447"/>
      <c r="I32" s="446"/>
      <c r="J32" s="212"/>
    </row>
    <row r="33" spans="1:10" x14ac:dyDescent="0.25">
      <c r="A33" s="162"/>
      <c r="B33" s="162"/>
      <c r="C33" s="430" t="str">
        <f>IF(I33="","",INDEX('Basic project data'!$A$12:$A$16,MATCH(I33,'Basic project data'!$D$12:$D$16,1)))</f>
        <v/>
      </c>
      <c r="D33" s="162"/>
      <c r="E33" s="162"/>
      <c r="F33" s="162"/>
      <c r="G33" s="212"/>
      <c r="H33" s="447"/>
      <c r="I33" s="446"/>
      <c r="J33" s="212"/>
    </row>
    <row r="34" spans="1:10" x14ac:dyDescent="0.25">
      <c r="A34" s="162"/>
      <c r="B34" s="162"/>
      <c r="C34" s="430" t="str">
        <f>IF(I34="","",INDEX('Basic project data'!$A$12:$A$16,MATCH(I34,'Basic project data'!$D$12:$D$16,1)))</f>
        <v/>
      </c>
      <c r="D34" s="162"/>
      <c r="E34" s="162"/>
      <c r="F34" s="162"/>
      <c r="G34" s="212"/>
      <c r="H34" s="447"/>
      <c r="I34" s="446"/>
      <c r="J34" s="212"/>
    </row>
    <row r="35" spans="1:10" x14ac:dyDescent="0.25">
      <c r="A35" s="162"/>
      <c r="B35" s="162"/>
      <c r="C35" s="430" t="str">
        <f>IF(I35="","",INDEX('Basic project data'!$A$12:$A$16,MATCH(I35,'Basic project data'!$D$12:$D$16,1)))</f>
        <v/>
      </c>
      <c r="D35" s="162"/>
      <c r="E35" s="162"/>
      <c r="F35" s="162"/>
      <c r="G35" s="212"/>
      <c r="H35" s="447"/>
      <c r="I35" s="446"/>
      <c r="J35" s="212"/>
    </row>
    <row r="36" spans="1:10" x14ac:dyDescent="0.25">
      <c r="A36" s="162"/>
      <c r="B36" s="162"/>
      <c r="C36" s="430" t="str">
        <f>IF(I36="","",INDEX('Basic project data'!$A$12:$A$16,MATCH(I36,'Basic project data'!$D$12:$D$16,1)))</f>
        <v/>
      </c>
      <c r="D36" s="162"/>
      <c r="E36" s="162"/>
      <c r="F36" s="162"/>
      <c r="G36" s="446"/>
      <c r="H36" s="447"/>
      <c r="I36" s="446"/>
      <c r="J36" s="446"/>
    </row>
    <row r="37" spans="1:10" x14ac:dyDescent="0.25">
      <c r="A37" s="162"/>
      <c r="B37" s="162"/>
      <c r="C37" s="430" t="str">
        <f>IF(I37="","",INDEX('Basic project data'!$A$12:$A$16,MATCH(I37,'Basic project data'!$D$12:$D$16,1)))</f>
        <v/>
      </c>
      <c r="D37" s="162"/>
      <c r="E37" s="162"/>
      <c r="F37" s="162"/>
      <c r="G37" s="446"/>
      <c r="H37" s="447"/>
      <c r="I37" s="446"/>
      <c r="J37" s="446"/>
    </row>
    <row r="38" spans="1:10" x14ac:dyDescent="0.25">
      <c r="A38" s="162"/>
      <c r="B38" s="162"/>
      <c r="C38" s="430" t="str">
        <f>IF(I38="","",INDEX('Basic project data'!$A$12:$A$16,MATCH(I38,'Basic project data'!$D$12:$D$16,1)))</f>
        <v/>
      </c>
      <c r="D38" s="162"/>
      <c r="E38" s="162"/>
      <c r="F38" s="162"/>
      <c r="G38" s="446"/>
      <c r="H38" s="447"/>
      <c r="I38" s="446"/>
      <c r="J38" s="446"/>
    </row>
    <row r="39" spans="1:10" x14ac:dyDescent="0.25">
      <c r="A39" s="162"/>
      <c r="B39" s="162"/>
      <c r="C39" s="430" t="str">
        <f>IF(I39="","",INDEX('Basic project data'!$A$12:$A$16,MATCH(I39,'Basic project data'!$D$12:$D$16,1)))</f>
        <v/>
      </c>
      <c r="D39" s="162"/>
      <c r="E39" s="162"/>
      <c r="F39" s="162"/>
      <c r="G39" s="446"/>
      <c r="H39" s="447"/>
      <c r="I39" s="446"/>
      <c r="J39" s="446"/>
    </row>
    <row r="40" spans="1:10" x14ac:dyDescent="0.25">
      <c r="A40" s="162"/>
      <c r="B40" s="162"/>
      <c r="C40" s="430" t="str">
        <f>IF(I40="","",INDEX('Basic project data'!$A$12:$A$16,MATCH(I40,'Basic project data'!$D$12:$D$16,1)))</f>
        <v/>
      </c>
      <c r="D40" s="162"/>
      <c r="E40" s="162"/>
      <c r="F40" s="162"/>
      <c r="G40" s="446"/>
      <c r="H40" s="447"/>
      <c r="I40" s="446"/>
      <c r="J40" s="446"/>
    </row>
    <row r="41" spans="1:10" x14ac:dyDescent="0.25">
      <c r="A41" s="162"/>
      <c r="B41" s="162"/>
      <c r="C41" s="430" t="str">
        <f>IF(I41="","",INDEX('Basic project data'!$A$12:$A$16,MATCH(I41,'Basic project data'!$D$12:$D$16,1)))</f>
        <v/>
      </c>
      <c r="D41" s="162"/>
      <c r="E41" s="162"/>
      <c r="F41" s="162"/>
      <c r="G41" s="446"/>
      <c r="H41" s="447"/>
      <c r="I41" s="446"/>
      <c r="J41" s="446"/>
    </row>
    <row r="42" spans="1:10" x14ac:dyDescent="0.25">
      <c r="A42" s="162"/>
      <c r="B42" s="162"/>
      <c r="C42" s="430" t="str">
        <f>IF(I42="","",INDEX('Basic project data'!$A$12:$A$16,MATCH(I42,'Basic project data'!$D$12:$D$16,1)))</f>
        <v/>
      </c>
      <c r="D42" s="162"/>
      <c r="E42" s="162"/>
      <c r="F42" s="162"/>
      <c r="G42" s="446"/>
      <c r="H42" s="447"/>
      <c r="I42" s="446"/>
      <c r="J42" s="446"/>
    </row>
    <row r="43" spans="1:10" x14ac:dyDescent="0.25">
      <c r="A43" s="162"/>
      <c r="B43" s="162"/>
      <c r="C43" s="430" t="str">
        <f>IF(I43="","",INDEX('Basic project data'!$A$12:$A$16,MATCH(I43,'Basic project data'!$D$12:$D$16,1)))</f>
        <v/>
      </c>
      <c r="D43" s="162"/>
      <c r="E43" s="162"/>
      <c r="F43" s="162"/>
      <c r="G43" s="446"/>
      <c r="H43" s="447"/>
      <c r="I43" s="446"/>
      <c r="J43" s="446"/>
    </row>
    <row r="44" spans="1:10" x14ac:dyDescent="0.25">
      <c r="A44" s="162"/>
      <c r="B44" s="162"/>
      <c r="C44" s="430" t="str">
        <f>IF(I44="","",INDEX('Basic project data'!$A$12:$A$16,MATCH(I44,'Basic project data'!$D$12:$D$16,1)))</f>
        <v/>
      </c>
      <c r="D44" s="162"/>
      <c r="E44" s="162"/>
      <c r="F44" s="162"/>
      <c r="G44" s="446"/>
      <c r="H44" s="447"/>
      <c r="I44" s="446"/>
      <c r="J44" s="446"/>
    </row>
    <row r="45" spans="1:10" x14ac:dyDescent="0.25">
      <c r="A45" s="162"/>
      <c r="B45" s="162"/>
      <c r="C45" s="430" t="str">
        <f>IF(I45="","",INDEX('Basic project data'!$A$12:$A$16,MATCH(I45,'Basic project data'!$D$12:$D$16,1)))</f>
        <v/>
      </c>
      <c r="D45" s="162"/>
      <c r="E45" s="162"/>
      <c r="F45" s="162"/>
      <c r="G45" s="446"/>
      <c r="H45" s="447"/>
      <c r="I45" s="446"/>
      <c r="J45" s="446"/>
    </row>
    <row r="46" spans="1:10" x14ac:dyDescent="0.25">
      <c r="A46" s="162"/>
      <c r="B46" s="162"/>
      <c r="C46" s="430" t="str">
        <f>IF(I46="","",INDEX('Basic project data'!$A$12:$A$16,MATCH(I46,'Basic project data'!$D$12:$D$16,1)))</f>
        <v/>
      </c>
      <c r="D46" s="162"/>
      <c r="E46" s="162"/>
      <c r="F46" s="162"/>
      <c r="G46" s="446"/>
      <c r="H46" s="447"/>
      <c r="I46" s="446"/>
      <c r="J46" s="446"/>
    </row>
    <row r="47" spans="1:10" x14ac:dyDescent="0.25">
      <c r="A47" s="162"/>
      <c r="B47" s="162"/>
      <c r="C47" s="430" t="str">
        <f>IF(I47="","",INDEX('Basic project data'!$A$12:$A$16,MATCH(I47,'Basic project data'!$D$12:$D$16,1)))</f>
        <v/>
      </c>
      <c r="D47" s="162"/>
      <c r="E47" s="162"/>
      <c r="F47" s="162"/>
      <c r="G47" s="446"/>
      <c r="H47" s="447"/>
      <c r="I47" s="446"/>
      <c r="J47" s="446"/>
    </row>
    <row r="48" spans="1:10" x14ac:dyDescent="0.25">
      <c r="A48" s="162"/>
      <c r="B48" s="162"/>
      <c r="C48" s="430" t="str">
        <f>IF(I48="","",INDEX('Basic project data'!$A$12:$A$16,MATCH(I48,'Basic project data'!$D$12:$D$16,1)))</f>
        <v/>
      </c>
      <c r="D48" s="162"/>
      <c r="E48" s="162"/>
      <c r="F48" s="162"/>
      <c r="G48" s="446"/>
      <c r="H48" s="447"/>
      <c r="I48" s="446"/>
      <c r="J48" s="446"/>
    </row>
    <row r="49" spans="1:10" x14ac:dyDescent="0.25">
      <c r="A49" s="162"/>
      <c r="B49" s="162"/>
      <c r="C49" s="430" t="str">
        <f>IF(I49="","",INDEX('Basic project data'!$A$12:$A$16,MATCH(I49,'Basic project data'!$D$12:$D$16,1)))</f>
        <v/>
      </c>
      <c r="D49" s="162"/>
      <c r="E49" s="162"/>
      <c r="F49" s="162"/>
      <c r="G49" s="446"/>
      <c r="H49" s="447"/>
      <c r="I49" s="446"/>
      <c r="J49" s="446"/>
    </row>
    <row r="50" spans="1:10" x14ac:dyDescent="0.25">
      <c r="A50" s="162"/>
      <c r="B50" s="162"/>
      <c r="C50" s="430" t="str">
        <f>IF(I50="","",INDEX('Basic project data'!$A$12:$A$16,MATCH(I50,'Basic project data'!$D$12:$D$16,1)))</f>
        <v/>
      </c>
      <c r="D50" s="162"/>
      <c r="E50" s="162"/>
      <c r="F50" s="162"/>
      <c r="G50" s="446"/>
      <c r="H50" s="447"/>
      <c r="I50" s="446"/>
      <c r="J50" s="446"/>
    </row>
    <row r="51" spans="1:10" x14ac:dyDescent="0.25">
      <c r="A51" s="162"/>
      <c r="B51" s="162"/>
      <c r="C51" s="430" t="str">
        <f>IF(I51="","",INDEX('Basic project data'!$A$12:$A$16,MATCH(I51,'Basic project data'!$D$12:$D$16,1)))</f>
        <v/>
      </c>
      <c r="D51" s="162"/>
      <c r="E51" s="162"/>
      <c r="F51" s="162"/>
      <c r="G51" s="446"/>
      <c r="H51" s="447"/>
      <c r="I51" s="446"/>
      <c r="J51" s="446"/>
    </row>
    <row r="52" spans="1:10" x14ac:dyDescent="0.25">
      <c r="A52" s="162"/>
      <c r="B52" s="162"/>
      <c r="C52" s="430" t="str">
        <f>IF(I52="","",INDEX('Basic project data'!$A$12:$A$16,MATCH(I52,'Basic project data'!$D$12:$D$16,1)))</f>
        <v/>
      </c>
      <c r="D52" s="162"/>
      <c r="E52" s="162"/>
      <c r="F52" s="162"/>
      <c r="G52" s="446"/>
      <c r="H52" s="447"/>
      <c r="I52" s="446"/>
      <c r="J52" s="446"/>
    </row>
    <row r="53" spans="1:10" x14ac:dyDescent="0.25">
      <c r="A53" s="162"/>
      <c r="B53" s="162"/>
      <c r="C53" s="430" t="str">
        <f>IF(I53="","",INDEX('Basic project data'!$A$12:$A$16,MATCH(I53,'Basic project data'!$D$12:$D$16,1)))</f>
        <v/>
      </c>
      <c r="D53" s="162"/>
      <c r="E53" s="162"/>
      <c r="F53" s="162"/>
      <c r="G53" s="446"/>
      <c r="H53" s="447"/>
      <c r="I53" s="446"/>
      <c r="J53" s="446"/>
    </row>
    <row r="54" spans="1:10" x14ac:dyDescent="0.25">
      <c r="A54" s="162"/>
      <c r="B54" s="162"/>
      <c r="C54" s="430" t="str">
        <f>IF(I54="","",INDEX('Basic project data'!$A$12:$A$16,MATCH(I54,'Basic project data'!$D$12:$D$16,1)))</f>
        <v/>
      </c>
      <c r="D54" s="162"/>
      <c r="E54" s="162"/>
      <c r="F54" s="162"/>
      <c r="G54" s="446"/>
      <c r="H54" s="447"/>
      <c r="I54" s="446"/>
      <c r="J54" s="446"/>
    </row>
    <row r="55" spans="1:10" x14ac:dyDescent="0.25">
      <c r="A55" s="162"/>
      <c r="B55" s="162"/>
      <c r="C55" s="430" t="str">
        <f>IF(I55="","",INDEX('Basic project data'!$A$12:$A$16,MATCH(I55,'Basic project data'!$D$12:$D$16,1)))</f>
        <v/>
      </c>
      <c r="D55" s="162"/>
      <c r="E55" s="162"/>
      <c r="F55" s="162"/>
      <c r="G55" s="446"/>
      <c r="H55" s="447"/>
      <c r="I55" s="446"/>
      <c r="J55" s="446"/>
    </row>
    <row r="56" spans="1:10" x14ac:dyDescent="0.25">
      <c r="A56" s="162"/>
      <c r="B56" s="162"/>
      <c r="C56" s="430" t="str">
        <f>IF(I56="","",INDEX('Basic project data'!$A$12:$A$16,MATCH(I56,'Basic project data'!$D$12:$D$16,1)))</f>
        <v/>
      </c>
      <c r="D56" s="162"/>
      <c r="E56" s="162"/>
      <c r="F56" s="162"/>
      <c r="G56" s="446"/>
      <c r="H56" s="447"/>
      <c r="I56" s="446"/>
      <c r="J56" s="446"/>
    </row>
    <row r="57" spans="1:10" x14ac:dyDescent="0.25">
      <c r="A57" s="162"/>
      <c r="B57" s="162"/>
      <c r="C57" s="430" t="str">
        <f>IF(I57="","",INDEX('Basic project data'!$A$12:$A$16,MATCH(I57,'Basic project data'!$D$12:$D$16,1)))</f>
        <v/>
      </c>
      <c r="D57" s="162"/>
      <c r="E57" s="162"/>
      <c r="F57" s="162"/>
      <c r="G57" s="446"/>
      <c r="H57" s="447"/>
      <c r="I57" s="446"/>
      <c r="J57" s="446"/>
    </row>
    <row r="58" spans="1:10" x14ac:dyDescent="0.25">
      <c r="A58" s="162"/>
      <c r="B58" s="162"/>
      <c r="C58" s="430" t="str">
        <f>IF(I58="","",INDEX('Basic project data'!$A$12:$A$16,MATCH(I58,'Basic project data'!$D$12:$D$16,1)))</f>
        <v/>
      </c>
      <c r="D58" s="162"/>
      <c r="E58" s="162"/>
      <c r="F58" s="162"/>
      <c r="G58" s="446"/>
      <c r="H58" s="447"/>
      <c r="I58" s="446"/>
      <c r="J58" s="446"/>
    </row>
    <row r="59" spans="1:10" x14ac:dyDescent="0.25">
      <c r="A59" s="162"/>
      <c r="B59" s="162"/>
      <c r="C59" s="430" t="str">
        <f>IF(I59="","",INDEX('Basic project data'!$A$12:$A$16,MATCH(I59,'Basic project data'!$D$12:$D$16,1)))</f>
        <v/>
      </c>
      <c r="D59" s="162"/>
      <c r="E59" s="162"/>
      <c r="F59" s="162"/>
      <c r="G59" s="446"/>
      <c r="H59" s="447"/>
      <c r="I59" s="446"/>
      <c r="J59" s="446"/>
    </row>
    <row r="60" spans="1:10" x14ac:dyDescent="0.25">
      <c r="A60" s="162"/>
      <c r="B60" s="162"/>
      <c r="C60" s="430" t="str">
        <f>IF(I60="","",INDEX('Basic project data'!$A$12:$A$16,MATCH(I60,'Basic project data'!$D$12:$D$16,1)))</f>
        <v/>
      </c>
      <c r="D60" s="162"/>
      <c r="E60" s="162"/>
      <c r="F60" s="162"/>
      <c r="G60" s="446"/>
      <c r="H60" s="447"/>
      <c r="I60" s="446"/>
      <c r="J60" s="446"/>
    </row>
    <row r="61" spans="1:10" x14ac:dyDescent="0.25">
      <c r="A61" s="162"/>
      <c r="B61" s="162"/>
      <c r="C61" s="430" t="str">
        <f>IF(I61="","",INDEX('Basic project data'!$A$12:$A$16,MATCH(I61,'Basic project data'!$D$12:$D$16,1)))</f>
        <v/>
      </c>
      <c r="D61" s="162"/>
      <c r="E61" s="162"/>
      <c r="F61" s="162"/>
      <c r="G61" s="446"/>
      <c r="H61" s="447"/>
      <c r="I61" s="446"/>
      <c r="J61" s="446"/>
    </row>
    <row r="62" spans="1:10" x14ac:dyDescent="0.25">
      <c r="A62" s="162"/>
      <c r="B62" s="162"/>
      <c r="C62" s="430" t="str">
        <f>IF(I62="","",INDEX('Basic project data'!$A$12:$A$16,MATCH(I62,'Basic project data'!$D$12:$D$16,1)))</f>
        <v/>
      </c>
      <c r="D62" s="162"/>
      <c r="E62" s="162"/>
      <c r="F62" s="162"/>
      <c r="G62" s="446"/>
      <c r="H62" s="447"/>
      <c r="I62" s="446"/>
      <c r="J62" s="446"/>
    </row>
    <row r="63" spans="1:10" x14ac:dyDescent="0.25">
      <c r="A63" s="162"/>
      <c r="B63" s="162"/>
      <c r="C63" s="430" t="str">
        <f>IF(I63="","",INDEX('Basic project data'!$A$12:$A$16,MATCH(I63,'Basic project data'!$D$12:$D$16,1)))</f>
        <v/>
      </c>
      <c r="D63" s="162"/>
      <c r="E63" s="162"/>
      <c r="F63" s="162"/>
      <c r="G63" s="446"/>
      <c r="H63" s="447"/>
      <c r="I63" s="446"/>
      <c r="J63" s="446"/>
    </row>
    <row r="64" spans="1:10" x14ac:dyDescent="0.25">
      <c r="A64" s="162"/>
      <c r="B64" s="162"/>
      <c r="C64" s="430" t="str">
        <f>IF(I64="","",INDEX('Basic project data'!$A$12:$A$16,MATCH(I64,'Basic project data'!$D$12:$D$16,1)))</f>
        <v/>
      </c>
      <c r="D64" s="162"/>
      <c r="E64" s="162"/>
      <c r="F64" s="162"/>
      <c r="G64" s="446"/>
      <c r="H64" s="447"/>
      <c r="I64" s="446"/>
      <c r="J64" s="446"/>
    </row>
    <row r="65" spans="1:10" x14ac:dyDescent="0.25">
      <c r="A65" s="162"/>
      <c r="B65" s="162"/>
      <c r="C65" s="430" t="str">
        <f>IF(I65="","",INDEX('Basic project data'!$A$12:$A$16,MATCH(I65,'Basic project data'!$D$12:$D$16,1)))</f>
        <v/>
      </c>
      <c r="D65" s="162"/>
      <c r="E65" s="162"/>
      <c r="F65" s="162"/>
      <c r="G65" s="446"/>
      <c r="H65" s="447"/>
      <c r="I65" s="446"/>
      <c r="J65" s="446"/>
    </row>
    <row r="66" spans="1:10" x14ac:dyDescent="0.25">
      <c r="A66" s="162"/>
      <c r="B66" s="162"/>
      <c r="C66" s="430" t="str">
        <f>IF(I66="","",INDEX('Basic project data'!$A$12:$A$16,MATCH(I66,'Basic project data'!$D$12:$D$16,1)))</f>
        <v/>
      </c>
      <c r="D66" s="162"/>
      <c r="E66" s="162"/>
      <c r="F66" s="162"/>
      <c r="G66" s="446"/>
      <c r="H66" s="447"/>
      <c r="I66" s="446"/>
      <c r="J66" s="446"/>
    </row>
    <row r="67" spans="1:10" x14ac:dyDescent="0.25">
      <c r="A67" s="162"/>
      <c r="B67" s="162"/>
      <c r="C67" s="430" t="str">
        <f>IF(I67="","",INDEX('Basic project data'!$A$12:$A$16,MATCH(I67,'Basic project data'!$D$12:$D$16,1)))</f>
        <v/>
      </c>
      <c r="D67" s="162"/>
      <c r="E67" s="162"/>
      <c r="F67" s="162"/>
      <c r="G67" s="446"/>
      <c r="H67" s="447"/>
      <c r="I67" s="446"/>
      <c r="J67" s="446"/>
    </row>
    <row r="68" spans="1:10" x14ac:dyDescent="0.25">
      <c r="A68" s="162"/>
      <c r="B68" s="162"/>
      <c r="C68" s="430" t="str">
        <f>IF(I68="","",INDEX('Basic project data'!$A$12:$A$16,MATCH(I68,'Basic project data'!$D$12:$D$16,1)))</f>
        <v/>
      </c>
      <c r="D68" s="162"/>
      <c r="E68" s="162"/>
      <c r="F68" s="162"/>
      <c r="G68" s="446"/>
      <c r="H68" s="447"/>
      <c r="I68" s="446"/>
      <c r="J68" s="446"/>
    </row>
    <row r="69" spans="1:10" x14ac:dyDescent="0.25">
      <c r="A69" s="162"/>
      <c r="B69" s="162"/>
      <c r="C69" s="430" t="str">
        <f>IF(I69="","",INDEX('Basic project data'!$A$12:$A$16,MATCH(I69,'Basic project data'!$D$12:$D$16,1)))</f>
        <v/>
      </c>
      <c r="D69" s="162"/>
      <c r="E69" s="162"/>
      <c r="F69" s="162"/>
      <c r="G69" s="446"/>
      <c r="H69" s="447"/>
      <c r="I69" s="446"/>
      <c r="J69" s="446"/>
    </row>
    <row r="70" spans="1:10" x14ac:dyDescent="0.25">
      <c r="A70" s="162"/>
      <c r="B70" s="162"/>
      <c r="C70" s="430" t="str">
        <f>IF(I70="","",INDEX('Basic project data'!$A$12:$A$16,MATCH(I70,'Basic project data'!$D$12:$D$16,1)))</f>
        <v/>
      </c>
      <c r="D70" s="162"/>
      <c r="E70" s="162"/>
      <c r="F70" s="162"/>
      <c r="G70" s="446"/>
      <c r="H70" s="447"/>
      <c r="I70" s="446"/>
      <c r="J70" s="446"/>
    </row>
    <row r="71" spans="1:10" x14ac:dyDescent="0.25">
      <c r="A71" s="162"/>
      <c r="B71" s="162"/>
      <c r="C71" s="430" t="str">
        <f>IF(I71="","",INDEX('Basic project data'!$A$12:$A$16,MATCH(I71,'Basic project data'!$D$12:$D$16,1)))</f>
        <v/>
      </c>
      <c r="D71" s="162"/>
      <c r="E71" s="162"/>
      <c r="F71" s="162"/>
      <c r="G71" s="446"/>
      <c r="H71" s="447"/>
      <c r="I71" s="446"/>
      <c r="J71" s="446"/>
    </row>
    <row r="72" spans="1:10" x14ac:dyDescent="0.25">
      <c r="A72" s="162"/>
      <c r="B72" s="162"/>
      <c r="C72" s="430" t="str">
        <f>IF(I72="","",INDEX('Basic project data'!$A$12:$A$16,MATCH(I72,'Basic project data'!$D$12:$D$16,1)))</f>
        <v/>
      </c>
      <c r="D72" s="162"/>
      <c r="E72" s="162"/>
      <c r="F72" s="162"/>
      <c r="G72" s="446"/>
      <c r="H72" s="447"/>
      <c r="I72" s="446"/>
      <c r="J72" s="446"/>
    </row>
    <row r="73" spans="1:10" x14ac:dyDescent="0.25">
      <c r="A73" s="162"/>
      <c r="B73" s="162"/>
      <c r="C73" s="430" t="str">
        <f>IF(I73="","",INDEX('Basic project data'!$A$12:$A$16,MATCH(I73,'Basic project data'!$D$12:$D$16,1)))</f>
        <v/>
      </c>
      <c r="D73" s="162"/>
      <c r="E73" s="162"/>
      <c r="F73" s="162"/>
      <c r="G73" s="446"/>
      <c r="H73" s="447"/>
      <c r="I73" s="446"/>
      <c r="J73" s="446"/>
    </row>
    <row r="74" spans="1:10" x14ac:dyDescent="0.25">
      <c r="A74" s="162"/>
      <c r="B74" s="162"/>
      <c r="C74" s="430" t="str">
        <f>IF(I74="","",INDEX('Basic project data'!$A$12:$A$16,MATCH(I74,'Basic project data'!$D$12:$D$16,1)))</f>
        <v/>
      </c>
      <c r="D74" s="162"/>
      <c r="E74" s="162"/>
      <c r="F74" s="162"/>
      <c r="G74" s="446"/>
      <c r="H74" s="447"/>
      <c r="I74" s="446"/>
      <c r="J74" s="446"/>
    </row>
    <row r="75" spans="1:10" x14ac:dyDescent="0.25">
      <c r="A75" s="162"/>
      <c r="B75" s="162"/>
      <c r="C75" s="430" t="str">
        <f>IF(I75="","",INDEX('Basic project data'!$A$12:$A$16,MATCH(I75,'Basic project data'!$D$12:$D$16,1)))</f>
        <v/>
      </c>
      <c r="D75" s="162"/>
      <c r="E75" s="162"/>
      <c r="F75" s="162"/>
      <c r="G75" s="446"/>
      <c r="H75" s="447"/>
      <c r="I75" s="446"/>
      <c r="J75" s="446"/>
    </row>
    <row r="76" spans="1:10" x14ac:dyDescent="0.25">
      <c r="A76" s="162"/>
      <c r="B76" s="162"/>
      <c r="C76" s="430" t="str">
        <f>IF(I76="","",INDEX('Basic project data'!$A$12:$A$16,MATCH(I76,'Basic project data'!$D$12:$D$16,1)))</f>
        <v/>
      </c>
      <c r="D76" s="162"/>
      <c r="E76" s="162"/>
      <c r="F76" s="162"/>
      <c r="G76" s="446"/>
      <c r="H76" s="447"/>
      <c r="I76" s="446"/>
      <c r="J76" s="446"/>
    </row>
    <row r="77" spans="1:10" x14ac:dyDescent="0.25">
      <c r="A77" s="162"/>
      <c r="B77" s="162"/>
      <c r="C77" s="430" t="str">
        <f>IF(I77="","",INDEX('Basic project data'!$A$12:$A$16,MATCH(I77,'Basic project data'!$D$12:$D$16,1)))</f>
        <v/>
      </c>
      <c r="D77" s="162"/>
      <c r="E77" s="162"/>
      <c r="F77" s="162"/>
      <c r="G77" s="446"/>
      <c r="H77" s="447"/>
      <c r="I77" s="446"/>
      <c r="J77" s="446"/>
    </row>
    <row r="78" spans="1:10" x14ac:dyDescent="0.25">
      <c r="A78" s="162"/>
      <c r="B78" s="162"/>
      <c r="C78" s="430" t="str">
        <f>IF(I78="","",INDEX('Basic project data'!$A$12:$A$16,MATCH(I78,'Basic project data'!$D$12:$D$16,1)))</f>
        <v/>
      </c>
      <c r="D78" s="162"/>
      <c r="E78" s="162"/>
      <c r="F78" s="162"/>
      <c r="G78" s="446"/>
      <c r="H78" s="447"/>
      <c r="I78" s="446"/>
      <c r="J78" s="446"/>
    </row>
    <row r="79" spans="1:10" x14ac:dyDescent="0.25">
      <c r="A79" s="162"/>
      <c r="B79" s="162"/>
      <c r="C79" s="430" t="str">
        <f>IF(I79="","",INDEX('Basic project data'!$A$12:$A$16,MATCH(I79,'Basic project data'!$D$12:$D$16,1)))</f>
        <v/>
      </c>
      <c r="D79" s="162"/>
      <c r="E79" s="162"/>
      <c r="F79" s="162"/>
      <c r="G79" s="446"/>
      <c r="H79" s="447"/>
      <c r="I79" s="446"/>
      <c r="J79" s="446"/>
    </row>
    <row r="80" spans="1:10" x14ac:dyDescent="0.25">
      <c r="A80" s="162"/>
      <c r="B80" s="162"/>
      <c r="C80" s="430" t="str">
        <f>IF(I80="","",INDEX('Basic project data'!$A$12:$A$16,MATCH(I80,'Basic project data'!$D$12:$D$16,1)))</f>
        <v/>
      </c>
      <c r="D80" s="162"/>
      <c r="E80" s="162"/>
      <c r="F80" s="162"/>
      <c r="G80" s="446"/>
      <c r="H80" s="447"/>
      <c r="I80" s="446"/>
      <c r="J80" s="446"/>
    </row>
    <row r="81" spans="1:10" x14ac:dyDescent="0.25">
      <c r="A81" s="162"/>
      <c r="B81" s="162"/>
      <c r="C81" s="430" t="str">
        <f>IF(I81="","",INDEX('Basic project data'!$A$12:$A$16,MATCH(I81,'Basic project data'!$D$12:$D$16,1)))</f>
        <v/>
      </c>
      <c r="D81" s="162"/>
      <c r="E81" s="162"/>
      <c r="F81" s="162"/>
      <c r="G81" s="446"/>
      <c r="H81" s="447"/>
      <c r="I81" s="446"/>
      <c r="J81" s="446"/>
    </row>
    <row r="82" spans="1:10" x14ac:dyDescent="0.25">
      <c r="A82" s="162"/>
      <c r="B82" s="162"/>
      <c r="C82" s="430" t="str">
        <f>IF(I82="","",INDEX('Basic project data'!$A$12:$A$16,MATCH(I82,'Basic project data'!$D$12:$D$16,1)))</f>
        <v/>
      </c>
      <c r="D82" s="162"/>
      <c r="E82" s="162"/>
      <c r="F82" s="162"/>
      <c r="G82" s="446"/>
      <c r="H82" s="447"/>
      <c r="I82" s="446"/>
      <c r="J82" s="446"/>
    </row>
    <row r="83" spans="1:10" x14ac:dyDescent="0.25">
      <c r="A83" s="162"/>
      <c r="B83" s="162"/>
      <c r="C83" s="430" t="str">
        <f>IF(I83="","",INDEX('Basic project data'!$A$12:$A$16,MATCH(I83,'Basic project data'!$D$12:$D$16,1)))</f>
        <v/>
      </c>
      <c r="D83" s="162"/>
      <c r="E83" s="162"/>
      <c r="F83" s="162"/>
      <c r="G83" s="446"/>
      <c r="H83" s="447"/>
      <c r="I83" s="446"/>
      <c r="J83" s="446"/>
    </row>
    <row r="84" spans="1:10" x14ac:dyDescent="0.25">
      <c r="A84" s="162"/>
      <c r="B84" s="162"/>
      <c r="C84" s="430" t="str">
        <f>IF(I84="","",INDEX('Basic project data'!$A$12:$A$16,MATCH(I84,'Basic project data'!$D$12:$D$16,1)))</f>
        <v/>
      </c>
      <c r="D84" s="162"/>
      <c r="E84" s="162"/>
      <c r="F84" s="162"/>
      <c r="G84" s="446"/>
      <c r="H84" s="447"/>
      <c r="I84" s="446"/>
      <c r="J84" s="446"/>
    </row>
    <row r="85" spans="1:10" x14ac:dyDescent="0.25">
      <c r="A85" s="162"/>
      <c r="B85" s="162"/>
      <c r="C85" s="430" t="str">
        <f>IF(I85="","",INDEX('Basic project data'!$A$12:$A$16,MATCH(I85,'Basic project data'!$D$12:$D$16,1)))</f>
        <v/>
      </c>
      <c r="D85" s="162"/>
      <c r="E85" s="162"/>
      <c r="F85" s="162"/>
      <c r="G85" s="446"/>
      <c r="H85" s="447"/>
      <c r="I85" s="446"/>
      <c r="J85" s="446"/>
    </row>
    <row r="86" spans="1:10" x14ac:dyDescent="0.25">
      <c r="A86" s="162"/>
      <c r="B86" s="162"/>
      <c r="C86" s="430" t="str">
        <f>IF(I86="","",INDEX('Basic project data'!$A$12:$A$16,MATCH(I86,'Basic project data'!$D$12:$D$16,1)))</f>
        <v/>
      </c>
      <c r="D86" s="162"/>
      <c r="E86" s="162"/>
      <c r="F86" s="162"/>
      <c r="G86" s="446"/>
      <c r="H86" s="447"/>
      <c r="I86" s="446"/>
      <c r="J86" s="446"/>
    </row>
    <row r="87" spans="1:10" x14ac:dyDescent="0.25">
      <c r="A87" s="162"/>
      <c r="B87" s="162"/>
      <c r="C87" s="430" t="str">
        <f>IF(I87="","",INDEX('Basic project data'!$A$12:$A$16,MATCH(I87,'Basic project data'!$D$12:$D$16,1)))</f>
        <v/>
      </c>
      <c r="D87" s="162"/>
      <c r="E87" s="162"/>
      <c r="F87" s="162"/>
      <c r="G87" s="446"/>
      <c r="H87" s="447"/>
      <c r="I87" s="446"/>
      <c r="J87" s="446"/>
    </row>
    <row r="88" spans="1:10" x14ac:dyDescent="0.25">
      <c r="A88" s="162"/>
      <c r="B88" s="162"/>
      <c r="C88" s="430" t="str">
        <f>IF(I88="","",INDEX('Basic project data'!$A$12:$A$16,MATCH(I88,'Basic project data'!$D$12:$D$16,1)))</f>
        <v/>
      </c>
      <c r="D88" s="162"/>
      <c r="E88" s="162"/>
      <c r="F88" s="162"/>
      <c r="G88" s="446"/>
      <c r="H88" s="447"/>
      <c r="I88" s="446"/>
      <c r="J88" s="446"/>
    </row>
    <row r="89" spans="1:10" x14ac:dyDescent="0.25">
      <c r="A89" s="162"/>
      <c r="B89" s="162"/>
      <c r="C89" s="430" t="str">
        <f>IF(I89="","",INDEX('Basic project data'!$A$12:$A$16,MATCH(I89,'Basic project data'!$D$12:$D$16,1)))</f>
        <v/>
      </c>
      <c r="D89" s="162"/>
      <c r="E89" s="162"/>
      <c r="F89" s="162"/>
      <c r="G89" s="446"/>
      <c r="H89" s="447"/>
      <c r="I89" s="446"/>
      <c r="J89" s="446"/>
    </row>
    <row r="90" spans="1:10" x14ac:dyDescent="0.25">
      <c r="A90" s="162"/>
      <c r="B90" s="162"/>
      <c r="C90" s="430" t="str">
        <f>IF(I90="","",INDEX('Basic project data'!$A$12:$A$16,MATCH(I90,'Basic project data'!$D$12:$D$16,1)))</f>
        <v/>
      </c>
      <c r="D90" s="162"/>
      <c r="E90" s="162"/>
      <c r="F90" s="162"/>
      <c r="G90" s="446"/>
      <c r="H90" s="447"/>
      <c r="I90" s="446"/>
      <c r="J90" s="446"/>
    </row>
    <row r="91" spans="1:10" x14ac:dyDescent="0.25">
      <c r="A91" s="162"/>
      <c r="B91" s="162"/>
      <c r="C91" s="430" t="str">
        <f>IF(I91="","",INDEX('Basic project data'!$A$12:$A$16,MATCH(I91,'Basic project data'!$D$12:$D$16,1)))</f>
        <v/>
      </c>
      <c r="D91" s="162"/>
      <c r="E91" s="162"/>
      <c r="F91" s="162"/>
      <c r="G91" s="446"/>
      <c r="H91" s="447"/>
      <c r="I91" s="446"/>
      <c r="J91" s="446"/>
    </row>
    <row r="92" spans="1:10" x14ac:dyDescent="0.25">
      <c r="A92" s="162"/>
      <c r="B92" s="162"/>
      <c r="C92" s="430" t="str">
        <f>IF(I92="","",INDEX('Basic project data'!$A$12:$A$16,MATCH(I92,'Basic project data'!$D$12:$D$16,1)))</f>
        <v/>
      </c>
      <c r="D92" s="162"/>
      <c r="E92" s="162"/>
      <c r="F92" s="162"/>
      <c r="G92" s="448"/>
      <c r="H92" s="447"/>
      <c r="I92" s="449"/>
      <c r="J92" s="446"/>
    </row>
    <row r="93" spans="1:10" x14ac:dyDescent="0.25">
      <c r="A93" s="162"/>
      <c r="B93" s="162"/>
      <c r="C93" s="430" t="str">
        <f>IF(I93="","",INDEX('Basic project data'!$A$12:$A$16,MATCH(I93,'Basic project data'!$D$12:$D$16,1)))</f>
        <v/>
      </c>
      <c r="D93" s="162"/>
      <c r="E93" s="162"/>
      <c r="F93" s="162"/>
      <c r="G93" s="448"/>
      <c r="H93" s="447"/>
      <c r="I93" s="449"/>
      <c r="J93" s="446"/>
    </row>
    <row r="94" spans="1:10" x14ac:dyDescent="0.25">
      <c r="A94" s="162"/>
      <c r="B94" s="162"/>
      <c r="C94" s="430" t="str">
        <f>IF(I94="","",INDEX('Basic project data'!$A$12:$A$16,MATCH(I94,'Basic project data'!$D$12:$D$16,1)))</f>
        <v/>
      </c>
      <c r="D94" s="162"/>
      <c r="E94" s="162"/>
      <c r="F94" s="162"/>
      <c r="G94" s="448"/>
      <c r="H94" s="447"/>
      <c r="I94" s="449"/>
      <c r="J94" s="446"/>
    </row>
    <row r="95" spans="1:10" x14ac:dyDescent="0.25">
      <c r="A95" s="162"/>
      <c r="B95" s="162"/>
      <c r="C95" s="430" t="str">
        <f>IF(I95="","",INDEX('Basic project data'!$A$12:$A$16,MATCH(I95,'Basic project data'!$D$12:$D$16,1)))</f>
        <v/>
      </c>
      <c r="D95" s="162"/>
      <c r="E95" s="162"/>
      <c r="F95" s="162"/>
      <c r="G95" s="448"/>
      <c r="H95" s="447"/>
      <c r="I95" s="449"/>
      <c r="J95" s="446"/>
    </row>
    <row r="96" spans="1:10" x14ac:dyDescent="0.25">
      <c r="A96" s="162"/>
      <c r="B96" s="162"/>
      <c r="C96" s="430" t="str">
        <f>IF(I96="","",INDEX('Basic project data'!$A$12:$A$16,MATCH(I96,'Basic project data'!$D$12:$D$16,1)))</f>
        <v/>
      </c>
      <c r="D96" s="162"/>
      <c r="E96" s="162"/>
      <c r="F96" s="162"/>
      <c r="G96" s="448"/>
      <c r="H96" s="447"/>
      <c r="I96" s="449"/>
      <c r="J96" s="446"/>
    </row>
    <row r="97" spans="1:10" x14ac:dyDescent="0.25">
      <c r="A97" s="162"/>
      <c r="B97" s="162"/>
      <c r="C97" s="430" t="str">
        <f>IF(I97="","",INDEX('Basic project data'!$A$12:$A$16,MATCH(I97,'Basic project data'!$D$12:$D$16,1)))</f>
        <v/>
      </c>
      <c r="D97" s="162"/>
      <c r="E97" s="162"/>
      <c r="F97" s="162"/>
      <c r="G97" s="448"/>
      <c r="H97" s="447"/>
      <c r="I97" s="449"/>
      <c r="J97" s="446"/>
    </row>
    <row r="98" spans="1:10" x14ac:dyDescent="0.25">
      <c r="A98" s="162"/>
      <c r="B98" s="162"/>
      <c r="C98" s="430" t="str">
        <f>IF(I98="","",INDEX('Basic project data'!$A$12:$A$16,MATCH(I98,'Basic project data'!$D$12:$D$16,1)))</f>
        <v/>
      </c>
      <c r="D98" s="162"/>
      <c r="E98" s="162"/>
      <c r="F98" s="162"/>
      <c r="G98" s="448"/>
      <c r="H98" s="447"/>
      <c r="I98" s="449"/>
      <c r="J98" s="446"/>
    </row>
    <row r="99" spans="1:10" x14ac:dyDescent="0.25">
      <c r="A99" s="162"/>
      <c r="B99" s="162"/>
      <c r="C99" s="430" t="str">
        <f>IF(I99="","",INDEX('Basic project data'!$A$12:$A$16,MATCH(I99,'Basic project data'!$D$12:$D$16,1)))</f>
        <v/>
      </c>
      <c r="D99" s="162"/>
      <c r="E99" s="162"/>
      <c r="F99" s="162"/>
      <c r="G99" s="448"/>
      <c r="H99" s="447"/>
      <c r="I99" s="449"/>
      <c r="J99" s="446"/>
    </row>
    <row r="100" spans="1:10" x14ac:dyDescent="0.25">
      <c r="A100" s="162"/>
      <c r="B100" s="162"/>
      <c r="C100" s="430" t="str">
        <f>IF(I100="","",INDEX('Basic project data'!$A$12:$A$16,MATCH(I100,'Basic project data'!$D$12:$D$16,1)))</f>
        <v/>
      </c>
      <c r="D100" s="162"/>
      <c r="E100" s="162"/>
      <c r="F100" s="162"/>
      <c r="G100" s="448"/>
      <c r="H100" s="447"/>
      <c r="I100" s="449"/>
      <c r="J100" s="446"/>
    </row>
    <row r="101" spans="1:10" x14ac:dyDescent="0.25">
      <c r="A101" s="162"/>
      <c r="B101" s="162"/>
      <c r="C101" s="430" t="str">
        <f>IF(I101="","",INDEX('Basic project data'!$A$12:$A$16,MATCH(I101,'Basic project data'!$D$12:$D$16,1)))</f>
        <v/>
      </c>
      <c r="D101" s="162"/>
      <c r="E101" s="162"/>
      <c r="F101" s="162"/>
      <c r="G101" s="448"/>
      <c r="H101" s="447"/>
      <c r="I101" s="449"/>
      <c r="J101" s="446"/>
    </row>
    <row r="102" spans="1:10" x14ac:dyDescent="0.25">
      <c r="A102" s="162"/>
      <c r="B102" s="162"/>
      <c r="C102" s="430" t="str">
        <f>IF(I102="","",INDEX('Basic project data'!$A$12:$A$16,MATCH(I102,'Basic project data'!$D$12:$D$16,1)))</f>
        <v/>
      </c>
      <c r="D102" s="162"/>
      <c r="E102" s="162"/>
      <c r="F102" s="162"/>
      <c r="G102" s="448"/>
      <c r="H102" s="447"/>
      <c r="I102" s="449"/>
      <c r="J102" s="446"/>
    </row>
    <row r="103" spans="1:10" x14ac:dyDescent="0.25">
      <c r="A103" s="162"/>
      <c r="B103" s="162"/>
      <c r="C103" s="430" t="str">
        <f>IF(I103="","",INDEX('Basic project data'!$A$12:$A$16,MATCH(I103,'Basic project data'!$D$12:$D$16,1)))</f>
        <v/>
      </c>
      <c r="D103" s="162"/>
      <c r="E103" s="162"/>
      <c r="F103" s="162"/>
      <c r="G103" s="448"/>
      <c r="H103" s="447"/>
      <c r="I103" s="449"/>
      <c r="J103" s="446"/>
    </row>
    <row r="104" spans="1:10" x14ac:dyDescent="0.25">
      <c r="A104" s="162"/>
      <c r="B104" s="162"/>
      <c r="C104" s="430" t="str">
        <f>IF(I104="","",INDEX('Basic project data'!$A$12:$A$16,MATCH(I104,'Basic project data'!$D$12:$D$16,1)))</f>
        <v/>
      </c>
      <c r="D104" s="162"/>
      <c r="E104" s="162"/>
      <c r="F104" s="162"/>
      <c r="G104" s="448"/>
      <c r="H104" s="447"/>
      <c r="I104" s="449"/>
      <c r="J104" s="446"/>
    </row>
    <row r="105" spans="1:10" x14ac:dyDescent="0.25">
      <c r="A105" s="162"/>
      <c r="B105" s="162"/>
      <c r="C105" s="430" t="str">
        <f>IF(I105="","",INDEX('Basic project data'!$A$12:$A$16,MATCH(I105,'Basic project data'!$D$12:$D$16,1)))</f>
        <v/>
      </c>
      <c r="D105" s="162"/>
      <c r="E105" s="162"/>
      <c r="F105" s="162"/>
      <c r="G105" s="448"/>
      <c r="H105" s="447"/>
      <c r="I105" s="449"/>
      <c r="J105" s="446"/>
    </row>
    <row r="106" spans="1:10" x14ac:dyDescent="0.25">
      <c r="A106" s="162"/>
      <c r="B106" s="162"/>
      <c r="C106" s="430" t="str">
        <f>IF(I106="","",INDEX('Basic project data'!$A$12:$A$16,MATCH(I106,'Basic project data'!$D$12:$D$16,1)))</f>
        <v/>
      </c>
      <c r="D106" s="162"/>
      <c r="E106" s="162"/>
      <c r="F106" s="162"/>
      <c r="G106" s="448"/>
      <c r="H106" s="447"/>
      <c r="I106" s="449"/>
      <c r="J106" s="446"/>
    </row>
    <row r="107" spans="1:10" x14ac:dyDescent="0.25">
      <c r="A107" s="162"/>
      <c r="B107" s="162"/>
      <c r="C107" s="430" t="str">
        <f>IF(I107="","",INDEX('Basic project data'!$A$12:$A$16,MATCH(I107,'Basic project data'!$D$12:$D$16,1)))</f>
        <v/>
      </c>
      <c r="D107" s="162"/>
      <c r="E107" s="162"/>
      <c r="F107" s="162"/>
      <c r="G107" s="448"/>
      <c r="H107" s="447"/>
      <c r="I107" s="449"/>
      <c r="J107" s="446"/>
    </row>
    <row r="108" spans="1:10" x14ac:dyDescent="0.25">
      <c r="A108" s="162"/>
      <c r="B108" s="162"/>
      <c r="C108" s="430" t="str">
        <f>IF(I108="","",INDEX('Basic project data'!$A$12:$A$16,MATCH(I108,'Basic project data'!$D$12:$D$16,1)))</f>
        <v/>
      </c>
      <c r="D108" s="162"/>
      <c r="E108" s="162"/>
      <c r="F108" s="162"/>
      <c r="G108" s="448"/>
      <c r="H108" s="447"/>
      <c r="I108" s="449"/>
      <c r="J108" s="446"/>
    </row>
    <row r="109" spans="1:10" x14ac:dyDescent="0.25">
      <c r="A109" s="162"/>
      <c r="B109" s="162"/>
      <c r="C109" s="430" t="str">
        <f>IF(I109="","",INDEX('Basic project data'!$A$12:$A$16,MATCH(I109,'Basic project data'!$D$12:$D$16,1)))</f>
        <v/>
      </c>
      <c r="D109" s="162"/>
      <c r="E109" s="162"/>
      <c r="F109" s="162"/>
      <c r="G109" s="448"/>
      <c r="H109" s="447"/>
      <c r="I109" s="449"/>
      <c r="J109" s="446"/>
    </row>
    <row r="110" spans="1:10" x14ac:dyDescent="0.25">
      <c r="A110" s="162"/>
      <c r="B110" s="162"/>
      <c r="C110" s="430" t="str">
        <f>IF(I110="","",INDEX('Basic project data'!$A$12:$A$16,MATCH(I110,'Basic project data'!$D$12:$D$16,1)))</f>
        <v/>
      </c>
      <c r="D110" s="162"/>
      <c r="E110" s="162"/>
      <c r="F110" s="162"/>
      <c r="G110" s="448"/>
      <c r="H110" s="447"/>
      <c r="I110" s="449"/>
      <c r="J110" s="446"/>
    </row>
    <row r="111" spans="1:10" x14ac:dyDescent="0.25">
      <c r="A111" s="162"/>
      <c r="B111" s="162"/>
      <c r="C111" s="430" t="str">
        <f>IF(I111="","",INDEX('Basic project data'!$A$12:$A$16,MATCH(I111,'Basic project data'!$D$12:$D$16,1)))</f>
        <v/>
      </c>
      <c r="D111" s="162"/>
      <c r="E111" s="162"/>
      <c r="F111" s="162"/>
      <c r="G111" s="448"/>
      <c r="H111" s="447"/>
      <c r="I111" s="449"/>
      <c r="J111" s="446"/>
    </row>
    <row r="112" spans="1:10" x14ac:dyDescent="0.25">
      <c r="A112" s="162"/>
      <c r="B112" s="162"/>
      <c r="C112" s="430" t="str">
        <f>IF(I112="","",INDEX('Basic project data'!$A$12:$A$16,MATCH(I112,'Basic project data'!$D$12:$D$16,1)))</f>
        <v/>
      </c>
      <c r="D112" s="162"/>
      <c r="E112" s="162"/>
      <c r="F112" s="162"/>
      <c r="G112" s="448"/>
      <c r="H112" s="447"/>
      <c r="I112" s="449"/>
      <c r="J112" s="446"/>
    </row>
    <row r="113" spans="1:10" x14ac:dyDescent="0.25">
      <c r="A113" s="162"/>
      <c r="B113" s="162"/>
      <c r="C113" s="430" t="str">
        <f>IF(I113="","",INDEX('Basic project data'!$A$12:$A$16,MATCH(I113,'Basic project data'!$D$12:$D$16,1)))</f>
        <v/>
      </c>
      <c r="D113" s="162"/>
      <c r="E113" s="162"/>
      <c r="F113" s="162"/>
      <c r="G113" s="448"/>
      <c r="H113" s="447"/>
      <c r="I113" s="449"/>
      <c r="J113" s="446"/>
    </row>
    <row r="114" spans="1:10" x14ac:dyDescent="0.25">
      <c r="A114" s="162"/>
      <c r="B114" s="162"/>
      <c r="C114" s="430" t="str">
        <f>IF(I114="","",INDEX('Basic project data'!$A$12:$A$16,MATCH(I114,'Basic project data'!$D$12:$D$16,1)))</f>
        <v/>
      </c>
      <c r="D114" s="162"/>
      <c r="E114" s="162"/>
      <c r="F114" s="162"/>
      <c r="G114" s="448"/>
      <c r="H114" s="447"/>
      <c r="I114" s="449"/>
      <c r="J114" s="446"/>
    </row>
    <row r="115" spans="1:10" x14ac:dyDescent="0.25">
      <c r="A115" s="162"/>
      <c r="B115" s="162"/>
      <c r="C115" s="430" t="str">
        <f>IF(I115="","",INDEX('Basic project data'!$A$12:$A$16,MATCH(I115,'Basic project data'!$D$12:$D$16,1)))</f>
        <v/>
      </c>
      <c r="D115" s="162"/>
      <c r="E115" s="162"/>
      <c r="F115" s="162"/>
      <c r="G115" s="448"/>
      <c r="H115" s="447"/>
      <c r="I115" s="449"/>
      <c r="J115" s="446"/>
    </row>
    <row r="116" spans="1:10" x14ac:dyDescent="0.25">
      <c r="A116" s="162"/>
      <c r="B116" s="162"/>
      <c r="C116" s="430" t="str">
        <f>IF(I116="","",INDEX('Basic project data'!$A$12:$A$16,MATCH(I116,'Basic project data'!$D$12:$D$16,1)))</f>
        <v/>
      </c>
      <c r="D116" s="162"/>
      <c r="E116" s="162"/>
      <c r="F116" s="162"/>
      <c r="G116" s="448"/>
      <c r="H116" s="447"/>
      <c r="I116" s="449"/>
      <c r="J116" s="446"/>
    </row>
    <row r="117" spans="1:10" x14ac:dyDescent="0.25">
      <c r="A117" s="162"/>
      <c r="B117" s="162"/>
      <c r="C117" s="430" t="str">
        <f>IF(I117="","",INDEX('Basic project data'!$A$12:$A$16,MATCH(I117,'Basic project data'!$D$12:$D$16,1)))</f>
        <v/>
      </c>
      <c r="D117" s="162"/>
      <c r="E117" s="162"/>
      <c r="F117" s="162"/>
      <c r="G117" s="448"/>
      <c r="H117" s="447"/>
      <c r="I117" s="449"/>
      <c r="J117" s="446"/>
    </row>
    <row r="118" spans="1:10" x14ac:dyDescent="0.25">
      <c r="A118" s="162"/>
      <c r="B118" s="162"/>
      <c r="C118" s="430" t="str">
        <f>IF(I118="","",INDEX('Basic project data'!$A$12:$A$16,MATCH(I118,'Basic project data'!$D$12:$D$16,1)))</f>
        <v/>
      </c>
      <c r="D118" s="162"/>
      <c r="E118" s="162"/>
      <c r="F118" s="162"/>
      <c r="G118" s="448"/>
      <c r="H118" s="447"/>
      <c r="I118" s="449"/>
      <c r="J118" s="446"/>
    </row>
    <row r="119" spans="1:10" x14ac:dyDescent="0.25">
      <c r="A119" s="162"/>
      <c r="B119" s="162"/>
      <c r="C119" s="430" t="str">
        <f>IF(I119="","",INDEX('Basic project data'!$A$12:$A$16,MATCH(I119,'Basic project data'!$D$12:$D$16,1)))</f>
        <v/>
      </c>
      <c r="D119" s="162"/>
      <c r="E119" s="162"/>
      <c r="F119" s="162"/>
      <c r="G119" s="448"/>
      <c r="H119" s="447"/>
      <c r="I119" s="449"/>
      <c r="J119" s="446"/>
    </row>
    <row r="120" spans="1:10" x14ac:dyDescent="0.25">
      <c r="A120" s="162"/>
      <c r="B120" s="162"/>
      <c r="C120" s="430" t="str">
        <f>IF(I120="","",INDEX('Basic project data'!$A$12:$A$16,MATCH(I120,'Basic project data'!$D$12:$D$16,1)))</f>
        <v/>
      </c>
      <c r="D120" s="162"/>
      <c r="E120" s="162"/>
      <c r="F120" s="162"/>
      <c r="G120" s="448"/>
      <c r="H120" s="447"/>
      <c r="I120" s="449"/>
      <c r="J120" s="446"/>
    </row>
    <row r="121" spans="1:10" x14ac:dyDescent="0.25">
      <c r="A121" s="162"/>
      <c r="B121" s="162"/>
      <c r="C121" s="430" t="str">
        <f>IF(I121="","",INDEX('Basic project data'!$A$12:$A$16,MATCH(I121,'Basic project data'!$D$12:$D$16,1)))</f>
        <v/>
      </c>
      <c r="D121" s="162"/>
      <c r="E121" s="162"/>
      <c r="F121" s="162"/>
      <c r="G121" s="448"/>
      <c r="H121" s="447"/>
      <c r="I121" s="449"/>
      <c r="J121" s="446"/>
    </row>
    <row r="122" spans="1:10" x14ac:dyDescent="0.25">
      <c r="A122" s="162"/>
      <c r="B122" s="162"/>
      <c r="C122" s="430" t="str">
        <f>IF(I122="","",INDEX('Basic project data'!$A$12:$A$16,MATCH(I122,'Basic project data'!$D$12:$D$16,1)))</f>
        <v/>
      </c>
      <c r="D122" s="162"/>
      <c r="E122" s="162"/>
      <c r="F122" s="162"/>
      <c r="G122" s="448"/>
      <c r="H122" s="447"/>
      <c r="I122" s="449"/>
      <c r="J122" s="446"/>
    </row>
    <row r="123" spans="1:10" x14ac:dyDescent="0.25">
      <c r="A123" s="162"/>
      <c r="B123" s="162"/>
      <c r="C123" s="430" t="str">
        <f>IF(I123="","",INDEX('Basic project data'!$A$12:$A$16,MATCH(I123,'Basic project data'!$D$12:$D$16,1)))</f>
        <v/>
      </c>
      <c r="D123" s="162"/>
      <c r="E123" s="162"/>
      <c r="F123" s="162"/>
      <c r="G123" s="448"/>
      <c r="H123" s="447"/>
      <c r="I123" s="449"/>
      <c r="J123" s="446"/>
    </row>
    <row r="124" spans="1:10" x14ac:dyDescent="0.25">
      <c r="A124" s="162"/>
      <c r="B124" s="162"/>
      <c r="C124" s="430" t="str">
        <f>IF(I124="","",INDEX('Basic project data'!$A$12:$A$16,MATCH(I124,'Basic project data'!$D$12:$D$16,1)))</f>
        <v/>
      </c>
      <c r="D124" s="162"/>
      <c r="E124" s="162"/>
      <c r="F124" s="162"/>
      <c r="G124" s="448"/>
      <c r="H124" s="447"/>
      <c r="I124" s="449"/>
      <c r="J124" s="446"/>
    </row>
    <row r="125" spans="1:10" x14ac:dyDescent="0.25">
      <c r="A125" s="162"/>
      <c r="B125" s="162"/>
      <c r="C125" s="430" t="str">
        <f>IF(I125="","",INDEX('Basic project data'!$A$12:$A$16,MATCH(I125,'Basic project data'!$D$12:$D$16,1)))</f>
        <v/>
      </c>
      <c r="D125" s="162"/>
      <c r="E125" s="162"/>
      <c r="F125" s="162"/>
      <c r="G125" s="448"/>
      <c r="H125" s="447"/>
      <c r="I125" s="449"/>
      <c r="J125" s="446"/>
    </row>
    <row r="126" spans="1:10" x14ac:dyDescent="0.25">
      <c r="A126" s="162"/>
      <c r="B126" s="162"/>
      <c r="C126" s="430" t="str">
        <f>IF(I126="","",INDEX('Basic project data'!$A$12:$A$16,MATCH(I126,'Basic project data'!$D$12:$D$16,1)))</f>
        <v/>
      </c>
      <c r="D126" s="162"/>
      <c r="E126" s="162"/>
      <c r="F126" s="162"/>
      <c r="G126" s="448"/>
      <c r="H126" s="447"/>
      <c r="I126" s="449"/>
      <c r="J126" s="446"/>
    </row>
    <row r="127" spans="1:10" x14ac:dyDescent="0.25">
      <c r="A127" s="162"/>
      <c r="B127" s="162"/>
      <c r="C127" s="430" t="str">
        <f>IF(I127="","",INDEX('Basic project data'!$A$12:$A$16,MATCH(I127,'Basic project data'!$D$12:$D$16,1)))</f>
        <v/>
      </c>
      <c r="D127" s="162"/>
      <c r="E127" s="162"/>
      <c r="F127" s="162"/>
      <c r="G127" s="448"/>
      <c r="H127" s="447"/>
      <c r="I127" s="449"/>
      <c r="J127" s="446"/>
    </row>
    <row r="128" spans="1:10" x14ac:dyDescent="0.25">
      <c r="A128" s="162"/>
      <c r="B128" s="162"/>
      <c r="C128" s="430" t="str">
        <f>IF(I128="","",INDEX('Basic project data'!$A$12:$A$16,MATCH(I128,'Basic project data'!$D$12:$D$16,1)))</f>
        <v/>
      </c>
      <c r="D128" s="162"/>
      <c r="E128" s="162"/>
      <c r="F128" s="162"/>
      <c r="G128" s="448"/>
      <c r="H128" s="447"/>
      <c r="I128" s="449"/>
      <c r="J128" s="446"/>
    </row>
    <row r="129" spans="1:10" x14ac:dyDescent="0.25">
      <c r="A129" s="162"/>
      <c r="B129" s="162"/>
      <c r="C129" s="430" t="str">
        <f>IF(I129="","",INDEX('Basic project data'!$A$12:$A$16,MATCH(I129,'Basic project data'!$D$12:$D$16,1)))</f>
        <v/>
      </c>
      <c r="D129" s="162"/>
      <c r="E129" s="162"/>
      <c r="F129" s="162"/>
      <c r="G129" s="448"/>
      <c r="H129" s="447"/>
      <c r="I129" s="449"/>
      <c r="J129" s="446"/>
    </row>
    <row r="130" spans="1:10" x14ac:dyDescent="0.25">
      <c r="A130" s="162"/>
      <c r="B130" s="162"/>
      <c r="C130" s="430" t="str">
        <f>IF(I130="","",INDEX('Basic project data'!$A$12:$A$16,MATCH(I130,'Basic project data'!$D$12:$D$16,1)))</f>
        <v/>
      </c>
      <c r="D130" s="162"/>
      <c r="E130" s="162"/>
      <c r="F130" s="162"/>
      <c r="G130" s="448"/>
      <c r="H130" s="447"/>
      <c r="I130" s="449"/>
      <c r="J130" s="446"/>
    </row>
    <row r="131" spans="1:10" x14ac:dyDescent="0.25">
      <c r="A131" s="162"/>
      <c r="B131" s="162"/>
      <c r="C131" s="430" t="str">
        <f>IF(I131="","",INDEX('Basic project data'!$A$12:$A$16,MATCH(I131,'Basic project data'!$D$12:$D$16,1)))</f>
        <v/>
      </c>
      <c r="D131" s="162"/>
      <c r="E131" s="162"/>
      <c r="F131" s="162"/>
      <c r="G131" s="448"/>
      <c r="H131" s="447"/>
      <c r="I131" s="449"/>
      <c r="J131" s="446"/>
    </row>
    <row r="132" spans="1:10" x14ac:dyDescent="0.25">
      <c r="A132" s="162"/>
      <c r="B132" s="162"/>
      <c r="C132" s="430" t="str">
        <f>IF(I132="","",INDEX('Basic project data'!$A$12:$A$16,MATCH(I132,'Basic project data'!$D$12:$D$16,1)))</f>
        <v/>
      </c>
      <c r="D132" s="162"/>
      <c r="E132" s="162"/>
      <c r="F132" s="162"/>
      <c r="G132" s="448"/>
      <c r="H132" s="447"/>
      <c r="I132" s="449"/>
      <c r="J132" s="446"/>
    </row>
    <row r="133" spans="1:10" x14ac:dyDescent="0.25">
      <c r="A133" s="162"/>
      <c r="B133" s="162"/>
      <c r="C133" s="430" t="str">
        <f>IF(I133="","",INDEX('Basic project data'!$A$12:$A$16,MATCH(I133,'Basic project data'!$D$12:$D$16,1)))</f>
        <v/>
      </c>
      <c r="D133" s="162"/>
      <c r="E133" s="162"/>
      <c r="F133" s="162"/>
      <c r="G133" s="448"/>
      <c r="H133" s="447"/>
      <c r="I133" s="449"/>
      <c r="J133" s="446"/>
    </row>
    <row r="134" spans="1:10" x14ac:dyDescent="0.25">
      <c r="A134" s="162"/>
      <c r="B134" s="162"/>
      <c r="C134" s="430" t="str">
        <f>IF(I134="","",INDEX('Basic project data'!$A$12:$A$16,MATCH(I134,'Basic project data'!$D$12:$D$16,1)))</f>
        <v/>
      </c>
      <c r="D134" s="162"/>
      <c r="E134" s="162"/>
      <c r="F134" s="162"/>
      <c r="G134" s="448"/>
      <c r="H134" s="447"/>
      <c r="I134" s="449"/>
      <c r="J134" s="446"/>
    </row>
    <row r="135" spans="1:10" x14ac:dyDescent="0.25">
      <c r="A135" s="162"/>
      <c r="B135" s="162"/>
      <c r="C135" s="430" t="str">
        <f>IF(I135="","",INDEX('Basic project data'!$A$12:$A$16,MATCH(I135,'Basic project data'!$D$12:$D$16,1)))</f>
        <v/>
      </c>
      <c r="D135" s="162"/>
      <c r="E135" s="162"/>
      <c r="F135" s="162"/>
      <c r="G135" s="448"/>
      <c r="H135" s="447"/>
      <c r="I135" s="449"/>
      <c r="J135" s="446"/>
    </row>
    <row r="136" spans="1:10" x14ac:dyDescent="0.25">
      <c r="A136" s="162"/>
      <c r="B136" s="162"/>
      <c r="C136" s="430" t="str">
        <f>IF(I136="","",INDEX('Basic project data'!$A$12:$A$16,MATCH(I136,'Basic project data'!$D$12:$D$16,1)))</f>
        <v/>
      </c>
      <c r="D136" s="162"/>
      <c r="E136" s="162"/>
      <c r="F136" s="162"/>
      <c r="G136" s="448"/>
      <c r="H136" s="447"/>
      <c r="I136" s="449"/>
      <c r="J136" s="446"/>
    </row>
    <row r="137" spans="1:10" x14ac:dyDescent="0.25">
      <c r="A137" s="162"/>
      <c r="B137" s="162"/>
      <c r="C137" s="430" t="str">
        <f>IF(I137="","",INDEX('Basic project data'!$A$12:$A$16,MATCH(I137,'Basic project data'!$D$12:$D$16,1)))</f>
        <v/>
      </c>
      <c r="D137" s="162"/>
      <c r="E137" s="162"/>
      <c r="F137" s="162"/>
      <c r="G137" s="448"/>
      <c r="H137" s="447"/>
      <c r="I137" s="449"/>
      <c r="J137" s="446"/>
    </row>
    <row r="138" spans="1:10" x14ac:dyDescent="0.25">
      <c r="A138" s="162"/>
      <c r="B138" s="162"/>
      <c r="C138" s="430" t="str">
        <f>IF(I138="","",INDEX('Basic project data'!$A$12:$A$16,MATCH(I138,'Basic project data'!$D$12:$D$16,1)))</f>
        <v/>
      </c>
      <c r="D138" s="162"/>
      <c r="E138" s="162"/>
      <c r="F138" s="162"/>
      <c r="G138" s="448"/>
      <c r="H138" s="447"/>
      <c r="I138" s="449"/>
      <c r="J138" s="446"/>
    </row>
    <row r="139" spans="1:10" x14ac:dyDescent="0.25">
      <c r="A139" s="162"/>
      <c r="B139" s="162"/>
      <c r="C139" s="430" t="str">
        <f>IF(I139="","",INDEX('Basic project data'!$A$12:$A$16,MATCH(I139,'Basic project data'!$D$12:$D$16,1)))</f>
        <v/>
      </c>
      <c r="D139" s="162"/>
      <c r="E139" s="162"/>
      <c r="F139" s="162"/>
      <c r="G139" s="448"/>
      <c r="H139" s="447"/>
      <c r="I139" s="449"/>
      <c r="J139" s="446"/>
    </row>
    <row r="140" spans="1:10" x14ac:dyDescent="0.25">
      <c r="A140" s="162"/>
      <c r="B140" s="162"/>
      <c r="C140" s="430" t="str">
        <f>IF(I140="","",INDEX('Basic project data'!$A$12:$A$16,MATCH(I140,'Basic project data'!$D$12:$D$16,1)))</f>
        <v/>
      </c>
      <c r="D140" s="162"/>
      <c r="E140" s="162"/>
      <c r="F140" s="162"/>
      <c r="G140" s="448"/>
      <c r="H140" s="447"/>
      <c r="I140" s="449"/>
      <c r="J140" s="446"/>
    </row>
    <row r="141" spans="1:10" x14ac:dyDescent="0.25">
      <c r="A141" s="162"/>
      <c r="B141" s="162"/>
      <c r="C141" s="430" t="str">
        <f>IF(I141="","",INDEX('Basic project data'!$A$12:$A$16,MATCH(I141,'Basic project data'!$D$12:$D$16,1)))</f>
        <v/>
      </c>
      <c r="D141" s="162"/>
      <c r="E141" s="162"/>
      <c r="F141" s="162"/>
      <c r="G141" s="448"/>
      <c r="H141" s="447"/>
      <c r="I141" s="449"/>
      <c r="J141" s="446"/>
    </row>
    <row r="142" spans="1:10" x14ac:dyDescent="0.25">
      <c r="A142" s="162"/>
      <c r="B142" s="162"/>
      <c r="C142" s="430" t="str">
        <f>IF(I142="","",INDEX('Basic project data'!$A$12:$A$16,MATCH(I142,'Basic project data'!$D$12:$D$16,1)))</f>
        <v/>
      </c>
      <c r="D142" s="162"/>
      <c r="E142" s="162"/>
      <c r="F142" s="162"/>
      <c r="G142" s="448"/>
      <c r="H142" s="447"/>
      <c r="I142" s="449"/>
      <c r="J142" s="446"/>
    </row>
    <row r="143" spans="1:10" x14ac:dyDescent="0.25">
      <c r="A143" s="162"/>
      <c r="B143" s="162"/>
      <c r="C143" s="430" t="str">
        <f>IF(I143="","",INDEX('Basic project data'!$A$12:$A$16,MATCH(I143,'Basic project data'!$D$12:$D$16,1)))</f>
        <v/>
      </c>
      <c r="D143" s="162"/>
      <c r="E143" s="162"/>
      <c r="F143" s="162"/>
      <c r="G143" s="448"/>
      <c r="H143" s="447"/>
      <c r="I143" s="449"/>
      <c r="J143" s="446"/>
    </row>
    <row r="144" spans="1:10" x14ac:dyDescent="0.25">
      <c r="A144" s="162"/>
      <c r="B144" s="162"/>
      <c r="C144" s="430" t="str">
        <f>IF(I144="","",INDEX('Basic project data'!$A$12:$A$16,MATCH(I144,'Basic project data'!$D$12:$D$16,1)))</f>
        <v/>
      </c>
      <c r="D144" s="162"/>
      <c r="E144" s="162"/>
      <c r="F144" s="162"/>
      <c r="G144" s="448"/>
      <c r="H144" s="447"/>
      <c r="I144" s="449"/>
      <c r="J144" s="446"/>
    </row>
    <row r="145" spans="1:10" x14ac:dyDescent="0.25">
      <c r="A145" s="162"/>
      <c r="B145" s="162"/>
      <c r="C145" s="430" t="str">
        <f>IF(I145="","",INDEX('Basic project data'!$A$12:$A$16,MATCH(I145,'Basic project data'!$D$12:$D$16,1)))</f>
        <v/>
      </c>
      <c r="D145" s="162"/>
      <c r="E145" s="162"/>
      <c r="F145" s="162"/>
      <c r="G145" s="448"/>
      <c r="H145" s="447"/>
      <c r="I145" s="449"/>
      <c r="J145" s="446"/>
    </row>
    <row r="146" spans="1:10" x14ac:dyDescent="0.25">
      <c r="A146" s="162"/>
      <c r="B146" s="162"/>
      <c r="C146" s="430" t="str">
        <f>IF(I146="","",INDEX('Basic project data'!$A$12:$A$16,MATCH(I146,'Basic project data'!$D$12:$D$16,1)))</f>
        <v/>
      </c>
      <c r="D146" s="162"/>
      <c r="E146" s="162"/>
      <c r="F146" s="162"/>
      <c r="G146" s="448"/>
      <c r="H146" s="447"/>
      <c r="I146" s="449"/>
      <c r="J146" s="446"/>
    </row>
    <row r="147" spans="1:10" x14ac:dyDescent="0.25">
      <c r="A147" s="162"/>
      <c r="B147" s="162"/>
      <c r="C147" s="430" t="str">
        <f>IF(I147="","",INDEX('Basic project data'!$A$12:$A$16,MATCH(I147,'Basic project data'!$D$12:$D$16,1)))</f>
        <v/>
      </c>
      <c r="D147" s="162"/>
      <c r="E147" s="162"/>
      <c r="F147" s="162"/>
      <c r="G147" s="448"/>
      <c r="H147" s="447"/>
      <c r="I147" s="449"/>
      <c r="J147" s="446"/>
    </row>
    <row r="148" spans="1:10" x14ac:dyDescent="0.25">
      <c r="A148" s="162"/>
      <c r="B148" s="162"/>
      <c r="C148" s="430" t="str">
        <f>IF(I148="","",INDEX('Basic project data'!$A$12:$A$16,MATCH(I148,'Basic project data'!$D$12:$D$16,1)))</f>
        <v/>
      </c>
      <c r="D148" s="162"/>
      <c r="E148" s="162"/>
      <c r="F148" s="162"/>
      <c r="G148" s="448"/>
      <c r="H148" s="447"/>
      <c r="I148" s="449"/>
      <c r="J148" s="446"/>
    </row>
    <row r="149" spans="1:10" x14ac:dyDescent="0.25">
      <c r="A149" s="162"/>
      <c r="B149" s="162"/>
      <c r="C149" s="430" t="str">
        <f>IF(I149="","",INDEX('Basic project data'!$A$12:$A$16,MATCH(I149,'Basic project data'!$D$12:$D$16,1)))</f>
        <v/>
      </c>
      <c r="D149" s="162"/>
      <c r="E149" s="162"/>
      <c r="F149" s="162"/>
      <c r="G149" s="448"/>
      <c r="H149" s="447"/>
      <c r="I149" s="449"/>
      <c r="J149" s="446"/>
    </row>
    <row r="150" spans="1:10" x14ac:dyDescent="0.25">
      <c r="A150" s="162"/>
      <c r="B150" s="162"/>
      <c r="C150" s="430" t="str">
        <f>IF(I150="","",INDEX('Basic project data'!$A$12:$A$16,MATCH(I150,'Basic project data'!$D$12:$D$16,1)))</f>
        <v/>
      </c>
      <c r="D150" s="162"/>
      <c r="E150" s="162"/>
      <c r="F150" s="162"/>
      <c r="G150" s="448"/>
      <c r="H150" s="447"/>
      <c r="I150" s="449"/>
      <c r="J150" s="446"/>
    </row>
    <row r="151" spans="1:10" x14ac:dyDescent="0.25">
      <c r="A151" s="162"/>
      <c r="B151" s="162"/>
      <c r="C151" s="430" t="str">
        <f>IF(I151="","",INDEX('Basic project data'!$A$12:$A$16,MATCH(I151,'Basic project data'!$D$12:$D$16,1)))</f>
        <v/>
      </c>
      <c r="D151" s="162"/>
      <c r="E151" s="162"/>
      <c r="F151" s="162"/>
      <c r="G151" s="448"/>
      <c r="H151" s="447"/>
      <c r="I151" s="449"/>
      <c r="J151" s="446"/>
    </row>
    <row r="152" spans="1:10" x14ac:dyDescent="0.25">
      <c r="A152" s="162"/>
      <c r="B152" s="162"/>
      <c r="C152" s="430" t="str">
        <f>IF(I152="","",INDEX('Basic project data'!$A$12:$A$16,MATCH(I152,'Basic project data'!$D$12:$D$16,1)))</f>
        <v/>
      </c>
      <c r="D152" s="162"/>
      <c r="E152" s="162"/>
      <c r="F152" s="162"/>
      <c r="G152" s="448"/>
      <c r="H152" s="447"/>
      <c r="I152" s="449"/>
      <c r="J152" s="446"/>
    </row>
    <row r="153" spans="1:10" x14ac:dyDescent="0.25">
      <c r="A153" s="162"/>
      <c r="B153" s="162"/>
      <c r="C153" s="430" t="str">
        <f>IF(I153="","",INDEX('Basic project data'!$A$12:$A$16,MATCH(I153,'Basic project data'!$D$12:$D$16,1)))</f>
        <v/>
      </c>
      <c r="D153" s="162"/>
      <c r="E153" s="162"/>
      <c r="F153" s="162"/>
      <c r="G153" s="448"/>
      <c r="H153" s="447"/>
      <c r="I153" s="449"/>
      <c r="J153" s="446"/>
    </row>
    <row r="154" spans="1:10" x14ac:dyDescent="0.25">
      <c r="A154" s="162"/>
      <c r="B154" s="162"/>
      <c r="C154" s="430" t="str">
        <f>IF(I154="","",INDEX('Basic project data'!$A$12:$A$16,MATCH(I154,'Basic project data'!$D$12:$D$16,1)))</f>
        <v/>
      </c>
      <c r="D154" s="162"/>
      <c r="E154" s="162"/>
      <c r="F154" s="162"/>
      <c r="G154" s="448"/>
      <c r="H154" s="447"/>
      <c r="I154" s="449"/>
      <c r="J154" s="446"/>
    </row>
    <row r="155" spans="1:10" x14ac:dyDescent="0.25">
      <c r="A155" s="162"/>
      <c r="B155" s="162"/>
      <c r="C155" s="430" t="str">
        <f>IF(I155="","",INDEX('Basic project data'!$A$12:$A$16,MATCH(I155,'Basic project data'!$D$12:$D$16,1)))</f>
        <v/>
      </c>
      <c r="D155" s="162"/>
      <c r="E155" s="162"/>
      <c r="F155" s="162"/>
      <c r="G155" s="448"/>
      <c r="H155" s="447"/>
      <c r="I155" s="449"/>
      <c r="J155" s="446"/>
    </row>
    <row r="156" spans="1:10" x14ac:dyDescent="0.25">
      <c r="A156" s="162"/>
      <c r="B156" s="162"/>
      <c r="C156" s="430" t="str">
        <f>IF(I156="","",INDEX('Basic project data'!$A$12:$A$16,MATCH(I156,'Basic project data'!$D$12:$D$16,1)))</f>
        <v/>
      </c>
      <c r="D156" s="162"/>
      <c r="E156" s="162"/>
      <c r="F156" s="162"/>
      <c r="G156" s="448"/>
      <c r="H156" s="447"/>
      <c r="I156" s="449"/>
      <c r="J156" s="446"/>
    </row>
    <row r="157" spans="1:10" x14ac:dyDescent="0.25">
      <c r="A157" s="162"/>
      <c r="B157" s="162"/>
      <c r="C157" s="430" t="str">
        <f>IF(I157="","",INDEX('Basic project data'!$A$12:$A$16,MATCH(I157,'Basic project data'!$D$12:$D$16,1)))</f>
        <v/>
      </c>
      <c r="D157" s="162"/>
      <c r="E157" s="162"/>
      <c r="F157" s="162"/>
      <c r="G157" s="448"/>
      <c r="H157" s="447"/>
      <c r="I157" s="449"/>
      <c r="J157" s="446"/>
    </row>
    <row r="158" spans="1:10" x14ac:dyDescent="0.25">
      <c r="A158" s="162"/>
      <c r="B158" s="162"/>
      <c r="C158" s="430" t="str">
        <f>IF(I158="","",INDEX('Basic project data'!$A$12:$A$16,MATCH(I158,'Basic project data'!$D$12:$D$16,1)))</f>
        <v/>
      </c>
      <c r="D158" s="162"/>
      <c r="E158" s="162"/>
      <c r="F158" s="162"/>
      <c r="G158" s="448"/>
      <c r="H158" s="447"/>
      <c r="I158" s="449"/>
      <c r="J158" s="446"/>
    </row>
    <row r="159" spans="1:10" x14ac:dyDescent="0.25">
      <c r="A159" s="162"/>
      <c r="B159" s="162"/>
      <c r="C159" s="430" t="str">
        <f>IF(I159="","",INDEX('Basic project data'!$A$12:$A$16,MATCH(I159,'Basic project data'!$D$12:$D$16,1)))</f>
        <v/>
      </c>
      <c r="D159" s="162"/>
      <c r="E159" s="162"/>
      <c r="F159" s="162"/>
      <c r="G159" s="448"/>
      <c r="H159" s="447"/>
      <c r="I159" s="449"/>
      <c r="J159" s="446"/>
    </row>
    <row r="160" spans="1:10" x14ac:dyDescent="0.25">
      <c r="A160" s="162"/>
      <c r="B160" s="162"/>
      <c r="C160" s="430" t="str">
        <f>IF(I160="","",INDEX('Basic project data'!$A$12:$A$16,MATCH(I160,'Basic project data'!$D$12:$D$16,1)))</f>
        <v/>
      </c>
      <c r="D160" s="162"/>
      <c r="E160" s="162"/>
      <c r="F160" s="162"/>
      <c r="G160" s="448"/>
      <c r="H160" s="447"/>
      <c r="I160" s="449"/>
      <c r="J160" s="446"/>
    </row>
    <row r="161" spans="1:10" x14ac:dyDescent="0.25">
      <c r="A161" s="162"/>
      <c r="B161" s="162"/>
      <c r="C161" s="430" t="str">
        <f>IF(I161="","",INDEX('Basic project data'!$A$12:$A$16,MATCH(I161,'Basic project data'!$D$12:$D$16,1)))</f>
        <v/>
      </c>
      <c r="D161" s="162"/>
      <c r="E161" s="162"/>
      <c r="F161" s="162"/>
      <c r="G161" s="448"/>
      <c r="H161" s="447"/>
      <c r="I161" s="449"/>
      <c r="J161" s="446"/>
    </row>
    <row r="162" spans="1:10" x14ac:dyDescent="0.25">
      <c r="A162" s="162"/>
      <c r="B162" s="162"/>
      <c r="C162" s="430" t="str">
        <f>IF(I162="","",INDEX('Basic project data'!$A$12:$A$16,MATCH(I162,'Basic project data'!$D$12:$D$16,1)))</f>
        <v/>
      </c>
      <c r="D162" s="162"/>
      <c r="E162" s="162"/>
      <c r="F162" s="162"/>
      <c r="G162" s="448"/>
      <c r="H162" s="447"/>
      <c r="I162" s="449"/>
      <c r="J162" s="446"/>
    </row>
    <row r="163" spans="1:10" x14ac:dyDescent="0.25">
      <c r="A163" s="162"/>
      <c r="B163" s="162"/>
      <c r="C163" s="430" t="str">
        <f>IF(I163="","",INDEX('Basic project data'!$A$12:$A$16,MATCH(I163,'Basic project data'!$D$12:$D$16,1)))</f>
        <v/>
      </c>
      <c r="D163" s="162"/>
      <c r="E163" s="162"/>
      <c r="F163" s="162"/>
      <c r="G163" s="448"/>
      <c r="H163" s="447"/>
      <c r="I163" s="449"/>
      <c r="J163" s="446"/>
    </row>
    <row r="164" spans="1:10" x14ac:dyDescent="0.25">
      <c r="A164" s="162"/>
      <c r="B164" s="162"/>
      <c r="C164" s="430" t="str">
        <f>IF(I164="","",INDEX('Basic project data'!$A$12:$A$16,MATCH(I164,'Basic project data'!$D$12:$D$16,1)))</f>
        <v/>
      </c>
      <c r="D164" s="162"/>
      <c r="E164" s="162"/>
      <c r="F164" s="162"/>
      <c r="G164" s="448"/>
      <c r="H164" s="447"/>
      <c r="I164" s="449"/>
      <c r="J164" s="446"/>
    </row>
    <row r="165" spans="1:10" x14ac:dyDescent="0.25">
      <c r="A165" s="162"/>
      <c r="B165" s="162"/>
      <c r="C165" s="430" t="str">
        <f>IF(I165="","",INDEX('Basic project data'!$A$12:$A$16,MATCH(I165,'Basic project data'!$D$12:$D$16,1)))</f>
        <v/>
      </c>
      <c r="D165" s="162"/>
      <c r="E165" s="162"/>
      <c r="F165" s="162"/>
      <c r="G165" s="448"/>
      <c r="H165" s="447"/>
      <c r="I165" s="449"/>
      <c r="J165" s="446"/>
    </row>
    <row r="166" spans="1:10" x14ac:dyDescent="0.25">
      <c r="A166" s="162"/>
      <c r="B166" s="162"/>
      <c r="C166" s="430" t="str">
        <f>IF(I166="","",INDEX('Basic project data'!$A$12:$A$16,MATCH(I166,'Basic project data'!$D$12:$D$16,1)))</f>
        <v/>
      </c>
      <c r="D166" s="162"/>
      <c r="E166" s="162"/>
      <c r="F166" s="162"/>
      <c r="G166" s="448"/>
      <c r="H166" s="447"/>
      <c r="I166" s="449"/>
      <c r="J166" s="446"/>
    </row>
    <row r="167" spans="1:10" x14ac:dyDescent="0.25">
      <c r="A167" s="162"/>
      <c r="B167" s="162"/>
      <c r="C167" s="430" t="str">
        <f>IF(I167="","",INDEX('Basic project data'!$A$12:$A$16,MATCH(I167,'Basic project data'!$D$12:$D$16,1)))</f>
        <v/>
      </c>
      <c r="D167" s="162"/>
      <c r="E167" s="162"/>
      <c r="F167" s="162"/>
      <c r="G167" s="448"/>
      <c r="H167" s="447"/>
      <c r="I167" s="449"/>
      <c r="J167" s="446"/>
    </row>
    <row r="168" spans="1:10" x14ac:dyDescent="0.25">
      <c r="A168" s="162"/>
      <c r="B168" s="162"/>
      <c r="C168" s="430" t="str">
        <f>IF(I168="","",INDEX('Basic project data'!$A$12:$A$16,MATCH(I168,'Basic project data'!$D$12:$D$16,1)))</f>
        <v/>
      </c>
      <c r="D168" s="162"/>
      <c r="E168" s="162"/>
      <c r="F168" s="162"/>
      <c r="G168" s="448"/>
      <c r="H168" s="447"/>
      <c r="I168" s="449"/>
      <c r="J168" s="446"/>
    </row>
    <row r="169" spans="1:10" x14ac:dyDescent="0.25">
      <c r="A169" s="162"/>
      <c r="B169" s="162"/>
      <c r="C169" s="430" t="str">
        <f>IF(I169="","",INDEX('Basic project data'!$A$12:$A$16,MATCH(I169,'Basic project data'!$D$12:$D$16,1)))</f>
        <v/>
      </c>
      <c r="D169" s="162"/>
      <c r="E169" s="162"/>
      <c r="F169" s="162"/>
      <c r="G169" s="448"/>
      <c r="H169" s="447"/>
      <c r="I169" s="449"/>
      <c r="J169" s="446"/>
    </row>
    <row r="170" spans="1:10" x14ac:dyDescent="0.25">
      <c r="A170" s="162"/>
      <c r="B170" s="162"/>
      <c r="C170" s="430" t="str">
        <f>IF(I170="","",INDEX('Basic project data'!$A$12:$A$16,MATCH(I170,'Basic project data'!$D$12:$D$16,1)))</f>
        <v/>
      </c>
      <c r="D170" s="162"/>
      <c r="E170" s="162"/>
      <c r="F170" s="162"/>
      <c r="G170" s="448"/>
      <c r="H170" s="447"/>
      <c r="I170" s="449"/>
      <c r="J170" s="446"/>
    </row>
    <row r="171" spans="1:10" x14ac:dyDescent="0.25">
      <c r="A171" s="162"/>
      <c r="B171" s="162"/>
      <c r="C171" s="430" t="str">
        <f>IF(I171="","",INDEX('Basic project data'!$A$12:$A$16,MATCH(I171,'Basic project data'!$D$12:$D$16,1)))</f>
        <v/>
      </c>
      <c r="D171" s="162"/>
      <c r="E171" s="162"/>
      <c r="F171" s="162"/>
      <c r="G171" s="448"/>
      <c r="H171" s="447"/>
      <c r="I171" s="449"/>
      <c r="J171" s="446"/>
    </row>
    <row r="172" spans="1:10" x14ac:dyDescent="0.25">
      <c r="A172" s="162"/>
      <c r="B172" s="162"/>
      <c r="C172" s="430" t="str">
        <f>IF(I172="","",INDEX('Basic project data'!$A$12:$A$16,MATCH(I172,'Basic project data'!$D$12:$D$16,1)))</f>
        <v/>
      </c>
      <c r="D172" s="162"/>
      <c r="E172" s="162"/>
      <c r="F172" s="162"/>
      <c r="G172" s="448"/>
      <c r="H172" s="447"/>
      <c r="I172" s="449"/>
      <c r="J172" s="446"/>
    </row>
    <row r="173" spans="1:10" x14ac:dyDescent="0.25">
      <c r="A173" s="162"/>
      <c r="B173" s="162"/>
      <c r="C173" s="430" t="str">
        <f>IF(I173="","",INDEX('Basic project data'!$A$12:$A$16,MATCH(I173,'Basic project data'!$D$12:$D$16,1)))</f>
        <v/>
      </c>
      <c r="D173" s="162"/>
      <c r="E173" s="162"/>
      <c r="F173" s="162"/>
      <c r="G173" s="450"/>
      <c r="H173" s="447"/>
      <c r="I173" s="451"/>
      <c r="J173" s="446"/>
    </row>
    <row r="174" spans="1:10" x14ac:dyDescent="0.25">
      <c r="A174" s="162"/>
      <c r="B174" s="162"/>
      <c r="C174" s="430" t="str">
        <f>IF(I174="","",INDEX('Basic project data'!$A$12:$A$16,MATCH(I174,'Basic project data'!$D$12:$D$16,1)))</f>
        <v/>
      </c>
      <c r="D174" s="162"/>
      <c r="E174" s="162"/>
      <c r="F174" s="162"/>
      <c r="G174" s="450"/>
      <c r="H174" s="447"/>
      <c r="I174" s="451"/>
      <c r="J174" s="446"/>
    </row>
    <row r="175" spans="1:10" x14ac:dyDescent="0.25">
      <c r="A175" s="162"/>
      <c r="B175" s="162"/>
      <c r="C175" s="430" t="str">
        <f>IF(I175="","",INDEX('Basic project data'!$A$12:$A$16,MATCH(I175,'Basic project data'!$D$12:$D$16,1)))</f>
        <v/>
      </c>
      <c r="D175" s="162"/>
      <c r="E175" s="162"/>
      <c r="F175" s="162"/>
      <c r="G175" s="450"/>
      <c r="H175" s="447"/>
      <c r="I175" s="451"/>
      <c r="J175" s="446"/>
    </row>
    <row r="176" spans="1:10" x14ac:dyDescent="0.25">
      <c r="A176" s="162"/>
      <c r="B176" s="162"/>
      <c r="C176" s="430" t="str">
        <f>IF(I176="","",INDEX('Basic project data'!$A$12:$A$16,MATCH(I176,'Basic project data'!$D$12:$D$16,1)))</f>
        <v/>
      </c>
      <c r="D176" s="162"/>
      <c r="E176" s="162"/>
      <c r="F176" s="162"/>
      <c r="G176" s="450"/>
      <c r="H176" s="447"/>
      <c r="I176" s="451"/>
      <c r="J176" s="446"/>
    </row>
    <row r="177" spans="1:10" x14ac:dyDescent="0.25">
      <c r="A177" s="162"/>
      <c r="B177" s="162"/>
      <c r="C177" s="430" t="str">
        <f>IF(I177="","",INDEX('Basic project data'!$A$12:$A$16,MATCH(I177,'Basic project data'!$D$12:$D$16,1)))</f>
        <v/>
      </c>
      <c r="D177" s="162"/>
      <c r="E177" s="162"/>
      <c r="F177" s="162"/>
      <c r="G177" s="450"/>
      <c r="H177" s="447"/>
      <c r="I177" s="451"/>
      <c r="J177" s="446"/>
    </row>
    <row r="178" spans="1:10" x14ac:dyDescent="0.25">
      <c r="A178" s="162"/>
      <c r="B178" s="162"/>
      <c r="C178" s="430" t="str">
        <f>IF(I178="","",INDEX('Basic project data'!$A$12:$A$16,MATCH(I178,'Basic project data'!$D$12:$D$16,1)))</f>
        <v/>
      </c>
      <c r="D178" s="162"/>
      <c r="E178" s="162"/>
      <c r="F178" s="162"/>
      <c r="G178" s="450"/>
      <c r="H178" s="447"/>
      <c r="I178" s="451"/>
      <c r="J178" s="446"/>
    </row>
    <row r="179" spans="1:10" x14ac:dyDescent="0.25">
      <c r="A179" s="162"/>
      <c r="B179" s="162"/>
      <c r="C179" s="430" t="str">
        <f>IF(I179="","",INDEX('Basic project data'!$A$12:$A$16,MATCH(I179,'Basic project data'!$D$12:$D$16,1)))</f>
        <v/>
      </c>
      <c r="D179" s="162"/>
      <c r="E179" s="162"/>
      <c r="F179" s="162"/>
      <c r="G179" s="450"/>
      <c r="H179" s="447"/>
      <c r="I179" s="451"/>
      <c r="J179" s="446"/>
    </row>
    <row r="180" spans="1:10" x14ac:dyDescent="0.25">
      <c r="A180" s="162"/>
      <c r="B180" s="162"/>
      <c r="C180" s="430" t="str">
        <f>IF(I180="","",INDEX('Basic project data'!$A$12:$A$16,MATCH(I180,'Basic project data'!$D$12:$D$16,1)))</f>
        <v/>
      </c>
      <c r="D180" s="162"/>
      <c r="E180" s="162"/>
      <c r="F180" s="162"/>
      <c r="G180" s="450"/>
      <c r="H180" s="447"/>
      <c r="I180" s="451"/>
      <c r="J180" s="446"/>
    </row>
    <row r="181" spans="1:10" x14ac:dyDescent="0.25">
      <c r="A181" s="162"/>
      <c r="B181" s="162"/>
      <c r="C181" s="430" t="str">
        <f>IF(I181="","",INDEX('Basic project data'!$A$12:$A$16,MATCH(I181,'Basic project data'!$D$12:$D$16,1)))</f>
        <v/>
      </c>
      <c r="D181" s="162"/>
      <c r="E181" s="162"/>
      <c r="F181" s="162"/>
      <c r="G181" s="450"/>
      <c r="H181" s="447"/>
      <c r="I181" s="451"/>
      <c r="J181" s="446"/>
    </row>
    <row r="182" spans="1:10" x14ac:dyDescent="0.25">
      <c r="A182" s="162"/>
      <c r="B182" s="162"/>
      <c r="C182" s="430" t="str">
        <f>IF(I182="","",INDEX('Basic project data'!$A$12:$A$16,MATCH(I182,'Basic project data'!$D$12:$D$16,1)))</f>
        <v/>
      </c>
      <c r="D182" s="162"/>
      <c r="E182" s="162"/>
      <c r="F182" s="162"/>
      <c r="G182" s="450"/>
      <c r="H182" s="447"/>
      <c r="I182" s="451"/>
      <c r="J182" s="446"/>
    </row>
    <row r="183" spans="1:10" x14ac:dyDescent="0.25">
      <c r="A183" s="162"/>
      <c r="B183" s="162"/>
      <c r="C183" s="430" t="str">
        <f>IF(I183="","",INDEX('Basic project data'!$A$12:$A$16,MATCH(I183,'Basic project data'!$D$12:$D$16,1)))</f>
        <v/>
      </c>
      <c r="D183" s="162"/>
      <c r="E183" s="162"/>
      <c r="F183" s="162"/>
      <c r="G183" s="450"/>
      <c r="H183" s="447"/>
      <c r="I183" s="451"/>
      <c r="J183" s="446"/>
    </row>
    <row r="184" spans="1:10" x14ac:dyDescent="0.25">
      <c r="A184" s="162"/>
      <c r="B184" s="162"/>
      <c r="C184" s="430" t="str">
        <f>IF(I184="","",INDEX('Basic project data'!$A$12:$A$16,MATCH(I184,'Basic project data'!$D$12:$D$16,1)))</f>
        <v/>
      </c>
      <c r="D184" s="162"/>
      <c r="E184" s="162"/>
      <c r="F184" s="162"/>
      <c r="G184" s="450"/>
      <c r="H184" s="447"/>
      <c r="I184" s="451"/>
      <c r="J184" s="446"/>
    </row>
    <row r="185" spans="1:10" x14ac:dyDescent="0.25">
      <c r="A185" s="162"/>
      <c r="B185" s="162"/>
      <c r="C185" s="430" t="str">
        <f>IF(I185="","",INDEX('Basic project data'!$A$12:$A$16,MATCH(I185,'Basic project data'!$D$12:$D$16,1)))</f>
        <v/>
      </c>
      <c r="D185" s="162"/>
      <c r="E185" s="162"/>
      <c r="F185" s="162"/>
      <c r="G185" s="450"/>
      <c r="H185" s="447"/>
      <c r="I185" s="451"/>
      <c r="J185" s="446"/>
    </row>
    <row r="186" spans="1:10" x14ac:dyDescent="0.25">
      <c r="A186" s="162"/>
      <c r="B186" s="162"/>
      <c r="C186" s="430" t="str">
        <f>IF(I186="","",INDEX('Basic project data'!$A$12:$A$16,MATCH(I186,'Basic project data'!$D$12:$D$16,1)))</f>
        <v/>
      </c>
      <c r="D186" s="162"/>
      <c r="E186" s="162"/>
      <c r="F186" s="162"/>
      <c r="G186" s="450"/>
      <c r="H186" s="447"/>
      <c r="I186" s="451"/>
      <c r="J186" s="446"/>
    </row>
    <row r="187" spans="1:10" x14ac:dyDescent="0.25">
      <c r="A187" s="162"/>
      <c r="B187" s="162"/>
      <c r="C187" s="430" t="str">
        <f>IF(I187="","",INDEX('Basic project data'!$A$12:$A$16,MATCH(I187,'Basic project data'!$D$12:$D$16,1)))</f>
        <v/>
      </c>
      <c r="D187" s="162"/>
      <c r="E187" s="162"/>
      <c r="F187" s="162"/>
      <c r="G187" s="450"/>
      <c r="H187" s="447"/>
      <c r="I187" s="451"/>
      <c r="J187" s="446"/>
    </row>
    <row r="188" spans="1:10" x14ac:dyDescent="0.25">
      <c r="A188" s="162"/>
      <c r="B188" s="162"/>
      <c r="C188" s="430" t="str">
        <f>IF(I188="","",INDEX('Basic project data'!$A$12:$A$16,MATCH(I188,'Basic project data'!$D$12:$D$16,1)))</f>
        <v/>
      </c>
      <c r="D188" s="162"/>
      <c r="E188" s="162"/>
      <c r="F188" s="162"/>
      <c r="G188" s="450"/>
      <c r="H188" s="447"/>
      <c r="I188" s="451"/>
      <c r="J188" s="446"/>
    </row>
    <row r="189" spans="1:10" x14ac:dyDescent="0.25">
      <c r="A189" s="162"/>
      <c r="B189" s="162"/>
      <c r="C189" s="430" t="str">
        <f>IF(I189="","",INDEX('Basic project data'!$A$12:$A$16,MATCH(I189,'Basic project data'!$D$12:$D$16,1)))</f>
        <v/>
      </c>
      <c r="D189" s="162"/>
      <c r="E189" s="162"/>
      <c r="F189" s="162"/>
      <c r="G189" s="450"/>
      <c r="H189" s="447"/>
      <c r="I189" s="451"/>
      <c r="J189" s="446"/>
    </row>
    <row r="190" spans="1:10" x14ac:dyDescent="0.25">
      <c r="A190" s="162"/>
      <c r="B190" s="162"/>
      <c r="C190" s="430" t="str">
        <f>IF(I190="","",INDEX('Basic project data'!$A$12:$A$16,MATCH(I190,'Basic project data'!$D$12:$D$16,1)))</f>
        <v/>
      </c>
      <c r="D190" s="162"/>
      <c r="E190" s="162"/>
      <c r="F190" s="162"/>
      <c r="G190" s="450"/>
      <c r="H190" s="447"/>
      <c r="I190" s="451"/>
      <c r="J190" s="446"/>
    </row>
    <row r="191" spans="1:10" x14ac:dyDescent="0.25">
      <c r="A191" s="162"/>
      <c r="B191" s="162"/>
      <c r="C191" s="430" t="str">
        <f>IF(I191="","",INDEX('Basic project data'!$A$12:$A$16,MATCH(I191,'Basic project data'!$D$12:$D$16,1)))</f>
        <v/>
      </c>
      <c r="D191" s="162"/>
      <c r="E191" s="162"/>
      <c r="F191" s="162"/>
      <c r="G191" s="450"/>
      <c r="H191" s="447"/>
      <c r="I191" s="451"/>
      <c r="J191" s="446"/>
    </row>
    <row r="192" spans="1:10" x14ac:dyDescent="0.25">
      <c r="A192" s="162"/>
      <c r="B192" s="162"/>
      <c r="C192" s="430" t="str">
        <f>IF(I192="","",INDEX('Basic project data'!$A$12:$A$16,MATCH(I192,'Basic project data'!$D$12:$D$16,1)))</f>
        <v/>
      </c>
      <c r="D192" s="162"/>
      <c r="E192" s="162"/>
      <c r="F192" s="162"/>
      <c r="G192" s="450"/>
      <c r="H192" s="447"/>
      <c r="I192" s="451"/>
      <c r="J192" s="446"/>
    </row>
    <row r="193" spans="1:10" x14ac:dyDescent="0.25">
      <c r="A193" s="162"/>
      <c r="B193" s="162"/>
      <c r="C193" s="430" t="str">
        <f>IF(I193="","",INDEX('Basic project data'!$A$12:$A$16,MATCH(I193,'Basic project data'!$D$12:$D$16,1)))</f>
        <v/>
      </c>
      <c r="D193" s="162"/>
      <c r="E193" s="162"/>
      <c r="F193" s="162"/>
      <c r="G193" s="450"/>
      <c r="H193" s="447"/>
      <c r="I193" s="451"/>
      <c r="J193" s="446"/>
    </row>
    <row r="194" spans="1:10" x14ac:dyDescent="0.25">
      <c r="A194" s="162"/>
      <c r="B194" s="162"/>
      <c r="C194" s="430" t="str">
        <f>IF(I194="","",INDEX('Basic project data'!$A$12:$A$16,MATCH(I194,'Basic project data'!$D$12:$D$16,1)))</f>
        <v/>
      </c>
      <c r="D194" s="162"/>
      <c r="E194" s="162"/>
      <c r="F194" s="162"/>
      <c r="G194" s="450"/>
      <c r="H194" s="447"/>
      <c r="I194" s="451"/>
      <c r="J194" s="446"/>
    </row>
    <row r="195" spans="1:10" x14ac:dyDescent="0.25">
      <c r="A195" s="162"/>
      <c r="B195" s="162"/>
      <c r="C195" s="430" t="str">
        <f>IF(I195="","",INDEX('Basic project data'!$A$12:$A$16,MATCH(I195,'Basic project data'!$D$12:$D$16,1)))</f>
        <v/>
      </c>
      <c r="D195" s="162"/>
      <c r="E195" s="162"/>
      <c r="F195" s="162"/>
      <c r="G195" s="450"/>
      <c r="H195" s="447"/>
      <c r="I195" s="451"/>
      <c r="J195" s="446"/>
    </row>
    <row r="196" spans="1:10" x14ac:dyDescent="0.25">
      <c r="A196" s="162"/>
      <c r="B196" s="162"/>
      <c r="C196" s="430" t="str">
        <f>IF(I196="","",INDEX('Basic project data'!$A$12:$A$16,MATCH(I196,'Basic project data'!$D$12:$D$16,1)))</f>
        <v/>
      </c>
      <c r="D196" s="162"/>
      <c r="E196" s="162"/>
      <c r="F196" s="162"/>
      <c r="G196" s="450"/>
      <c r="H196" s="447"/>
      <c r="I196" s="451"/>
      <c r="J196" s="446"/>
    </row>
    <row r="197" spans="1:10" x14ac:dyDescent="0.25">
      <c r="A197" s="162"/>
      <c r="B197" s="162"/>
      <c r="C197" s="430" t="str">
        <f>IF(I197="","",INDEX('Basic project data'!$A$12:$A$16,MATCH(I197,'Basic project data'!$D$12:$D$16,1)))</f>
        <v/>
      </c>
      <c r="D197" s="162"/>
      <c r="E197" s="162"/>
      <c r="F197" s="162"/>
      <c r="G197" s="450"/>
      <c r="H197" s="447"/>
      <c r="I197" s="451"/>
      <c r="J197" s="446"/>
    </row>
    <row r="198" spans="1:10" x14ac:dyDescent="0.25">
      <c r="A198" s="162"/>
      <c r="B198" s="162"/>
      <c r="C198" s="430" t="str">
        <f>IF(I198="","",INDEX('Basic project data'!$A$12:$A$16,MATCH(I198,'Basic project data'!$D$12:$D$16,1)))</f>
        <v/>
      </c>
      <c r="D198" s="162"/>
      <c r="E198" s="162"/>
      <c r="F198" s="162"/>
      <c r="G198" s="450"/>
      <c r="H198" s="447"/>
      <c r="I198" s="451"/>
      <c r="J198" s="446"/>
    </row>
    <row r="199" spans="1:10" x14ac:dyDescent="0.25">
      <c r="A199" s="162"/>
      <c r="B199" s="162"/>
      <c r="C199" s="430" t="str">
        <f>IF(I199="","",INDEX('Basic project data'!$A$12:$A$16,MATCH(I199,'Basic project data'!$D$12:$D$16,1)))</f>
        <v/>
      </c>
      <c r="D199" s="162"/>
      <c r="E199" s="162"/>
      <c r="F199" s="162"/>
      <c r="G199" s="450"/>
      <c r="H199" s="447"/>
      <c r="I199" s="451"/>
      <c r="J199" s="446"/>
    </row>
    <row r="200" spans="1:10" x14ac:dyDescent="0.25">
      <c r="A200" s="162"/>
      <c r="B200" s="162"/>
      <c r="C200" s="430" t="str">
        <f>IF(I200="","",INDEX('Basic project data'!$A$12:$A$16,MATCH(I200,'Basic project data'!$D$12:$D$16,1)))</f>
        <v/>
      </c>
      <c r="D200" s="162"/>
      <c r="E200" s="162"/>
      <c r="F200" s="162"/>
      <c r="G200" s="450"/>
      <c r="H200" s="447"/>
      <c r="I200" s="451"/>
      <c r="J200" s="446"/>
    </row>
    <row r="201" spans="1:10" x14ac:dyDescent="0.25">
      <c r="A201" s="162"/>
      <c r="B201" s="162"/>
      <c r="C201" s="430" t="str">
        <f>IF(I201="","",INDEX('Basic project data'!$A$12:$A$16,MATCH(I201,'Basic project data'!$D$12:$D$16,1)))</f>
        <v/>
      </c>
      <c r="D201" s="162"/>
      <c r="E201" s="162"/>
      <c r="F201" s="162"/>
      <c r="G201" s="450"/>
      <c r="H201" s="447"/>
      <c r="I201" s="451"/>
      <c r="J201" s="446"/>
    </row>
    <row r="202" spans="1:10" x14ac:dyDescent="0.25">
      <c r="A202" s="162"/>
      <c r="B202" s="162"/>
      <c r="C202" s="430" t="str">
        <f>IF(I202="","",INDEX('Basic project data'!$A$12:$A$16,MATCH(I202,'Basic project data'!$D$12:$D$16,1)))</f>
        <v/>
      </c>
      <c r="D202" s="162"/>
      <c r="E202" s="162"/>
      <c r="F202" s="162"/>
      <c r="G202" s="450"/>
      <c r="H202" s="447"/>
      <c r="I202" s="451"/>
      <c r="J202" s="446"/>
    </row>
    <row r="203" spans="1:10" x14ac:dyDescent="0.25">
      <c r="A203" s="162"/>
      <c r="B203" s="162"/>
      <c r="C203" s="430" t="str">
        <f>IF(I203="","",INDEX('Basic project data'!$A$12:$A$16,MATCH(I203,'Basic project data'!$D$12:$D$16,1)))</f>
        <v/>
      </c>
      <c r="D203" s="162"/>
      <c r="E203" s="162"/>
      <c r="F203" s="162"/>
      <c r="G203" s="450"/>
      <c r="H203" s="447"/>
      <c r="I203" s="451"/>
      <c r="J203" s="446"/>
    </row>
    <row r="204" spans="1:10" x14ac:dyDescent="0.25">
      <c r="A204" s="162"/>
      <c r="B204" s="162"/>
      <c r="C204" s="430" t="str">
        <f>IF(I204="","",INDEX('Basic project data'!$A$12:$A$16,MATCH(I204,'Basic project data'!$D$12:$D$16,1)))</f>
        <v/>
      </c>
      <c r="D204" s="162"/>
      <c r="E204" s="162"/>
      <c r="F204" s="162"/>
      <c r="G204" s="450"/>
      <c r="H204" s="447"/>
      <c r="I204" s="451"/>
      <c r="J204" s="446"/>
    </row>
    <row r="205" spans="1:10" x14ac:dyDescent="0.25">
      <c r="A205" s="162"/>
      <c r="B205" s="162"/>
      <c r="C205" s="430" t="str">
        <f>IF(I205="","",INDEX('Basic project data'!$A$12:$A$16,MATCH(I205,'Basic project data'!$D$12:$D$16,1)))</f>
        <v/>
      </c>
      <c r="D205" s="162"/>
      <c r="E205" s="162"/>
      <c r="F205" s="162"/>
      <c r="G205" s="450"/>
      <c r="H205" s="447"/>
      <c r="I205" s="451"/>
      <c r="J205" s="446"/>
    </row>
    <row r="206" spans="1:10" x14ac:dyDescent="0.25">
      <c r="A206" s="162"/>
      <c r="B206" s="162"/>
      <c r="C206" s="430" t="str">
        <f>IF(I206="","",INDEX('Basic project data'!$A$12:$A$16,MATCH(I206,'Basic project data'!$D$12:$D$16,1)))</f>
        <v/>
      </c>
      <c r="D206" s="162"/>
      <c r="E206" s="162"/>
      <c r="F206" s="162"/>
      <c r="G206" s="450"/>
      <c r="H206" s="447"/>
      <c r="I206" s="451"/>
      <c r="J206" s="446"/>
    </row>
    <row r="207" spans="1:10" x14ac:dyDescent="0.25">
      <c r="A207" s="162"/>
      <c r="B207" s="162"/>
      <c r="C207" s="430" t="str">
        <f>IF(I207="","",INDEX('Basic project data'!$A$12:$A$16,MATCH(I207,'Basic project data'!$D$12:$D$16,1)))</f>
        <v/>
      </c>
      <c r="D207" s="162"/>
      <c r="E207" s="162"/>
      <c r="F207" s="162"/>
      <c r="G207" s="450"/>
      <c r="H207" s="447"/>
      <c r="I207" s="451"/>
      <c r="J207" s="446"/>
    </row>
    <row r="208" spans="1:10" x14ac:dyDescent="0.25">
      <c r="A208" s="162"/>
      <c r="B208" s="162"/>
      <c r="C208" s="430" t="str">
        <f>IF(I208="","",INDEX('Basic project data'!$A$12:$A$16,MATCH(I208,'Basic project data'!$D$12:$D$16,1)))</f>
        <v/>
      </c>
      <c r="D208" s="162"/>
      <c r="E208" s="162"/>
      <c r="F208" s="162"/>
      <c r="G208" s="450"/>
      <c r="H208" s="447"/>
      <c r="I208" s="451"/>
      <c r="J208" s="446"/>
    </row>
    <row r="209" spans="1:10" x14ac:dyDescent="0.25">
      <c r="A209" s="162"/>
      <c r="B209" s="162"/>
      <c r="C209" s="430" t="str">
        <f>IF(I209="","",INDEX('Basic project data'!$A$12:$A$16,MATCH(I209,'Basic project data'!$D$12:$D$16,1)))</f>
        <v/>
      </c>
      <c r="D209" s="162"/>
      <c r="E209" s="162"/>
      <c r="F209" s="162"/>
      <c r="G209" s="450"/>
      <c r="H209" s="447"/>
      <c r="I209" s="451"/>
      <c r="J209" s="446"/>
    </row>
    <row r="210" spans="1:10" x14ac:dyDescent="0.25">
      <c r="A210" s="162"/>
      <c r="B210" s="162"/>
      <c r="C210" s="430" t="str">
        <f>IF(I210="","",INDEX('Basic project data'!$A$12:$A$16,MATCH(I210,'Basic project data'!$D$12:$D$16,1)))</f>
        <v/>
      </c>
      <c r="D210" s="162"/>
      <c r="E210" s="162"/>
      <c r="F210" s="162"/>
      <c r="G210" s="450"/>
      <c r="H210" s="447"/>
      <c r="I210" s="451"/>
      <c r="J210" s="446"/>
    </row>
    <row r="211" spans="1:10" x14ac:dyDescent="0.25">
      <c r="A211" s="162"/>
      <c r="B211" s="162"/>
      <c r="C211" s="430" t="str">
        <f>IF(I211="","",INDEX('Basic project data'!$A$12:$A$16,MATCH(I211,'Basic project data'!$D$12:$D$16,1)))</f>
        <v/>
      </c>
      <c r="D211" s="162"/>
      <c r="E211" s="162"/>
      <c r="F211" s="162"/>
      <c r="G211" s="450"/>
      <c r="H211" s="447"/>
      <c r="I211" s="451"/>
      <c r="J211" s="446"/>
    </row>
    <row r="212" spans="1:10" x14ac:dyDescent="0.25">
      <c r="A212" s="162"/>
      <c r="B212" s="162"/>
      <c r="C212" s="430" t="str">
        <f>IF(I212="","",INDEX('Basic project data'!$A$12:$A$16,MATCH(I212,'Basic project data'!$D$12:$D$16,1)))</f>
        <v/>
      </c>
      <c r="D212" s="162"/>
      <c r="E212" s="162"/>
      <c r="F212" s="162"/>
      <c r="G212" s="450"/>
      <c r="H212" s="447"/>
      <c r="I212" s="451"/>
      <c r="J212" s="446"/>
    </row>
    <row r="213" spans="1:10" x14ac:dyDescent="0.25">
      <c r="A213" s="162"/>
      <c r="B213" s="162"/>
      <c r="C213" s="430" t="str">
        <f>IF(I213="","",INDEX('Basic project data'!$A$12:$A$16,MATCH(I213,'Basic project data'!$D$12:$D$16,1)))</f>
        <v/>
      </c>
      <c r="D213" s="162"/>
      <c r="E213" s="162"/>
      <c r="F213" s="162"/>
      <c r="G213" s="450"/>
      <c r="H213" s="447"/>
      <c r="I213" s="451"/>
      <c r="J213" s="446"/>
    </row>
    <row r="214" spans="1:10" x14ac:dyDescent="0.25">
      <c r="A214" s="162"/>
      <c r="B214" s="162"/>
      <c r="C214" s="430" t="str">
        <f>IF(I214="","",INDEX('Basic project data'!$A$12:$A$16,MATCH(I214,'Basic project data'!$D$12:$D$16,1)))</f>
        <v/>
      </c>
      <c r="D214" s="162"/>
      <c r="E214" s="162"/>
      <c r="F214" s="162"/>
      <c r="G214" s="450"/>
      <c r="H214" s="447"/>
      <c r="I214" s="451"/>
      <c r="J214" s="446"/>
    </row>
    <row r="215" spans="1:10" x14ac:dyDescent="0.25">
      <c r="A215" s="162"/>
      <c r="B215" s="162"/>
      <c r="C215" s="430" t="str">
        <f>IF(I215="","",INDEX('Basic project data'!$A$12:$A$16,MATCH(I215,'Basic project data'!$D$12:$D$16,1)))</f>
        <v/>
      </c>
      <c r="D215" s="162"/>
      <c r="E215" s="162"/>
      <c r="F215" s="162"/>
      <c r="G215" s="450"/>
      <c r="H215" s="447"/>
      <c r="I215" s="451"/>
      <c r="J215" s="446"/>
    </row>
    <row r="216" spans="1:10" x14ac:dyDescent="0.25">
      <c r="A216" s="162"/>
      <c r="B216" s="162"/>
      <c r="C216" s="430" t="str">
        <f>IF(I216="","",INDEX('Basic project data'!$A$12:$A$16,MATCH(I216,'Basic project data'!$D$12:$D$16,1)))</f>
        <v/>
      </c>
      <c r="D216" s="162"/>
      <c r="E216" s="162"/>
      <c r="F216" s="162"/>
      <c r="G216" s="450"/>
      <c r="H216" s="447"/>
      <c r="I216" s="451"/>
      <c r="J216" s="446"/>
    </row>
    <row r="217" spans="1:10" x14ac:dyDescent="0.25">
      <c r="A217" s="162"/>
      <c r="B217" s="162"/>
      <c r="C217" s="430" t="str">
        <f>IF(I217="","",INDEX('Basic project data'!$A$12:$A$16,MATCH(I217,'Basic project data'!$D$12:$D$16,1)))</f>
        <v/>
      </c>
      <c r="D217" s="162"/>
      <c r="E217" s="162"/>
      <c r="F217" s="162"/>
      <c r="G217" s="450"/>
      <c r="H217" s="447"/>
      <c r="I217" s="451"/>
      <c r="J217" s="446"/>
    </row>
    <row r="218" spans="1:10" x14ac:dyDescent="0.25">
      <c r="A218" s="162"/>
      <c r="B218" s="162"/>
      <c r="C218" s="430" t="str">
        <f>IF(I218="","",INDEX('Basic project data'!$A$12:$A$16,MATCH(I218,'Basic project data'!$D$12:$D$16,1)))</f>
        <v/>
      </c>
      <c r="D218" s="162"/>
      <c r="E218" s="162"/>
      <c r="F218" s="162"/>
      <c r="G218" s="450"/>
      <c r="H218" s="447"/>
      <c r="I218" s="451"/>
      <c r="J218" s="446"/>
    </row>
    <row r="219" spans="1:10" x14ac:dyDescent="0.25">
      <c r="A219" s="162"/>
      <c r="B219" s="162"/>
      <c r="C219" s="430" t="str">
        <f>IF(I219="","",INDEX('Basic project data'!$A$12:$A$16,MATCH(I219,'Basic project data'!$D$12:$D$16,1)))</f>
        <v/>
      </c>
      <c r="D219" s="162"/>
      <c r="E219" s="162"/>
      <c r="F219" s="162"/>
      <c r="G219" s="450"/>
      <c r="H219" s="447"/>
      <c r="I219" s="451"/>
      <c r="J219" s="446"/>
    </row>
    <row r="220" spans="1:10" x14ac:dyDescent="0.25">
      <c r="A220" s="162"/>
      <c r="B220" s="162"/>
      <c r="C220" s="430" t="str">
        <f>IF(I220="","",INDEX('Basic project data'!$A$12:$A$16,MATCH(I220,'Basic project data'!$D$12:$D$16,1)))</f>
        <v/>
      </c>
      <c r="D220" s="162"/>
      <c r="E220" s="162"/>
      <c r="F220" s="162"/>
      <c r="G220" s="450"/>
      <c r="H220" s="447"/>
      <c r="I220" s="451"/>
      <c r="J220" s="446"/>
    </row>
    <row r="221" spans="1:10" x14ac:dyDescent="0.25">
      <c r="A221" s="162"/>
      <c r="B221" s="162"/>
      <c r="C221" s="430" t="str">
        <f>IF(I221="","",INDEX('Basic project data'!$A$12:$A$16,MATCH(I221,'Basic project data'!$D$12:$D$16,1)))</f>
        <v/>
      </c>
      <c r="D221" s="162"/>
      <c r="E221" s="162"/>
      <c r="F221" s="162"/>
      <c r="G221" s="450"/>
      <c r="H221" s="447"/>
      <c r="I221" s="451"/>
      <c r="J221" s="446"/>
    </row>
    <row r="222" spans="1:10" x14ac:dyDescent="0.25">
      <c r="A222" s="162"/>
      <c r="B222" s="162"/>
      <c r="C222" s="430" t="str">
        <f>IF(I222="","",INDEX('Basic project data'!$A$12:$A$16,MATCH(I222,'Basic project data'!$D$12:$D$16,1)))</f>
        <v/>
      </c>
      <c r="D222" s="162"/>
      <c r="E222" s="162"/>
      <c r="F222" s="162"/>
      <c r="G222" s="450"/>
      <c r="H222" s="447"/>
      <c r="I222" s="451"/>
      <c r="J222" s="446"/>
    </row>
    <row r="223" spans="1:10" x14ac:dyDescent="0.25">
      <c r="A223" s="162"/>
      <c r="B223" s="162"/>
      <c r="C223" s="430" t="str">
        <f>IF(I223="","",INDEX('Basic project data'!$A$12:$A$16,MATCH(I223,'Basic project data'!$D$12:$D$16,1)))</f>
        <v/>
      </c>
      <c r="D223" s="162"/>
      <c r="E223" s="162"/>
      <c r="F223" s="162"/>
      <c r="G223" s="450"/>
      <c r="H223" s="447"/>
      <c r="I223" s="451"/>
      <c r="J223" s="446"/>
    </row>
    <row r="224" spans="1:10" x14ac:dyDescent="0.25">
      <c r="A224" s="162"/>
      <c r="B224" s="162"/>
      <c r="C224" s="430" t="str">
        <f>IF(I224="","",INDEX('Basic project data'!$A$12:$A$16,MATCH(I224,'Basic project data'!$D$12:$D$16,1)))</f>
        <v/>
      </c>
      <c r="D224" s="162"/>
      <c r="E224" s="162"/>
      <c r="F224" s="162"/>
      <c r="G224" s="450"/>
      <c r="H224" s="447"/>
      <c r="I224" s="451"/>
      <c r="J224" s="446"/>
    </row>
    <row r="225" spans="1:10" x14ac:dyDescent="0.25">
      <c r="A225" s="162"/>
      <c r="B225" s="162"/>
      <c r="C225" s="430" t="str">
        <f>IF(I225="","",INDEX('Basic project data'!$A$12:$A$16,MATCH(I225,'Basic project data'!$D$12:$D$16,1)))</f>
        <v/>
      </c>
      <c r="D225" s="162"/>
      <c r="E225" s="162"/>
      <c r="F225" s="162"/>
      <c r="G225" s="450"/>
      <c r="H225" s="447"/>
      <c r="I225" s="451"/>
      <c r="J225" s="446"/>
    </row>
    <row r="226" spans="1:10" x14ac:dyDescent="0.25">
      <c r="A226" s="162"/>
      <c r="B226" s="162"/>
      <c r="C226" s="430" t="str">
        <f>IF(I226="","",INDEX('Basic project data'!$A$12:$A$16,MATCH(I226,'Basic project data'!$D$12:$D$16,1)))</f>
        <v/>
      </c>
      <c r="D226" s="162"/>
      <c r="E226" s="162"/>
      <c r="F226" s="162"/>
      <c r="G226" s="450"/>
      <c r="H226" s="447"/>
      <c r="I226" s="451"/>
      <c r="J226" s="446"/>
    </row>
    <row r="227" spans="1:10" x14ac:dyDescent="0.25">
      <c r="A227" s="162"/>
      <c r="B227" s="162"/>
      <c r="C227" s="430" t="str">
        <f>IF(I227="","",INDEX('Basic project data'!$A$12:$A$16,MATCH(I227,'Basic project data'!$D$12:$D$16,1)))</f>
        <v/>
      </c>
      <c r="D227" s="162"/>
      <c r="E227" s="162"/>
      <c r="F227" s="162"/>
      <c r="G227" s="450"/>
      <c r="H227" s="447"/>
      <c r="I227" s="451"/>
      <c r="J227" s="446"/>
    </row>
    <row r="228" spans="1:10" x14ac:dyDescent="0.25">
      <c r="A228" s="162"/>
      <c r="B228" s="162"/>
      <c r="C228" s="430" t="str">
        <f>IF(I228="","",INDEX('Basic project data'!$A$12:$A$16,MATCH(I228,'Basic project data'!$D$12:$D$16,1)))</f>
        <v/>
      </c>
      <c r="D228" s="162"/>
      <c r="E228" s="162"/>
      <c r="F228" s="162"/>
      <c r="G228" s="450"/>
      <c r="H228" s="447"/>
      <c r="I228" s="451"/>
      <c r="J228" s="446"/>
    </row>
    <row r="229" spans="1:10" x14ac:dyDescent="0.25">
      <c r="A229" s="162"/>
      <c r="B229" s="162"/>
      <c r="C229" s="430" t="str">
        <f>IF(I229="","",INDEX('Basic project data'!$A$12:$A$16,MATCH(I229,'Basic project data'!$D$12:$D$16,1)))</f>
        <v/>
      </c>
      <c r="D229" s="162"/>
      <c r="E229" s="162"/>
      <c r="F229" s="162"/>
      <c r="G229" s="450"/>
      <c r="H229" s="447"/>
      <c r="I229" s="451"/>
      <c r="J229" s="446"/>
    </row>
    <row r="230" spans="1:10" x14ac:dyDescent="0.25">
      <c r="A230" s="162"/>
      <c r="B230" s="162"/>
      <c r="C230" s="430" t="str">
        <f>IF(I230="","",INDEX('Basic project data'!$A$12:$A$16,MATCH(I230,'Basic project data'!$D$12:$D$16,1)))</f>
        <v/>
      </c>
      <c r="D230" s="162"/>
      <c r="E230" s="162"/>
      <c r="F230" s="162"/>
      <c r="G230" s="450"/>
      <c r="H230" s="447"/>
      <c r="I230" s="451"/>
      <c r="J230" s="446"/>
    </row>
    <row r="231" spans="1:10" x14ac:dyDescent="0.25">
      <c r="A231" s="162"/>
      <c r="B231" s="162"/>
      <c r="C231" s="430" t="str">
        <f>IF(I231="","",INDEX('Basic project data'!$A$12:$A$16,MATCH(I231,'Basic project data'!$D$12:$D$16,1)))</f>
        <v/>
      </c>
      <c r="D231" s="162"/>
      <c r="E231" s="162"/>
      <c r="F231" s="162"/>
      <c r="G231" s="450"/>
      <c r="H231" s="447"/>
      <c r="I231" s="451"/>
      <c r="J231" s="446"/>
    </row>
    <row r="232" spans="1:10" x14ac:dyDescent="0.25">
      <c r="A232" s="162"/>
      <c r="B232" s="162"/>
      <c r="C232" s="430" t="str">
        <f>IF(I232="","",INDEX('Basic project data'!$A$12:$A$16,MATCH(I232,'Basic project data'!$D$12:$D$16,1)))</f>
        <v/>
      </c>
      <c r="D232" s="162"/>
      <c r="E232" s="162"/>
      <c r="F232" s="162"/>
      <c r="G232" s="450"/>
      <c r="H232" s="447"/>
      <c r="I232" s="451"/>
      <c r="J232" s="446"/>
    </row>
    <row r="233" spans="1:10" x14ac:dyDescent="0.25">
      <c r="A233" s="162"/>
      <c r="B233" s="162"/>
      <c r="C233" s="430" t="str">
        <f>IF(I233="","",INDEX('Basic project data'!$A$12:$A$16,MATCH(I233,'Basic project data'!$D$12:$D$16,1)))</f>
        <v/>
      </c>
      <c r="D233" s="162"/>
      <c r="E233" s="162"/>
      <c r="F233" s="162"/>
      <c r="G233" s="450"/>
      <c r="H233" s="447"/>
      <c r="I233" s="451"/>
      <c r="J233" s="446"/>
    </row>
    <row r="234" spans="1:10" x14ac:dyDescent="0.25">
      <c r="A234" s="162"/>
      <c r="B234" s="162"/>
      <c r="C234" s="430" t="str">
        <f>IF(I234="","",INDEX('Basic project data'!$A$12:$A$16,MATCH(I234,'Basic project data'!$D$12:$D$16,1)))</f>
        <v/>
      </c>
      <c r="D234" s="162"/>
      <c r="E234" s="162"/>
      <c r="F234" s="162"/>
      <c r="G234" s="450"/>
      <c r="H234" s="447"/>
      <c r="I234" s="451"/>
      <c r="J234" s="446"/>
    </row>
    <row r="235" spans="1:10" x14ac:dyDescent="0.25">
      <c r="A235" s="162"/>
      <c r="B235" s="162"/>
      <c r="C235" s="430" t="str">
        <f>IF(I235="","",INDEX('Basic project data'!$A$12:$A$16,MATCH(I235,'Basic project data'!$D$12:$D$16,1)))</f>
        <v/>
      </c>
      <c r="D235" s="162"/>
      <c r="E235" s="162"/>
      <c r="F235" s="162"/>
      <c r="G235" s="450"/>
      <c r="H235" s="447"/>
      <c r="I235" s="451"/>
      <c r="J235" s="446"/>
    </row>
    <row r="236" spans="1:10" x14ac:dyDescent="0.25">
      <c r="A236" s="162"/>
      <c r="B236" s="162"/>
      <c r="C236" s="430" t="str">
        <f>IF(I236="","",INDEX('Basic project data'!$A$12:$A$16,MATCH(I236,'Basic project data'!$D$12:$D$16,1)))</f>
        <v/>
      </c>
      <c r="D236" s="162"/>
      <c r="E236" s="162"/>
      <c r="F236" s="162"/>
      <c r="G236" s="450"/>
      <c r="H236" s="447"/>
      <c r="I236" s="451"/>
      <c r="J236" s="446"/>
    </row>
    <row r="237" spans="1:10" x14ac:dyDescent="0.25">
      <c r="A237" s="162"/>
      <c r="B237" s="162"/>
      <c r="C237" s="430" t="str">
        <f>IF(I237="","",INDEX('Basic project data'!$A$12:$A$16,MATCH(I237,'Basic project data'!$D$12:$D$16,1)))</f>
        <v/>
      </c>
      <c r="D237" s="162"/>
      <c r="E237" s="162"/>
      <c r="F237" s="162"/>
      <c r="G237" s="450"/>
      <c r="H237" s="447"/>
      <c r="I237" s="451"/>
      <c r="J237" s="446"/>
    </row>
    <row r="238" spans="1:10" x14ac:dyDescent="0.25">
      <c r="A238" s="162"/>
      <c r="B238" s="162"/>
      <c r="C238" s="430" t="str">
        <f>IF(I238="","",INDEX('Basic project data'!$A$12:$A$16,MATCH(I238,'Basic project data'!$D$12:$D$16,1)))</f>
        <v/>
      </c>
      <c r="D238" s="162"/>
      <c r="E238" s="162"/>
      <c r="F238" s="162"/>
      <c r="G238" s="450"/>
      <c r="H238" s="447"/>
      <c r="I238" s="451"/>
      <c r="J238" s="446"/>
    </row>
    <row r="239" spans="1:10" x14ac:dyDescent="0.25">
      <c r="A239" s="162"/>
      <c r="B239" s="162"/>
      <c r="C239" s="430" t="str">
        <f>IF(I239="","",INDEX('Basic project data'!$A$12:$A$16,MATCH(I239,'Basic project data'!$D$12:$D$16,1)))</f>
        <v/>
      </c>
      <c r="D239" s="162"/>
      <c r="E239" s="162"/>
      <c r="F239" s="162"/>
      <c r="G239" s="450"/>
      <c r="H239" s="447"/>
      <c r="I239" s="451"/>
      <c r="J239" s="446"/>
    </row>
    <row r="240" spans="1:10" x14ac:dyDescent="0.25">
      <c r="A240" s="162"/>
      <c r="B240" s="162"/>
      <c r="C240" s="430" t="str">
        <f>IF(I240="","",INDEX('Basic project data'!$A$12:$A$16,MATCH(I240,'Basic project data'!$D$12:$D$16,1)))</f>
        <v/>
      </c>
      <c r="D240" s="162"/>
      <c r="E240" s="162"/>
      <c r="F240" s="162"/>
      <c r="G240" s="450"/>
      <c r="H240" s="447"/>
      <c r="I240" s="451"/>
      <c r="J240" s="446"/>
    </row>
    <row r="241" spans="1:10" x14ac:dyDescent="0.25">
      <c r="A241" s="162"/>
      <c r="B241" s="162"/>
      <c r="C241" s="430" t="str">
        <f>IF(I241="","",INDEX('Basic project data'!$A$12:$A$16,MATCH(I241,'Basic project data'!$D$12:$D$16,1)))</f>
        <v/>
      </c>
      <c r="D241" s="162"/>
      <c r="E241" s="162"/>
      <c r="F241" s="162"/>
      <c r="G241" s="450"/>
      <c r="H241" s="447"/>
      <c r="I241" s="451"/>
      <c r="J241" s="446"/>
    </row>
    <row r="242" spans="1:10" x14ac:dyDescent="0.25">
      <c r="A242" s="162"/>
      <c r="B242" s="162"/>
      <c r="C242" s="430" t="str">
        <f>IF(I242="","",INDEX('Basic project data'!$A$12:$A$16,MATCH(I242,'Basic project data'!$D$12:$D$16,1)))</f>
        <v/>
      </c>
      <c r="D242" s="162"/>
      <c r="E242" s="162"/>
      <c r="F242" s="162"/>
      <c r="G242" s="450"/>
      <c r="H242" s="447"/>
      <c r="I242" s="451"/>
      <c r="J242" s="446"/>
    </row>
    <row r="243" spans="1:10" x14ac:dyDescent="0.25">
      <c r="A243" s="162"/>
      <c r="B243" s="162"/>
      <c r="C243" s="430" t="str">
        <f>IF(I243="","",INDEX('Basic project data'!$A$12:$A$16,MATCH(I243,'Basic project data'!$D$12:$D$16,1)))</f>
        <v/>
      </c>
      <c r="D243" s="162"/>
      <c r="E243" s="162"/>
      <c r="F243" s="162"/>
      <c r="G243" s="450"/>
      <c r="H243" s="447"/>
      <c r="I243" s="451"/>
      <c r="J243" s="446"/>
    </row>
    <row r="244" spans="1:10" x14ac:dyDescent="0.25">
      <c r="A244" s="162"/>
      <c r="B244" s="162"/>
      <c r="C244" s="430" t="str">
        <f>IF(I244="","",INDEX('Basic project data'!$A$12:$A$16,MATCH(I244,'Basic project data'!$D$12:$D$16,1)))</f>
        <v/>
      </c>
      <c r="D244" s="162"/>
      <c r="E244" s="162"/>
      <c r="F244" s="162"/>
      <c r="G244" s="450"/>
      <c r="H244" s="447"/>
      <c r="I244" s="451"/>
      <c r="J244" s="446"/>
    </row>
    <row r="245" spans="1:10" x14ac:dyDescent="0.25">
      <c r="A245" s="162"/>
      <c r="B245" s="162"/>
      <c r="C245" s="430" t="str">
        <f>IF(I245="","",INDEX('Basic project data'!$A$12:$A$16,MATCH(I245,'Basic project data'!$D$12:$D$16,1)))</f>
        <v/>
      </c>
      <c r="D245" s="162"/>
      <c r="E245" s="162"/>
      <c r="F245" s="162"/>
      <c r="G245" s="450"/>
      <c r="H245" s="447"/>
      <c r="I245" s="451"/>
      <c r="J245" s="446"/>
    </row>
    <row r="246" spans="1:10" x14ac:dyDescent="0.25">
      <c r="A246" s="162"/>
      <c r="B246" s="162"/>
      <c r="C246" s="430" t="str">
        <f>IF(I246="","",INDEX('Basic project data'!$A$12:$A$16,MATCH(I246,'Basic project data'!$D$12:$D$16,1)))</f>
        <v/>
      </c>
      <c r="D246" s="162"/>
      <c r="E246" s="162"/>
      <c r="F246" s="162"/>
      <c r="G246" s="450"/>
      <c r="H246" s="447"/>
      <c r="I246" s="451"/>
      <c r="J246" s="446"/>
    </row>
    <row r="247" spans="1:10" x14ac:dyDescent="0.25">
      <c r="A247" s="162"/>
      <c r="B247" s="162"/>
      <c r="C247" s="430" t="str">
        <f>IF(I247="","",INDEX('Basic project data'!$A$12:$A$16,MATCH(I247,'Basic project data'!$D$12:$D$16,1)))</f>
        <v/>
      </c>
      <c r="D247" s="162"/>
      <c r="E247" s="162"/>
      <c r="F247" s="162"/>
      <c r="G247" s="450"/>
      <c r="H247" s="447"/>
      <c r="I247" s="451"/>
      <c r="J247" s="446"/>
    </row>
    <row r="248" spans="1:10" x14ac:dyDescent="0.25">
      <c r="A248" s="162"/>
      <c r="B248" s="162"/>
      <c r="C248" s="430" t="str">
        <f>IF(I248="","",INDEX('Basic project data'!$A$12:$A$16,MATCH(I248,'Basic project data'!$D$12:$D$16,1)))</f>
        <v/>
      </c>
      <c r="D248" s="162"/>
      <c r="E248" s="162"/>
      <c r="F248" s="162"/>
      <c r="G248" s="450"/>
      <c r="H248" s="447"/>
      <c r="I248" s="451"/>
      <c r="J248" s="446"/>
    </row>
    <row r="249" spans="1:10" x14ac:dyDescent="0.25">
      <c r="A249" s="162"/>
      <c r="B249" s="162"/>
      <c r="C249" s="430" t="str">
        <f>IF(I249="","",INDEX('Basic project data'!$A$12:$A$16,MATCH(I249,'Basic project data'!$D$12:$D$16,1)))</f>
        <v/>
      </c>
      <c r="D249" s="162"/>
      <c r="E249" s="162"/>
      <c r="F249" s="162"/>
      <c r="G249" s="450"/>
      <c r="H249" s="447"/>
      <c r="I249" s="451"/>
      <c r="J249" s="446"/>
    </row>
    <row r="250" spans="1:10" x14ac:dyDescent="0.25">
      <c r="A250" s="162"/>
      <c r="B250" s="162"/>
      <c r="C250" s="430" t="str">
        <f>IF(I250="","",INDEX('Basic project data'!$A$12:$A$16,MATCH(I250,'Basic project data'!$D$12:$D$16,1)))</f>
        <v/>
      </c>
      <c r="D250" s="162"/>
      <c r="E250" s="162"/>
      <c r="F250" s="162"/>
      <c r="G250" s="450"/>
      <c r="H250" s="447"/>
      <c r="I250" s="451"/>
      <c r="J250" s="446"/>
    </row>
    <row r="251" spans="1:10" x14ac:dyDescent="0.25">
      <c r="A251" s="162"/>
      <c r="B251" s="162"/>
      <c r="C251" s="430" t="str">
        <f>IF(I251="","",INDEX('Basic project data'!$A$12:$A$16,MATCH(I251,'Basic project data'!$D$12:$D$16,1)))</f>
        <v/>
      </c>
      <c r="D251" s="162"/>
      <c r="E251" s="162"/>
      <c r="F251" s="162"/>
      <c r="G251" s="450"/>
      <c r="H251" s="447"/>
      <c r="I251" s="451"/>
      <c r="J251" s="446"/>
    </row>
    <row r="252" spans="1:10" x14ac:dyDescent="0.25">
      <c r="A252" s="162"/>
      <c r="B252" s="162"/>
      <c r="C252" s="430" t="str">
        <f>IF(I252="","",INDEX('Basic project data'!$A$12:$A$16,MATCH(I252,'Basic project data'!$D$12:$D$16,1)))</f>
        <v/>
      </c>
      <c r="D252" s="162"/>
      <c r="E252" s="162"/>
      <c r="F252" s="162"/>
      <c r="G252" s="450"/>
      <c r="H252" s="447"/>
      <c r="I252" s="451"/>
      <c r="J252" s="446"/>
    </row>
    <row r="253" spans="1:10" x14ac:dyDescent="0.25">
      <c r="A253" s="162"/>
      <c r="B253" s="162"/>
      <c r="C253" s="430" t="str">
        <f>IF(I253="","",INDEX('Basic project data'!$A$12:$A$16,MATCH(I253,'Basic project data'!$D$12:$D$16,1)))</f>
        <v/>
      </c>
      <c r="D253" s="162"/>
      <c r="E253" s="162"/>
      <c r="F253" s="162"/>
      <c r="G253" s="450"/>
      <c r="H253" s="447"/>
      <c r="I253" s="451"/>
      <c r="J253" s="446"/>
    </row>
    <row r="254" spans="1:10" x14ac:dyDescent="0.25">
      <c r="A254" s="162"/>
      <c r="B254" s="162"/>
      <c r="C254" s="430" t="str">
        <f>IF(I254="","",INDEX('Basic project data'!$A$12:$A$16,MATCH(I254,'Basic project data'!$D$12:$D$16,1)))</f>
        <v/>
      </c>
      <c r="D254" s="162"/>
      <c r="E254" s="162"/>
      <c r="F254" s="162"/>
      <c r="G254" s="450"/>
      <c r="H254" s="447"/>
      <c r="I254" s="451"/>
      <c r="J254" s="446"/>
    </row>
    <row r="255" spans="1:10" x14ac:dyDescent="0.25">
      <c r="A255" s="162"/>
      <c r="B255" s="162"/>
      <c r="C255" s="430" t="str">
        <f>IF(I255="","",INDEX('Basic project data'!$A$12:$A$16,MATCH(I255,'Basic project data'!$D$12:$D$16,1)))</f>
        <v/>
      </c>
      <c r="D255" s="162"/>
      <c r="E255" s="162"/>
      <c r="F255" s="162"/>
      <c r="G255" s="450"/>
      <c r="H255" s="447"/>
      <c r="I255" s="451"/>
      <c r="J255" s="446"/>
    </row>
    <row r="256" spans="1:10" x14ac:dyDescent="0.25">
      <c r="A256" s="162"/>
      <c r="B256" s="162"/>
      <c r="C256" s="430" t="str">
        <f>IF(I256="","",INDEX('Basic project data'!$A$12:$A$16,MATCH(I256,'Basic project data'!$D$12:$D$16,1)))</f>
        <v/>
      </c>
      <c r="D256" s="162"/>
      <c r="E256" s="162"/>
      <c r="F256" s="162"/>
      <c r="G256" s="450"/>
      <c r="H256" s="447"/>
      <c r="I256" s="451"/>
      <c r="J256" s="446"/>
    </row>
    <row r="257" spans="1:10" x14ac:dyDescent="0.25">
      <c r="A257" s="162"/>
      <c r="B257" s="162"/>
      <c r="C257" s="430" t="str">
        <f>IF(I257="","",INDEX('Basic project data'!$A$12:$A$16,MATCH(I257,'Basic project data'!$D$12:$D$16,1)))</f>
        <v/>
      </c>
      <c r="D257" s="162"/>
      <c r="E257" s="162"/>
      <c r="F257" s="162"/>
      <c r="G257" s="450"/>
      <c r="H257" s="447"/>
      <c r="I257" s="451"/>
      <c r="J257" s="446"/>
    </row>
    <row r="258" spans="1:10" x14ac:dyDescent="0.25">
      <c r="A258" s="162"/>
      <c r="B258" s="162"/>
      <c r="C258" s="430" t="str">
        <f>IF(I258="","",INDEX('Basic project data'!$A$12:$A$16,MATCH(I258,'Basic project data'!$D$12:$D$16,1)))</f>
        <v/>
      </c>
      <c r="D258" s="162"/>
      <c r="E258" s="162"/>
      <c r="F258" s="162"/>
      <c r="G258" s="450"/>
      <c r="H258" s="447"/>
      <c r="I258" s="451"/>
      <c r="J258" s="446"/>
    </row>
    <row r="259" spans="1:10" x14ac:dyDescent="0.25">
      <c r="A259" s="162"/>
      <c r="B259" s="162"/>
      <c r="C259" s="430" t="str">
        <f>IF(I259="","",INDEX('Basic project data'!$A$12:$A$16,MATCH(I259,'Basic project data'!$D$12:$D$16,1)))</f>
        <v/>
      </c>
      <c r="D259" s="162"/>
      <c r="E259" s="162"/>
      <c r="F259" s="162"/>
      <c r="G259" s="450"/>
      <c r="H259" s="447"/>
      <c r="I259" s="451"/>
      <c r="J259" s="446"/>
    </row>
    <row r="260" spans="1:10" x14ac:dyDescent="0.25">
      <c r="A260" s="162"/>
      <c r="B260" s="162"/>
      <c r="C260" s="430" t="str">
        <f>IF(I260="","",INDEX('Basic project data'!$A$12:$A$16,MATCH(I260,'Basic project data'!$D$12:$D$16,1)))</f>
        <v/>
      </c>
      <c r="D260" s="162"/>
      <c r="E260" s="162"/>
      <c r="F260" s="162"/>
      <c r="G260" s="450"/>
      <c r="H260" s="447"/>
      <c r="I260" s="451"/>
      <c r="J260" s="446"/>
    </row>
    <row r="261" spans="1:10" x14ac:dyDescent="0.25">
      <c r="A261" s="162"/>
      <c r="B261" s="162"/>
      <c r="C261" s="430" t="str">
        <f>IF(I261="","",INDEX('Basic project data'!$A$12:$A$16,MATCH(I261,'Basic project data'!$D$12:$D$16,1)))</f>
        <v/>
      </c>
      <c r="D261" s="162"/>
      <c r="E261" s="162"/>
      <c r="F261" s="162"/>
      <c r="G261" s="450"/>
      <c r="H261" s="447"/>
      <c r="I261" s="451"/>
      <c r="J261" s="446"/>
    </row>
    <row r="262" spans="1:10" x14ac:dyDescent="0.25">
      <c r="A262" s="162"/>
      <c r="B262" s="162"/>
      <c r="C262" s="430" t="str">
        <f>IF(I262="","",INDEX('Basic project data'!$A$12:$A$16,MATCH(I262,'Basic project data'!$D$12:$D$16,1)))</f>
        <v/>
      </c>
      <c r="D262" s="162"/>
      <c r="E262" s="162"/>
      <c r="F262" s="162"/>
      <c r="G262" s="450"/>
      <c r="H262" s="447"/>
      <c r="I262" s="451"/>
      <c r="J262" s="446"/>
    </row>
    <row r="263" spans="1:10" x14ac:dyDescent="0.25">
      <c r="A263" s="162"/>
      <c r="B263" s="162"/>
      <c r="C263" s="430" t="str">
        <f>IF(I263="","",INDEX('Basic project data'!$A$12:$A$16,MATCH(I263,'Basic project data'!$D$12:$D$16,1)))</f>
        <v/>
      </c>
      <c r="D263" s="162"/>
      <c r="E263" s="162"/>
      <c r="F263" s="162"/>
      <c r="G263" s="450"/>
      <c r="H263" s="447"/>
      <c r="I263" s="451"/>
      <c r="J263" s="446"/>
    </row>
    <row r="264" spans="1:10" x14ac:dyDescent="0.25">
      <c r="A264" s="162"/>
      <c r="B264" s="162"/>
      <c r="C264" s="430" t="str">
        <f>IF(I264="","",INDEX('Basic project data'!$A$12:$A$16,MATCH(I264,'Basic project data'!$D$12:$D$16,1)))</f>
        <v/>
      </c>
      <c r="D264" s="162"/>
      <c r="E264" s="162"/>
      <c r="F264" s="162"/>
      <c r="G264" s="450"/>
      <c r="H264" s="447"/>
      <c r="I264" s="451"/>
      <c r="J264" s="446"/>
    </row>
    <row r="265" spans="1:10" x14ac:dyDescent="0.25">
      <c r="A265" s="162"/>
      <c r="B265" s="162"/>
      <c r="C265" s="430" t="str">
        <f>IF(I265="","",INDEX('Basic project data'!$A$12:$A$16,MATCH(I265,'Basic project data'!$D$12:$D$16,1)))</f>
        <v/>
      </c>
      <c r="D265" s="162"/>
      <c r="E265" s="162"/>
      <c r="F265" s="162"/>
      <c r="G265" s="450"/>
      <c r="H265" s="447"/>
      <c r="I265" s="451"/>
      <c r="J265" s="446"/>
    </row>
    <row r="266" spans="1:10" x14ac:dyDescent="0.25">
      <c r="A266" s="162"/>
      <c r="B266" s="162"/>
      <c r="C266" s="430" t="str">
        <f>IF(I266="","",INDEX('Basic project data'!$A$12:$A$16,MATCH(I266,'Basic project data'!$D$12:$D$16,1)))</f>
        <v/>
      </c>
      <c r="D266" s="162"/>
      <c r="E266" s="162"/>
      <c r="F266" s="162"/>
      <c r="G266" s="450"/>
      <c r="H266" s="447"/>
      <c r="I266" s="451"/>
      <c r="J266" s="446"/>
    </row>
    <row r="267" spans="1:10" x14ac:dyDescent="0.25">
      <c r="A267" s="162"/>
      <c r="B267" s="162"/>
      <c r="C267" s="430" t="str">
        <f>IF(I267="","",INDEX('Basic project data'!$A$12:$A$16,MATCH(I267,'Basic project data'!$D$12:$D$16,1)))</f>
        <v/>
      </c>
      <c r="D267" s="162"/>
      <c r="E267" s="162"/>
      <c r="F267" s="162"/>
      <c r="G267" s="450"/>
      <c r="H267" s="447"/>
      <c r="I267" s="451"/>
      <c r="J267" s="446"/>
    </row>
    <row r="268" spans="1:10" x14ac:dyDescent="0.25">
      <c r="A268" s="162"/>
      <c r="B268" s="162"/>
      <c r="C268" s="430" t="str">
        <f>IF(I268="","",INDEX('Basic project data'!$A$12:$A$16,MATCH(I268,'Basic project data'!$D$12:$D$16,1)))</f>
        <v/>
      </c>
      <c r="D268" s="162"/>
      <c r="E268" s="162"/>
      <c r="F268" s="162"/>
      <c r="G268" s="450"/>
      <c r="H268" s="447"/>
      <c r="I268" s="451"/>
      <c r="J268" s="446"/>
    </row>
    <row r="269" spans="1:10" x14ac:dyDescent="0.25">
      <c r="A269" s="162"/>
      <c r="B269" s="162"/>
      <c r="C269" s="430" t="str">
        <f>IF(I269="","",INDEX('Basic project data'!$A$12:$A$16,MATCH(I269,'Basic project data'!$D$12:$D$16,1)))</f>
        <v/>
      </c>
      <c r="D269" s="162"/>
      <c r="E269" s="162"/>
      <c r="F269" s="162"/>
      <c r="G269" s="450"/>
      <c r="H269" s="447"/>
      <c r="I269" s="451"/>
      <c r="J269" s="446"/>
    </row>
    <row r="270" spans="1:10" x14ac:dyDescent="0.25">
      <c r="A270" s="162"/>
      <c r="B270" s="162"/>
      <c r="C270" s="430" t="str">
        <f>IF(I270="","",INDEX('Basic project data'!$A$12:$A$16,MATCH(I270,'Basic project data'!$D$12:$D$16,1)))</f>
        <v/>
      </c>
      <c r="D270" s="162"/>
      <c r="E270" s="162"/>
      <c r="F270" s="162"/>
      <c r="G270" s="450"/>
      <c r="H270" s="447"/>
      <c r="I270" s="451"/>
      <c r="J270" s="446"/>
    </row>
    <row r="271" spans="1:10" x14ac:dyDescent="0.25">
      <c r="A271" s="162"/>
      <c r="B271" s="162"/>
      <c r="C271" s="430" t="str">
        <f>IF(I271="","",INDEX('Basic project data'!$A$12:$A$16,MATCH(I271,'Basic project data'!$D$12:$D$16,1)))</f>
        <v/>
      </c>
      <c r="D271" s="162"/>
      <c r="E271" s="162"/>
      <c r="F271" s="162"/>
      <c r="G271" s="450"/>
      <c r="H271" s="447"/>
      <c r="I271" s="451"/>
      <c r="J271" s="446"/>
    </row>
    <row r="272" spans="1:10" x14ac:dyDescent="0.25">
      <c r="A272" s="162"/>
      <c r="B272" s="162"/>
      <c r="C272" s="430" t="str">
        <f>IF(I272="","",INDEX('Basic project data'!$A$12:$A$16,MATCH(I272,'Basic project data'!$D$12:$D$16,1)))</f>
        <v/>
      </c>
      <c r="D272" s="162"/>
      <c r="E272" s="162"/>
      <c r="F272" s="162"/>
      <c r="G272" s="450"/>
      <c r="H272" s="447"/>
      <c r="I272" s="451"/>
      <c r="J272" s="446"/>
    </row>
    <row r="273" spans="1:10" x14ac:dyDescent="0.25">
      <c r="A273" s="162"/>
      <c r="B273" s="162"/>
      <c r="C273" s="430" t="str">
        <f>IF(I273="","",INDEX('Basic project data'!$A$12:$A$16,MATCH(I273,'Basic project data'!$D$12:$D$16,1)))</f>
        <v/>
      </c>
      <c r="D273" s="162"/>
      <c r="E273" s="162"/>
      <c r="F273" s="162"/>
      <c r="G273" s="450"/>
      <c r="H273" s="447"/>
      <c r="I273" s="451"/>
      <c r="J273" s="446"/>
    </row>
    <row r="274" spans="1:10" x14ac:dyDescent="0.25">
      <c r="A274" s="162"/>
      <c r="B274" s="162"/>
      <c r="C274" s="430" t="str">
        <f>IF(I274="","",INDEX('Basic project data'!$A$12:$A$16,MATCH(I274,'Basic project data'!$D$12:$D$16,1)))</f>
        <v/>
      </c>
      <c r="D274" s="162"/>
      <c r="E274" s="162"/>
      <c r="F274" s="162"/>
      <c r="G274" s="450"/>
      <c r="H274" s="447"/>
      <c r="I274" s="451"/>
      <c r="J274" s="446"/>
    </row>
    <row r="275" spans="1:10" x14ac:dyDescent="0.25">
      <c r="A275" s="162"/>
      <c r="B275" s="162"/>
      <c r="C275" s="430" t="str">
        <f>IF(I275="","",INDEX('Basic project data'!$A$12:$A$16,MATCH(I275,'Basic project data'!$D$12:$D$16,1)))</f>
        <v/>
      </c>
      <c r="D275" s="162"/>
      <c r="E275" s="162"/>
      <c r="F275" s="162"/>
      <c r="G275" s="450"/>
      <c r="H275" s="447"/>
      <c r="I275" s="451"/>
      <c r="J275" s="446"/>
    </row>
    <row r="276" spans="1:10" x14ac:dyDescent="0.25">
      <c r="A276" s="162"/>
      <c r="B276" s="162"/>
      <c r="C276" s="430" t="str">
        <f>IF(I276="","",INDEX('Basic project data'!$A$12:$A$16,MATCH(I276,'Basic project data'!$D$12:$D$16,1)))</f>
        <v/>
      </c>
      <c r="D276" s="162"/>
      <c r="E276" s="162"/>
      <c r="F276" s="162"/>
      <c r="G276" s="450"/>
      <c r="H276" s="447"/>
      <c r="I276" s="451"/>
      <c r="J276" s="446"/>
    </row>
    <row r="277" spans="1:10" x14ac:dyDescent="0.25">
      <c r="A277" s="162"/>
      <c r="B277" s="162"/>
      <c r="C277" s="430" t="str">
        <f>IF(I277="","",INDEX('Basic project data'!$A$12:$A$16,MATCH(I277,'Basic project data'!$D$12:$D$16,1)))</f>
        <v/>
      </c>
      <c r="D277" s="162"/>
      <c r="E277" s="162"/>
      <c r="F277" s="162"/>
      <c r="G277" s="450"/>
      <c r="H277" s="447"/>
      <c r="I277" s="451"/>
      <c r="J277" s="446"/>
    </row>
    <row r="278" spans="1:10" x14ac:dyDescent="0.25">
      <c r="A278" s="162"/>
      <c r="B278" s="162"/>
      <c r="C278" s="430" t="str">
        <f>IF(I278="","",INDEX('Basic project data'!$A$12:$A$16,MATCH(I278,'Basic project data'!$D$12:$D$16,1)))</f>
        <v/>
      </c>
      <c r="D278" s="162"/>
      <c r="E278" s="162"/>
      <c r="F278" s="162"/>
      <c r="G278" s="450"/>
      <c r="H278" s="447"/>
      <c r="I278" s="451"/>
      <c r="J278" s="446"/>
    </row>
    <row r="279" spans="1:10" x14ac:dyDescent="0.25">
      <c r="A279" s="162"/>
      <c r="B279" s="162"/>
      <c r="C279" s="430" t="str">
        <f>IF(I279="","",INDEX('Basic project data'!$A$12:$A$16,MATCH(I279,'Basic project data'!$D$12:$D$16,1)))</f>
        <v/>
      </c>
      <c r="D279" s="162"/>
      <c r="E279" s="162"/>
      <c r="F279" s="162"/>
      <c r="G279" s="450"/>
      <c r="H279" s="447"/>
      <c r="I279" s="451"/>
      <c r="J279" s="446"/>
    </row>
    <row r="280" spans="1:10" x14ac:dyDescent="0.25">
      <c r="A280" s="162"/>
      <c r="B280" s="162"/>
      <c r="C280" s="430" t="str">
        <f>IF(I280="","",INDEX('Basic project data'!$A$12:$A$16,MATCH(I280,'Basic project data'!$D$12:$D$16,1)))</f>
        <v/>
      </c>
      <c r="D280" s="162"/>
      <c r="E280" s="162"/>
      <c r="F280" s="162"/>
      <c r="G280" s="450"/>
      <c r="H280" s="447"/>
      <c r="I280" s="451"/>
      <c r="J280" s="446"/>
    </row>
    <row r="281" spans="1:10" x14ac:dyDescent="0.25">
      <c r="A281" s="162"/>
      <c r="B281" s="162"/>
      <c r="C281" s="430" t="str">
        <f>IF(I281="","",INDEX('Basic project data'!$A$12:$A$16,MATCH(I281,'Basic project data'!$D$12:$D$16,1)))</f>
        <v/>
      </c>
      <c r="D281" s="162"/>
      <c r="E281" s="162"/>
      <c r="F281" s="162"/>
      <c r="G281" s="450"/>
      <c r="H281" s="447"/>
      <c r="I281" s="451"/>
      <c r="J281" s="446"/>
    </row>
    <row r="282" spans="1:10" x14ac:dyDescent="0.25">
      <c r="A282" s="162"/>
      <c r="B282" s="162"/>
      <c r="C282" s="430" t="str">
        <f>IF(I282="","",INDEX('Basic project data'!$A$12:$A$16,MATCH(I282,'Basic project data'!$D$12:$D$16,1)))</f>
        <v/>
      </c>
      <c r="D282" s="162"/>
      <c r="E282" s="162"/>
      <c r="F282" s="162"/>
      <c r="G282" s="450"/>
      <c r="H282" s="447"/>
      <c r="I282" s="451"/>
      <c r="J282" s="446"/>
    </row>
    <row r="283" spans="1:10" x14ac:dyDescent="0.25">
      <c r="A283" s="162"/>
      <c r="B283" s="162"/>
      <c r="C283" s="430" t="str">
        <f>IF(I283="","",INDEX('Basic project data'!$A$12:$A$16,MATCH(I283,'Basic project data'!$D$12:$D$16,1)))</f>
        <v/>
      </c>
      <c r="D283" s="162"/>
      <c r="E283" s="162"/>
      <c r="F283" s="162"/>
      <c r="G283" s="450"/>
      <c r="H283" s="447"/>
      <c r="I283" s="451"/>
      <c r="J283" s="446"/>
    </row>
    <row r="284" spans="1:10" x14ac:dyDescent="0.25">
      <c r="A284" s="162"/>
      <c r="B284" s="162"/>
      <c r="C284" s="430" t="str">
        <f>IF(I284="","",INDEX('Basic project data'!$A$12:$A$16,MATCH(I284,'Basic project data'!$D$12:$D$16,1)))</f>
        <v/>
      </c>
      <c r="D284" s="162"/>
      <c r="E284" s="162"/>
      <c r="F284" s="162"/>
      <c r="G284" s="450"/>
      <c r="H284" s="447"/>
      <c r="I284" s="451"/>
      <c r="J284" s="446"/>
    </row>
    <row r="285" spans="1:10" x14ac:dyDescent="0.25">
      <c r="A285" s="162"/>
      <c r="B285" s="162"/>
      <c r="C285" s="430" t="str">
        <f>IF(I285="","",INDEX('Basic project data'!$A$12:$A$16,MATCH(I285,'Basic project data'!$D$12:$D$16,1)))</f>
        <v/>
      </c>
      <c r="D285" s="162"/>
      <c r="E285" s="162"/>
      <c r="F285" s="162"/>
      <c r="G285" s="450"/>
      <c r="H285" s="447"/>
      <c r="I285" s="451"/>
      <c r="J285" s="446"/>
    </row>
    <row r="286" spans="1:10" x14ac:dyDescent="0.25">
      <c r="A286" s="162"/>
      <c r="B286" s="162"/>
      <c r="C286" s="430" t="str">
        <f>IF(I286="","",INDEX('Basic project data'!$A$12:$A$16,MATCH(I286,'Basic project data'!$D$12:$D$16,1)))</f>
        <v/>
      </c>
      <c r="D286" s="162"/>
      <c r="E286" s="162"/>
      <c r="F286" s="162"/>
      <c r="G286" s="450"/>
      <c r="H286" s="447"/>
      <c r="I286" s="451"/>
      <c r="J286" s="446"/>
    </row>
    <row r="287" spans="1:10" x14ac:dyDescent="0.25">
      <c r="A287" s="162"/>
      <c r="B287" s="162"/>
      <c r="C287" s="430" t="str">
        <f>IF(I287="","",INDEX('Basic project data'!$A$12:$A$16,MATCH(I287,'Basic project data'!$D$12:$D$16,1)))</f>
        <v/>
      </c>
      <c r="D287" s="162"/>
      <c r="E287" s="162"/>
      <c r="F287" s="162"/>
      <c r="G287" s="450"/>
      <c r="H287" s="447"/>
      <c r="I287" s="451"/>
      <c r="J287" s="446"/>
    </row>
    <row r="288" spans="1:10" x14ac:dyDescent="0.25">
      <c r="A288" s="162"/>
      <c r="B288" s="162"/>
      <c r="C288" s="430" t="str">
        <f>IF(I288="","",INDEX('Basic project data'!$A$12:$A$16,MATCH(I288,'Basic project data'!$D$12:$D$16,1)))</f>
        <v/>
      </c>
      <c r="D288" s="162"/>
      <c r="E288" s="162"/>
      <c r="F288" s="162"/>
      <c r="G288" s="450"/>
      <c r="H288" s="447"/>
      <c r="I288" s="451"/>
      <c r="J288" s="446"/>
    </row>
    <row r="289" spans="1:10" x14ac:dyDescent="0.25">
      <c r="A289" s="162"/>
      <c r="B289" s="162"/>
      <c r="C289" s="430" t="str">
        <f>IF(I289="","",INDEX('Basic project data'!$A$12:$A$16,MATCH(I289,'Basic project data'!$D$12:$D$16,1)))</f>
        <v/>
      </c>
      <c r="D289" s="162"/>
      <c r="E289" s="162"/>
      <c r="F289" s="162"/>
      <c r="G289" s="450"/>
      <c r="H289" s="447"/>
      <c r="I289" s="451"/>
      <c r="J289" s="446"/>
    </row>
    <row r="290" spans="1:10" x14ac:dyDescent="0.25">
      <c r="A290" s="162"/>
      <c r="B290" s="162"/>
      <c r="C290" s="430" t="str">
        <f>IF(I290="","",INDEX('Basic project data'!$A$12:$A$16,MATCH(I290,'Basic project data'!$D$12:$D$16,1)))</f>
        <v/>
      </c>
      <c r="D290" s="162"/>
      <c r="E290" s="162"/>
      <c r="F290" s="162"/>
      <c r="G290" s="450"/>
      <c r="H290" s="447"/>
      <c r="I290" s="451"/>
      <c r="J290" s="446"/>
    </row>
    <row r="291" spans="1:10" x14ac:dyDescent="0.25">
      <c r="A291" s="162"/>
      <c r="B291" s="162"/>
      <c r="C291" s="430" t="str">
        <f>IF(I291="","",INDEX('Basic project data'!$A$12:$A$16,MATCH(I291,'Basic project data'!$D$12:$D$16,1)))</f>
        <v/>
      </c>
      <c r="D291" s="162"/>
      <c r="E291" s="162"/>
      <c r="F291" s="162"/>
      <c r="G291" s="450"/>
      <c r="H291" s="447"/>
      <c r="I291" s="451"/>
      <c r="J291" s="446"/>
    </row>
    <row r="292" spans="1:10" x14ac:dyDescent="0.25">
      <c r="A292" s="162"/>
      <c r="B292" s="162"/>
      <c r="C292" s="430" t="str">
        <f>IF(I292="","",INDEX('Basic project data'!$A$12:$A$16,MATCH(I292,'Basic project data'!$D$12:$D$16,1)))</f>
        <v/>
      </c>
      <c r="D292" s="162"/>
      <c r="E292" s="162"/>
      <c r="F292" s="162"/>
      <c r="G292" s="450"/>
      <c r="H292" s="447"/>
      <c r="I292" s="451"/>
      <c r="J292" s="446"/>
    </row>
    <row r="293" spans="1:10" x14ac:dyDescent="0.25">
      <c r="A293" s="162"/>
      <c r="B293" s="162"/>
      <c r="C293" s="430" t="str">
        <f>IF(I293="","",INDEX('Basic project data'!$A$12:$A$16,MATCH(I293,'Basic project data'!$D$12:$D$16,1)))</f>
        <v/>
      </c>
      <c r="D293" s="162"/>
      <c r="E293" s="162"/>
      <c r="F293" s="162"/>
      <c r="G293" s="450"/>
      <c r="H293" s="447"/>
      <c r="I293" s="451"/>
      <c r="J293" s="446"/>
    </row>
    <row r="294" spans="1:10" x14ac:dyDescent="0.25">
      <c r="A294" s="162"/>
      <c r="B294" s="162"/>
      <c r="C294" s="430" t="str">
        <f>IF(I294="","",INDEX('Basic project data'!$A$12:$A$16,MATCH(I294,'Basic project data'!$D$12:$D$16,1)))</f>
        <v/>
      </c>
      <c r="D294" s="162"/>
      <c r="E294" s="162"/>
      <c r="F294" s="162"/>
      <c r="G294" s="450"/>
      <c r="H294" s="447"/>
      <c r="I294" s="451"/>
      <c r="J294" s="446"/>
    </row>
    <row r="295" spans="1:10" x14ac:dyDescent="0.25">
      <c r="A295" s="162"/>
      <c r="B295" s="162"/>
      <c r="C295" s="430" t="str">
        <f>IF(I295="","",INDEX('Basic project data'!$A$12:$A$16,MATCH(I295,'Basic project data'!$D$12:$D$16,1)))</f>
        <v/>
      </c>
      <c r="D295" s="162"/>
      <c r="E295" s="162"/>
      <c r="F295" s="162"/>
      <c r="G295" s="450"/>
      <c r="H295" s="447"/>
      <c r="I295" s="451"/>
      <c r="J295" s="446"/>
    </row>
    <row r="296" spans="1:10" x14ac:dyDescent="0.25">
      <c r="A296" s="162"/>
      <c r="B296" s="162"/>
      <c r="C296" s="430" t="str">
        <f>IF(I296="","",INDEX('Basic project data'!$A$12:$A$16,MATCH(I296,'Basic project data'!$D$12:$D$16,1)))</f>
        <v/>
      </c>
      <c r="D296" s="162"/>
      <c r="E296" s="162"/>
      <c r="F296" s="162"/>
      <c r="G296" s="450"/>
      <c r="H296" s="447"/>
      <c r="I296" s="451"/>
      <c r="J296" s="446"/>
    </row>
    <row r="297" spans="1:10" x14ac:dyDescent="0.25">
      <c r="A297" s="162"/>
      <c r="B297" s="162"/>
      <c r="C297" s="430" t="str">
        <f>IF(I297="","",INDEX('Basic project data'!$A$12:$A$16,MATCH(I297,'Basic project data'!$D$12:$D$16,1)))</f>
        <v/>
      </c>
      <c r="D297" s="162"/>
      <c r="E297" s="162"/>
      <c r="F297" s="162"/>
      <c r="G297" s="450"/>
      <c r="H297" s="447"/>
      <c r="I297" s="451"/>
      <c r="J297" s="446"/>
    </row>
    <row r="298" spans="1:10" x14ac:dyDescent="0.25">
      <c r="A298" s="162"/>
      <c r="B298" s="162"/>
      <c r="C298" s="430" t="str">
        <f>IF(I298="","",INDEX('Basic project data'!$A$12:$A$16,MATCH(I298,'Basic project data'!$D$12:$D$16,1)))</f>
        <v/>
      </c>
      <c r="D298" s="162"/>
      <c r="E298" s="162"/>
      <c r="F298" s="162"/>
      <c r="G298" s="450"/>
      <c r="H298" s="447"/>
      <c r="I298" s="451"/>
      <c r="J298" s="446"/>
    </row>
    <row r="299" spans="1:10" x14ac:dyDescent="0.25">
      <c r="A299" s="162"/>
      <c r="B299" s="162"/>
      <c r="C299" s="430" t="str">
        <f>IF(I299="","",INDEX('Basic project data'!$A$12:$A$16,MATCH(I299,'Basic project data'!$D$12:$D$16,1)))</f>
        <v/>
      </c>
      <c r="D299" s="162"/>
      <c r="E299" s="162"/>
      <c r="F299" s="162"/>
      <c r="G299" s="450"/>
      <c r="H299" s="447"/>
      <c r="I299" s="451"/>
      <c r="J299" s="446"/>
    </row>
    <row r="300" spans="1:10" x14ac:dyDescent="0.25">
      <c r="A300" s="162"/>
      <c r="B300" s="162"/>
      <c r="C300" s="430" t="str">
        <f>IF(I300="","",INDEX('Basic project data'!$A$12:$A$16,MATCH(I300,'Basic project data'!$D$12:$D$16,1)))</f>
        <v/>
      </c>
      <c r="D300" s="162"/>
      <c r="E300" s="162"/>
      <c r="F300" s="162"/>
      <c r="G300" s="450"/>
      <c r="H300" s="447"/>
      <c r="I300" s="451"/>
      <c r="J300" s="446"/>
    </row>
    <row r="301" spans="1:10" x14ac:dyDescent="0.25">
      <c r="A301" s="162"/>
      <c r="B301" s="162"/>
      <c r="C301" s="430" t="str">
        <f>IF(I301="","",INDEX('Basic project data'!$A$12:$A$16,MATCH(I301,'Basic project data'!$D$12:$D$16,1)))</f>
        <v/>
      </c>
      <c r="D301" s="162"/>
      <c r="E301" s="162"/>
      <c r="F301" s="162"/>
      <c r="G301" s="450"/>
      <c r="H301" s="447"/>
      <c r="I301" s="451"/>
      <c r="J301" s="446"/>
    </row>
    <row r="302" spans="1:10" x14ac:dyDescent="0.25">
      <c r="A302" s="162"/>
      <c r="B302" s="162"/>
      <c r="C302" s="430" t="str">
        <f>IF(I302="","",INDEX('Basic project data'!$A$12:$A$16,MATCH(I302,'Basic project data'!$D$12:$D$16,1)))</f>
        <v/>
      </c>
      <c r="D302" s="162"/>
      <c r="E302" s="162"/>
      <c r="F302" s="162"/>
      <c r="G302" s="450"/>
      <c r="H302" s="447"/>
      <c r="I302" s="451"/>
      <c r="J302" s="446"/>
    </row>
    <row r="303" spans="1:10" x14ac:dyDescent="0.25">
      <c r="A303" s="162"/>
      <c r="B303" s="162"/>
      <c r="C303" s="430" t="str">
        <f>IF(I303="","",INDEX('Basic project data'!$A$12:$A$16,MATCH(I303,'Basic project data'!$D$12:$D$16,1)))</f>
        <v/>
      </c>
      <c r="D303" s="162"/>
      <c r="E303" s="162"/>
      <c r="F303" s="162"/>
      <c r="G303" s="450"/>
      <c r="H303" s="447"/>
      <c r="I303" s="451"/>
      <c r="J303" s="446"/>
    </row>
    <row r="304" spans="1:10" x14ac:dyDescent="0.25">
      <c r="A304" s="162"/>
      <c r="B304" s="162"/>
      <c r="C304" s="430" t="str">
        <f>IF(I304="","",INDEX('Basic project data'!$A$12:$A$16,MATCH(I304,'Basic project data'!$D$12:$D$16,1)))</f>
        <v/>
      </c>
      <c r="D304" s="162"/>
      <c r="E304" s="162"/>
      <c r="F304" s="162"/>
      <c r="G304" s="450"/>
      <c r="H304" s="447"/>
      <c r="I304" s="451"/>
      <c r="J304" s="446"/>
    </row>
    <row r="305" spans="1:10" x14ac:dyDescent="0.25">
      <c r="A305" s="162"/>
      <c r="B305" s="162"/>
      <c r="C305" s="430" t="str">
        <f>IF(I305="","",INDEX('Basic project data'!$A$12:$A$16,MATCH(I305,'Basic project data'!$D$12:$D$16,1)))</f>
        <v/>
      </c>
      <c r="D305" s="162"/>
      <c r="E305" s="162"/>
      <c r="F305" s="162"/>
      <c r="G305" s="450"/>
      <c r="H305" s="447"/>
      <c r="I305" s="451"/>
      <c r="J305" s="446"/>
    </row>
    <row r="306" spans="1:10" x14ac:dyDescent="0.25">
      <c r="A306" s="162"/>
      <c r="B306" s="162"/>
      <c r="C306" s="430" t="str">
        <f>IF(I306="","",INDEX('Basic project data'!$A$12:$A$16,MATCH(I306,'Basic project data'!$D$12:$D$16,1)))</f>
        <v/>
      </c>
      <c r="D306" s="162"/>
      <c r="E306" s="162"/>
      <c r="F306" s="162"/>
      <c r="G306" s="450"/>
      <c r="H306" s="447"/>
      <c r="I306" s="451"/>
      <c r="J306" s="446"/>
    </row>
    <row r="307" spans="1:10" x14ac:dyDescent="0.25">
      <c r="A307" s="162"/>
      <c r="B307" s="162"/>
      <c r="C307" s="430" t="str">
        <f>IF(I307="","",INDEX('Basic project data'!$A$12:$A$16,MATCH(I307,'Basic project data'!$D$12:$D$16,1)))</f>
        <v/>
      </c>
      <c r="D307" s="162"/>
      <c r="E307" s="162"/>
      <c r="F307" s="162"/>
      <c r="G307" s="450"/>
      <c r="H307" s="447"/>
      <c r="I307" s="451"/>
      <c r="J307" s="446"/>
    </row>
    <row r="308" spans="1:10" x14ac:dyDescent="0.25">
      <c r="A308" s="162"/>
      <c r="B308" s="162"/>
      <c r="C308" s="430" t="str">
        <f>IF(I308="","",INDEX('Basic project data'!$A$12:$A$16,MATCH(I308,'Basic project data'!$D$12:$D$16,1)))</f>
        <v/>
      </c>
      <c r="D308" s="162"/>
      <c r="E308" s="162"/>
      <c r="F308" s="162"/>
      <c r="G308" s="450"/>
      <c r="H308" s="447"/>
      <c r="I308" s="451"/>
      <c r="J308" s="446"/>
    </row>
    <row r="309" spans="1:10" x14ac:dyDescent="0.25">
      <c r="A309" s="162"/>
      <c r="B309" s="162"/>
      <c r="C309" s="430" t="str">
        <f>IF(I309="","",INDEX('Basic project data'!$A$12:$A$16,MATCH(I309,'Basic project data'!$D$12:$D$16,1)))</f>
        <v/>
      </c>
      <c r="D309" s="162"/>
      <c r="E309" s="162"/>
      <c r="F309" s="162"/>
      <c r="G309" s="450"/>
      <c r="H309" s="447"/>
      <c r="I309" s="451"/>
      <c r="J309" s="446"/>
    </row>
    <row r="310" spans="1:10" x14ac:dyDescent="0.25">
      <c r="A310" s="162"/>
      <c r="B310" s="162"/>
      <c r="C310" s="430" t="str">
        <f>IF(I310="","",INDEX('Basic project data'!$A$12:$A$16,MATCH(I310,'Basic project data'!$D$12:$D$16,1)))</f>
        <v/>
      </c>
      <c r="D310" s="162"/>
      <c r="E310" s="162"/>
      <c r="F310" s="162"/>
      <c r="G310" s="450"/>
      <c r="H310" s="447"/>
      <c r="I310" s="451"/>
      <c r="J310" s="446"/>
    </row>
    <row r="311" spans="1:10" x14ac:dyDescent="0.25">
      <c r="A311" s="162"/>
      <c r="B311" s="162"/>
      <c r="C311" s="430" t="str">
        <f>IF(I311="","",INDEX('Basic project data'!$A$12:$A$16,MATCH(I311,'Basic project data'!$D$12:$D$16,1)))</f>
        <v/>
      </c>
      <c r="D311" s="162"/>
      <c r="E311" s="162"/>
      <c r="F311" s="162"/>
      <c r="G311" s="450"/>
      <c r="H311" s="447"/>
      <c r="I311" s="451"/>
      <c r="J311" s="446"/>
    </row>
    <row r="312" spans="1:10" x14ac:dyDescent="0.25">
      <c r="A312" s="162"/>
      <c r="B312" s="162"/>
      <c r="C312" s="430" t="str">
        <f>IF(I312="","",INDEX('Basic project data'!$A$12:$A$16,MATCH(I312,'Basic project data'!$D$12:$D$16,1)))</f>
        <v/>
      </c>
      <c r="D312" s="162"/>
      <c r="E312" s="162"/>
      <c r="F312" s="162"/>
      <c r="G312" s="450"/>
      <c r="H312" s="447"/>
      <c r="I312" s="451"/>
      <c r="J312" s="446"/>
    </row>
    <row r="313" spans="1:10" x14ac:dyDescent="0.25">
      <c r="A313" s="162"/>
      <c r="B313" s="162"/>
      <c r="C313" s="430" t="str">
        <f>IF(I313="","",INDEX('Basic project data'!$A$12:$A$16,MATCH(I313,'Basic project data'!$D$12:$D$16,1)))</f>
        <v/>
      </c>
      <c r="D313" s="162"/>
      <c r="E313" s="162"/>
      <c r="F313" s="162"/>
      <c r="G313" s="450"/>
      <c r="H313" s="447"/>
      <c r="I313" s="451"/>
      <c r="J313" s="446"/>
    </row>
    <row r="314" spans="1:10" x14ac:dyDescent="0.25">
      <c r="A314" s="162"/>
      <c r="B314" s="162"/>
      <c r="C314" s="430" t="str">
        <f>IF(I314="","",INDEX('Basic project data'!$A$12:$A$16,MATCH(I314,'Basic project data'!$D$12:$D$16,1)))</f>
        <v/>
      </c>
      <c r="D314" s="162"/>
      <c r="E314" s="162"/>
      <c r="F314" s="162"/>
      <c r="G314" s="450"/>
      <c r="H314" s="447"/>
      <c r="I314" s="451"/>
      <c r="J314" s="446"/>
    </row>
    <row r="315" spans="1:10" x14ac:dyDescent="0.25">
      <c r="A315" s="162"/>
      <c r="B315" s="162"/>
      <c r="C315" s="430" t="str">
        <f>IF(I315="","",INDEX('Basic project data'!$A$12:$A$16,MATCH(I315,'Basic project data'!$D$12:$D$16,1)))</f>
        <v/>
      </c>
      <c r="D315" s="162"/>
      <c r="E315" s="162"/>
      <c r="F315" s="162"/>
      <c r="G315" s="450"/>
      <c r="H315" s="447"/>
      <c r="I315" s="451"/>
      <c r="J315" s="446"/>
    </row>
    <row r="316" spans="1:10" x14ac:dyDescent="0.25">
      <c r="A316" s="162"/>
      <c r="B316" s="162"/>
      <c r="C316" s="430" t="str">
        <f>IF(I316="","",INDEX('Basic project data'!$A$12:$A$16,MATCH(I316,'Basic project data'!$D$12:$D$16,1)))</f>
        <v/>
      </c>
      <c r="D316" s="162"/>
      <c r="E316" s="162"/>
      <c r="F316" s="162"/>
      <c r="G316" s="450"/>
      <c r="H316" s="447"/>
      <c r="I316" s="451"/>
      <c r="J316" s="446"/>
    </row>
    <row r="317" spans="1:10" x14ac:dyDescent="0.25">
      <c r="A317" s="162"/>
      <c r="B317" s="162"/>
      <c r="C317" s="430" t="str">
        <f>IF(I317="","",INDEX('Basic project data'!$A$12:$A$16,MATCH(I317,'Basic project data'!$D$12:$D$16,1)))</f>
        <v/>
      </c>
      <c r="D317" s="162"/>
      <c r="E317" s="162"/>
      <c r="F317" s="162"/>
      <c r="G317" s="450"/>
      <c r="H317" s="447"/>
      <c r="I317" s="451"/>
      <c r="J317" s="446"/>
    </row>
    <row r="318" spans="1:10" x14ac:dyDescent="0.25">
      <c r="A318" s="162"/>
      <c r="B318" s="162"/>
      <c r="C318" s="430" t="str">
        <f>IF(I318="","",INDEX('Basic project data'!$A$12:$A$16,MATCH(I318,'Basic project data'!$D$12:$D$16,1)))</f>
        <v/>
      </c>
      <c r="D318" s="162"/>
      <c r="E318" s="162"/>
      <c r="F318" s="162"/>
      <c r="G318" s="450"/>
      <c r="H318" s="447"/>
      <c r="I318" s="451"/>
      <c r="J318" s="446"/>
    </row>
    <row r="319" spans="1:10" x14ac:dyDescent="0.25">
      <c r="A319" s="162"/>
      <c r="B319" s="162"/>
      <c r="C319" s="430" t="str">
        <f>IF(I319="","",INDEX('Basic project data'!$A$12:$A$16,MATCH(I319,'Basic project data'!$D$12:$D$16,1)))</f>
        <v/>
      </c>
      <c r="D319" s="162"/>
      <c r="E319" s="162"/>
      <c r="F319" s="162"/>
      <c r="G319" s="450"/>
      <c r="H319" s="447"/>
      <c r="I319" s="451"/>
      <c r="J319" s="446"/>
    </row>
    <row r="320" spans="1:10" x14ac:dyDescent="0.25">
      <c r="A320" s="162"/>
      <c r="B320" s="162"/>
      <c r="C320" s="430" t="str">
        <f>IF(I320="","",INDEX('Basic project data'!$A$12:$A$16,MATCH(I320,'Basic project data'!$D$12:$D$16,1)))</f>
        <v/>
      </c>
      <c r="D320" s="162"/>
      <c r="E320" s="162"/>
      <c r="F320" s="162"/>
      <c r="G320" s="450"/>
      <c r="H320" s="447"/>
      <c r="I320" s="451"/>
      <c r="J320" s="446"/>
    </row>
    <row r="321" spans="1:10" x14ac:dyDescent="0.25">
      <c r="A321" s="162"/>
      <c r="B321" s="162"/>
      <c r="C321" s="430" t="str">
        <f>IF(I321="","",INDEX('Basic project data'!$A$12:$A$16,MATCH(I321,'Basic project data'!$D$12:$D$16,1)))</f>
        <v/>
      </c>
      <c r="D321" s="162"/>
      <c r="E321" s="162"/>
      <c r="F321" s="162"/>
      <c r="G321" s="450"/>
      <c r="H321" s="447"/>
      <c r="I321" s="451"/>
      <c r="J321" s="446"/>
    </row>
    <row r="322" spans="1:10" x14ac:dyDescent="0.25">
      <c r="A322" s="162"/>
      <c r="B322" s="162"/>
      <c r="C322" s="430" t="str">
        <f>IF(I322="","",INDEX('Basic project data'!$A$12:$A$16,MATCH(I322,'Basic project data'!$D$12:$D$16,1)))</f>
        <v/>
      </c>
      <c r="D322" s="162"/>
      <c r="E322" s="162"/>
      <c r="F322" s="162"/>
      <c r="G322" s="450"/>
      <c r="H322" s="447"/>
      <c r="I322" s="451"/>
      <c r="J322" s="446"/>
    </row>
    <row r="323" spans="1:10" x14ac:dyDescent="0.25">
      <c r="A323" s="162"/>
      <c r="B323" s="162"/>
      <c r="C323" s="430" t="str">
        <f>IF(I323="","",INDEX('Basic project data'!$A$12:$A$16,MATCH(I323,'Basic project data'!$D$12:$D$16,1)))</f>
        <v/>
      </c>
      <c r="D323" s="162"/>
      <c r="E323" s="162"/>
      <c r="F323" s="162"/>
      <c r="G323" s="450"/>
      <c r="H323" s="447"/>
      <c r="I323" s="451"/>
      <c r="J323" s="446"/>
    </row>
    <row r="324" spans="1:10" x14ac:dyDescent="0.25">
      <c r="A324" s="162"/>
      <c r="B324" s="162"/>
      <c r="C324" s="430" t="str">
        <f>IF(I324="","",INDEX('Basic project data'!$A$12:$A$16,MATCH(I324,'Basic project data'!$D$12:$D$16,1)))</f>
        <v/>
      </c>
      <c r="D324" s="162"/>
      <c r="E324" s="162"/>
      <c r="F324" s="162"/>
      <c r="G324" s="450"/>
      <c r="H324" s="447"/>
      <c r="I324" s="451"/>
      <c r="J324" s="446"/>
    </row>
    <row r="325" spans="1:10" x14ac:dyDescent="0.25">
      <c r="A325" s="162"/>
      <c r="B325" s="162"/>
      <c r="C325" s="430" t="str">
        <f>IF(I325="","",INDEX('Basic project data'!$A$12:$A$16,MATCH(I325,'Basic project data'!$D$12:$D$16,1)))</f>
        <v/>
      </c>
      <c r="D325" s="162"/>
      <c r="E325" s="162"/>
      <c r="F325" s="162"/>
      <c r="G325" s="450"/>
      <c r="H325" s="447"/>
      <c r="I325" s="451"/>
      <c r="J325" s="446"/>
    </row>
    <row r="326" spans="1:10" x14ac:dyDescent="0.25">
      <c r="A326" s="162"/>
      <c r="B326" s="162"/>
      <c r="C326" s="430" t="str">
        <f>IF(I326="","",INDEX('Basic project data'!$A$12:$A$16,MATCH(I326,'Basic project data'!$D$12:$D$16,1)))</f>
        <v/>
      </c>
      <c r="D326" s="162"/>
      <c r="E326" s="162"/>
      <c r="F326" s="162"/>
      <c r="G326" s="450"/>
      <c r="H326" s="447"/>
      <c r="I326" s="451"/>
      <c r="J326" s="446"/>
    </row>
    <row r="327" spans="1:10" x14ac:dyDescent="0.25">
      <c r="A327" s="162"/>
      <c r="B327" s="162"/>
      <c r="C327" s="430" t="str">
        <f>IF(I327="","",INDEX('Basic project data'!$A$12:$A$16,MATCH(I327,'Basic project data'!$D$12:$D$16,1)))</f>
        <v/>
      </c>
      <c r="D327" s="162"/>
      <c r="E327" s="162"/>
      <c r="F327" s="162"/>
      <c r="G327" s="450"/>
      <c r="H327" s="447"/>
      <c r="I327" s="451"/>
      <c r="J327" s="446"/>
    </row>
    <row r="328" spans="1:10" x14ac:dyDescent="0.25">
      <c r="A328" s="162"/>
      <c r="B328" s="162"/>
      <c r="C328" s="430" t="str">
        <f>IF(I328="","",INDEX('Basic project data'!$A$12:$A$16,MATCH(I328,'Basic project data'!$D$12:$D$16,1)))</f>
        <v/>
      </c>
      <c r="D328" s="162"/>
      <c r="E328" s="162"/>
      <c r="F328" s="162"/>
      <c r="G328" s="450"/>
      <c r="H328" s="447"/>
      <c r="I328" s="451"/>
      <c r="J328" s="446"/>
    </row>
    <row r="329" spans="1:10" x14ac:dyDescent="0.25">
      <c r="A329" s="162"/>
      <c r="B329" s="162"/>
      <c r="C329" s="430" t="str">
        <f>IF(I329="","",INDEX('Basic project data'!$A$12:$A$16,MATCH(I329,'Basic project data'!$D$12:$D$16,1)))</f>
        <v/>
      </c>
      <c r="D329" s="162"/>
      <c r="E329" s="162"/>
      <c r="F329" s="162"/>
      <c r="G329" s="450"/>
      <c r="H329" s="447"/>
      <c r="I329" s="451"/>
      <c r="J329" s="446"/>
    </row>
    <row r="330" spans="1:10" x14ac:dyDescent="0.25">
      <c r="A330" s="162"/>
      <c r="B330" s="162"/>
      <c r="C330" s="430" t="str">
        <f>IF(I330="","",INDEX('Basic project data'!$A$12:$A$16,MATCH(I330,'Basic project data'!$D$12:$D$16,1)))</f>
        <v/>
      </c>
      <c r="D330" s="162"/>
      <c r="E330" s="162"/>
      <c r="F330" s="162"/>
      <c r="G330" s="450"/>
      <c r="H330" s="447"/>
      <c r="I330" s="451"/>
      <c r="J330" s="446"/>
    </row>
    <row r="331" spans="1:10" x14ac:dyDescent="0.25">
      <c r="A331" s="162"/>
      <c r="B331" s="162"/>
      <c r="C331" s="430" t="str">
        <f>IF(I331="","",INDEX('Basic project data'!$A$12:$A$16,MATCH(I331,'Basic project data'!$D$12:$D$16,1)))</f>
        <v/>
      </c>
      <c r="D331" s="162"/>
      <c r="E331" s="162"/>
      <c r="F331" s="162"/>
      <c r="G331" s="450"/>
      <c r="H331" s="447"/>
      <c r="I331" s="451"/>
      <c r="J331" s="446"/>
    </row>
    <row r="332" spans="1:10" x14ac:dyDescent="0.25">
      <c r="A332" s="162"/>
      <c r="B332" s="162"/>
      <c r="C332" s="430" t="str">
        <f>IF(I332="","",INDEX('Basic project data'!$A$12:$A$16,MATCH(I332,'Basic project data'!$D$12:$D$16,1)))</f>
        <v/>
      </c>
      <c r="D332" s="162"/>
      <c r="E332" s="162"/>
      <c r="F332" s="162"/>
      <c r="G332" s="450"/>
      <c r="H332" s="447"/>
      <c r="I332" s="451"/>
      <c r="J332" s="446"/>
    </row>
    <row r="333" spans="1:10" x14ac:dyDescent="0.25">
      <c r="A333" s="162"/>
      <c r="B333" s="162"/>
      <c r="C333" s="430" t="str">
        <f>IF(I333="","",INDEX('Basic project data'!$A$12:$A$16,MATCH(I333,'Basic project data'!$D$12:$D$16,1)))</f>
        <v/>
      </c>
      <c r="D333" s="162"/>
      <c r="E333" s="162"/>
      <c r="F333" s="162"/>
      <c r="G333" s="450"/>
      <c r="H333" s="447"/>
      <c r="I333" s="451"/>
      <c r="J333" s="446"/>
    </row>
    <row r="334" spans="1:10" x14ac:dyDescent="0.25">
      <c r="A334" s="162"/>
      <c r="B334" s="162"/>
      <c r="C334" s="430" t="str">
        <f>IF(I334="","",INDEX('Basic project data'!$A$12:$A$16,MATCH(I334,'Basic project data'!$D$12:$D$16,1)))</f>
        <v/>
      </c>
      <c r="D334" s="162"/>
      <c r="E334" s="162"/>
      <c r="F334" s="162"/>
      <c r="G334" s="450"/>
      <c r="H334" s="447"/>
      <c r="I334" s="451"/>
      <c r="J334" s="446"/>
    </row>
    <row r="335" spans="1:10" x14ac:dyDescent="0.25">
      <c r="A335" s="162"/>
      <c r="B335" s="162"/>
      <c r="C335" s="430" t="str">
        <f>IF(I335="","",INDEX('Basic project data'!$A$12:$A$16,MATCH(I335,'Basic project data'!$D$12:$D$16,1)))</f>
        <v/>
      </c>
      <c r="D335" s="162"/>
      <c r="E335" s="162"/>
      <c r="F335" s="162"/>
      <c r="G335" s="450"/>
      <c r="H335" s="447"/>
      <c r="I335" s="451"/>
      <c r="J335" s="446"/>
    </row>
    <row r="336" spans="1:10" x14ac:dyDescent="0.25">
      <c r="A336" s="162"/>
      <c r="B336" s="162"/>
      <c r="C336" s="430" t="str">
        <f>IF(I336="","",INDEX('Basic project data'!$A$12:$A$16,MATCH(I336,'Basic project data'!$D$12:$D$16,1)))</f>
        <v/>
      </c>
      <c r="D336" s="162"/>
      <c r="E336" s="162"/>
      <c r="F336" s="162"/>
      <c r="G336" s="450"/>
      <c r="H336" s="447"/>
      <c r="I336" s="451"/>
      <c r="J336" s="446"/>
    </row>
    <row r="337" spans="1:10" x14ac:dyDescent="0.25">
      <c r="A337" s="162"/>
      <c r="B337" s="162"/>
      <c r="C337" s="430" t="str">
        <f>IF(I337="","",INDEX('Basic project data'!$A$12:$A$16,MATCH(I337,'Basic project data'!$D$12:$D$16,1)))</f>
        <v/>
      </c>
      <c r="D337" s="162"/>
      <c r="E337" s="162"/>
      <c r="F337" s="162"/>
      <c r="G337" s="450"/>
      <c r="H337" s="447"/>
      <c r="I337" s="451"/>
      <c r="J337" s="446"/>
    </row>
    <row r="338" spans="1:10" x14ac:dyDescent="0.25">
      <c r="A338" s="162"/>
      <c r="B338" s="162"/>
      <c r="C338" s="430" t="str">
        <f>IF(I338="","",INDEX('Basic project data'!$A$12:$A$16,MATCH(I338,'Basic project data'!$D$12:$D$16,1)))</f>
        <v/>
      </c>
      <c r="D338" s="162"/>
      <c r="E338" s="162"/>
      <c r="F338" s="162"/>
      <c r="G338" s="450"/>
      <c r="H338" s="447"/>
      <c r="I338" s="451"/>
      <c r="J338" s="446"/>
    </row>
    <row r="339" spans="1:10" x14ac:dyDescent="0.25">
      <c r="A339" s="162"/>
      <c r="B339" s="162"/>
      <c r="C339" s="430" t="str">
        <f>IF(I339="","",INDEX('Basic project data'!$A$12:$A$16,MATCH(I339,'Basic project data'!$D$12:$D$16,1)))</f>
        <v/>
      </c>
      <c r="D339" s="162"/>
      <c r="E339" s="162"/>
      <c r="F339" s="162"/>
      <c r="G339" s="450"/>
      <c r="H339" s="447"/>
      <c r="I339" s="451"/>
      <c r="J339" s="446"/>
    </row>
    <row r="340" spans="1:10" x14ac:dyDescent="0.25">
      <c r="A340" s="162"/>
      <c r="B340" s="162"/>
      <c r="C340" s="430" t="str">
        <f>IF(I340="","",INDEX('Basic project data'!$A$12:$A$16,MATCH(I340,'Basic project data'!$D$12:$D$16,1)))</f>
        <v/>
      </c>
      <c r="D340" s="162"/>
      <c r="E340" s="162"/>
      <c r="F340" s="162"/>
      <c r="G340" s="450"/>
      <c r="H340" s="447"/>
      <c r="I340" s="451"/>
      <c r="J340" s="446"/>
    </row>
    <row r="341" spans="1:10" x14ac:dyDescent="0.25">
      <c r="A341" s="162"/>
      <c r="B341" s="162"/>
      <c r="C341" s="430" t="str">
        <f>IF(I341="","",INDEX('Basic project data'!$A$12:$A$16,MATCH(I341,'Basic project data'!$D$12:$D$16,1)))</f>
        <v/>
      </c>
      <c r="D341" s="162"/>
      <c r="E341" s="162"/>
      <c r="F341" s="162"/>
      <c r="G341" s="450"/>
      <c r="H341" s="447"/>
      <c r="I341" s="451"/>
      <c r="J341" s="446"/>
    </row>
    <row r="342" spans="1:10" x14ac:dyDescent="0.25">
      <c r="A342" s="162"/>
      <c r="B342" s="162"/>
      <c r="C342" s="430" t="str">
        <f>IF(I342="","",INDEX('Basic project data'!$A$12:$A$16,MATCH(I342,'Basic project data'!$D$12:$D$16,1)))</f>
        <v/>
      </c>
      <c r="D342" s="162"/>
      <c r="E342" s="162"/>
      <c r="F342" s="162"/>
      <c r="G342" s="450"/>
      <c r="H342" s="447"/>
      <c r="I342" s="451"/>
      <c r="J342" s="446"/>
    </row>
    <row r="343" spans="1:10" x14ac:dyDescent="0.25">
      <c r="A343" s="162"/>
      <c r="B343" s="162"/>
      <c r="C343" s="430" t="str">
        <f>IF(I343="","",INDEX('Basic project data'!$A$12:$A$16,MATCH(I343,'Basic project data'!$D$12:$D$16,1)))</f>
        <v/>
      </c>
      <c r="D343" s="162"/>
      <c r="E343" s="162"/>
      <c r="F343" s="162"/>
      <c r="G343" s="450"/>
      <c r="H343" s="447"/>
      <c r="I343" s="451"/>
      <c r="J343" s="446"/>
    </row>
    <row r="344" spans="1:10" x14ac:dyDescent="0.25">
      <c r="A344" s="162"/>
      <c r="B344" s="162"/>
      <c r="C344" s="430" t="str">
        <f>IF(I344="","",INDEX('Basic project data'!$A$12:$A$16,MATCH(I344,'Basic project data'!$D$12:$D$16,1)))</f>
        <v/>
      </c>
      <c r="D344" s="162"/>
      <c r="E344" s="162"/>
      <c r="F344" s="162"/>
      <c r="G344" s="450"/>
      <c r="H344" s="447"/>
      <c r="I344" s="451"/>
      <c r="J344" s="446"/>
    </row>
    <row r="345" spans="1:10" x14ac:dyDescent="0.25">
      <c r="A345" s="162"/>
      <c r="B345" s="162"/>
      <c r="C345" s="430" t="str">
        <f>IF(I345="","",INDEX('Basic project data'!$A$12:$A$16,MATCH(I345,'Basic project data'!$D$12:$D$16,1)))</f>
        <v/>
      </c>
      <c r="D345" s="162"/>
      <c r="E345" s="162"/>
      <c r="F345" s="162"/>
      <c r="G345" s="450"/>
      <c r="H345" s="447"/>
      <c r="I345" s="451"/>
      <c r="J345" s="446"/>
    </row>
    <row r="346" spans="1:10" x14ac:dyDescent="0.25">
      <c r="A346" s="162"/>
      <c r="B346" s="162"/>
      <c r="C346" s="430" t="str">
        <f>IF(I346="","",INDEX('Basic project data'!$A$12:$A$16,MATCH(I346,'Basic project data'!$D$12:$D$16,1)))</f>
        <v/>
      </c>
      <c r="D346" s="162"/>
      <c r="E346" s="162"/>
      <c r="F346" s="162"/>
      <c r="G346" s="450"/>
      <c r="H346" s="447"/>
      <c r="I346" s="451"/>
      <c r="J346" s="446"/>
    </row>
    <row r="347" spans="1:10" x14ac:dyDescent="0.25">
      <c r="A347" s="162"/>
      <c r="B347" s="162"/>
      <c r="C347" s="430" t="str">
        <f>IF(I347="","",INDEX('Basic project data'!$A$12:$A$16,MATCH(I347,'Basic project data'!$D$12:$D$16,1)))</f>
        <v/>
      </c>
      <c r="D347" s="162"/>
      <c r="E347" s="162"/>
      <c r="F347" s="162"/>
      <c r="G347" s="450"/>
      <c r="H347" s="447"/>
      <c r="I347" s="451"/>
      <c r="J347" s="446"/>
    </row>
    <row r="348" spans="1:10" x14ac:dyDescent="0.25">
      <c r="A348" s="162"/>
      <c r="B348" s="162"/>
      <c r="C348" s="430" t="str">
        <f>IF(I348="","",INDEX('Basic project data'!$A$12:$A$16,MATCH(I348,'Basic project data'!$D$12:$D$16,1)))</f>
        <v/>
      </c>
      <c r="D348" s="162"/>
      <c r="E348" s="162"/>
      <c r="F348" s="162"/>
      <c r="G348" s="450"/>
      <c r="H348" s="447"/>
      <c r="I348" s="451"/>
      <c r="J348" s="446"/>
    </row>
    <row r="349" spans="1:10" x14ac:dyDescent="0.25">
      <c r="A349" s="162"/>
      <c r="B349" s="162"/>
      <c r="C349" s="430" t="str">
        <f>IF(I349="","",INDEX('Basic project data'!$A$12:$A$16,MATCH(I349,'Basic project data'!$D$12:$D$16,1)))</f>
        <v/>
      </c>
      <c r="D349" s="162"/>
      <c r="E349" s="162"/>
      <c r="F349" s="162"/>
      <c r="G349" s="450"/>
      <c r="H349" s="447"/>
      <c r="I349" s="451"/>
      <c r="J349" s="446"/>
    </row>
    <row r="350" spans="1:10" x14ac:dyDescent="0.25">
      <c r="A350" s="162"/>
      <c r="B350" s="162"/>
      <c r="C350" s="430" t="str">
        <f>IF(I350="","",INDEX('Basic project data'!$A$12:$A$16,MATCH(I350,'Basic project data'!$D$12:$D$16,1)))</f>
        <v/>
      </c>
      <c r="D350" s="162"/>
      <c r="E350" s="162"/>
      <c r="F350" s="162"/>
      <c r="G350" s="450"/>
      <c r="H350" s="447"/>
      <c r="I350" s="451"/>
      <c r="J350" s="446"/>
    </row>
    <row r="351" spans="1:10" x14ac:dyDescent="0.25">
      <c r="A351" s="162"/>
      <c r="B351" s="162"/>
      <c r="C351" s="430" t="str">
        <f>IF(I351="","",INDEX('Basic project data'!$A$12:$A$16,MATCH(I351,'Basic project data'!$D$12:$D$16,1)))</f>
        <v/>
      </c>
      <c r="D351" s="162"/>
      <c r="E351" s="162"/>
      <c r="F351" s="162"/>
      <c r="G351" s="450"/>
      <c r="H351" s="447"/>
      <c r="I351" s="451"/>
      <c r="J351" s="446"/>
    </row>
    <row r="352" spans="1:10" x14ac:dyDescent="0.25">
      <c r="A352" s="162"/>
      <c r="B352" s="162"/>
      <c r="C352" s="430" t="str">
        <f>IF(I352="","",INDEX('Basic project data'!$A$12:$A$16,MATCH(I352,'Basic project data'!$D$12:$D$16,1)))</f>
        <v/>
      </c>
      <c r="D352" s="162"/>
      <c r="E352" s="162"/>
      <c r="F352" s="162"/>
      <c r="G352" s="450"/>
      <c r="H352" s="447"/>
      <c r="I352" s="451"/>
      <c r="J352" s="446"/>
    </row>
    <row r="353" spans="1:10" x14ac:dyDescent="0.25">
      <c r="A353" s="162"/>
      <c r="B353" s="162"/>
      <c r="C353" s="430" t="str">
        <f>IF(I353="","",INDEX('Basic project data'!$A$12:$A$16,MATCH(I353,'Basic project data'!$D$12:$D$16,1)))</f>
        <v/>
      </c>
      <c r="D353" s="162"/>
      <c r="E353" s="162"/>
      <c r="F353" s="162"/>
      <c r="G353" s="450"/>
      <c r="H353" s="447"/>
      <c r="I353" s="451"/>
      <c r="J353" s="446"/>
    </row>
    <row r="354" spans="1:10" x14ac:dyDescent="0.25">
      <c r="A354" s="162"/>
      <c r="B354" s="162"/>
      <c r="C354" s="430" t="str">
        <f>IF(I354="","",INDEX('Basic project data'!$A$12:$A$16,MATCH(I354,'Basic project data'!$D$12:$D$16,1)))</f>
        <v/>
      </c>
      <c r="D354" s="162"/>
      <c r="E354" s="162"/>
      <c r="F354" s="162"/>
      <c r="G354" s="450"/>
      <c r="H354" s="447"/>
      <c r="I354" s="451"/>
      <c r="J354" s="446"/>
    </row>
    <row r="355" spans="1:10" x14ac:dyDescent="0.25">
      <c r="A355" s="162"/>
      <c r="B355" s="162"/>
      <c r="C355" s="430" t="str">
        <f>IF(I355="","",INDEX('Basic project data'!$A$12:$A$16,MATCH(I355,'Basic project data'!$D$12:$D$16,1)))</f>
        <v/>
      </c>
      <c r="D355" s="162"/>
      <c r="E355" s="162"/>
      <c r="F355" s="162"/>
      <c r="G355" s="450"/>
      <c r="H355" s="447"/>
      <c r="I355" s="451"/>
      <c r="J355" s="446"/>
    </row>
    <row r="356" spans="1:10" x14ac:dyDescent="0.25">
      <c r="A356" s="162"/>
      <c r="B356" s="162"/>
      <c r="C356" s="430" t="str">
        <f>IF(I356="","",INDEX('Basic project data'!$A$12:$A$16,MATCH(I356,'Basic project data'!$D$12:$D$16,1)))</f>
        <v/>
      </c>
      <c r="D356" s="162"/>
      <c r="E356" s="162"/>
      <c r="F356" s="162"/>
      <c r="G356" s="450"/>
      <c r="H356" s="447"/>
      <c r="I356" s="451"/>
      <c r="J356" s="446"/>
    </row>
    <row r="357" spans="1:10" x14ac:dyDescent="0.25">
      <c r="A357" s="162"/>
      <c r="B357" s="162"/>
      <c r="C357" s="430" t="str">
        <f>IF(I357="","",INDEX('Basic project data'!$A$12:$A$16,MATCH(I357,'Basic project data'!$D$12:$D$16,1)))</f>
        <v/>
      </c>
      <c r="D357" s="162"/>
      <c r="E357" s="162"/>
      <c r="F357" s="162"/>
      <c r="G357" s="450"/>
      <c r="H357" s="447"/>
      <c r="I357" s="451"/>
      <c r="J357" s="446"/>
    </row>
    <row r="358" spans="1:10" x14ac:dyDescent="0.25">
      <c r="A358" s="162"/>
      <c r="B358" s="162"/>
      <c r="C358" s="430" t="str">
        <f>IF(I358="","",INDEX('Basic project data'!$A$12:$A$16,MATCH(I358,'Basic project data'!$D$12:$D$16,1)))</f>
        <v/>
      </c>
      <c r="D358" s="162"/>
      <c r="E358" s="162"/>
      <c r="F358" s="162"/>
      <c r="G358" s="450"/>
      <c r="H358" s="447"/>
      <c r="I358" s="451"/>
      <c r="J358" s="446"/>
    </row>
    <row r="359" spans="1:10" x14ac:dyDescent="0.25">
      <c r="A359" s="162"/>
      <c r="B359" s="162"/>
      <c r="C359" s="430" t="str">
        <f>IF(I359="","",INDEX('Basic project data'!$A$12:$A$16,MATCH(I359,'Basic project data'!$D$12:$D$16,1)))</f>
        <v/>
      </c>
      <c r="D359" s="162"/>
      <c r="E359" s="162"/>
      <c r="F359" s="162"/>
      <c r="G359" s="450"/>
      <c r="H359" s="447"/>
      <c r="I359" s="451"/>
      <c r="J359" s="446"/>
    </row>
    <row r="360" spans="1:10" x14ac:dyDescent="0.25">
      <c r="A360" s="162"/>
      <c r="B360" s="162"/>
      <c r="C360" s="430" t="str">
        <f>IF(I360="","",INDEX('Basic project data'!$A$12:$A$16,MATCH(I360,'Basic project data'!$D$12:$D$16,1)))</f>
        <v/>
      </c>
      <c r="D360" s="162"/>
      <c r="E360" s="162"/>
      <c r="F360" s="162"/>
      <c r="G360" s="450"/>
      <c r="H360" s="447"/>
      <c r="I360" s="451"/>
      <c r="J360" s="446"/>
    </row>
    <row r="361" spans="1:10" x14ac:dyDescent="0.25">
      <c r="A361" s="162"/>
      <c r="B361" s="162"/>
      <c r="C361" s="430" t="str">
        <f>IF(I361="","",INDEX('Basic project data'!$A$12:$A$16,MATCH(I361,'Basic project data'!$D$12:$D$16,1)))</f>
        <v/>
      </c>
      <c r="D361" s="162"/>
      <c r="E361" s="162"/>
      <c r="F361" s="162"/>
      <c r="G361" s="450"/>
      <c r="H361" s="447"/>
      <c r="I361" s="451"/>
      <c r="J361" s="446"/>
    </row>
    <row r="362" spans="1:10" x14ac:dyDescent="0.25">
      <c r="A362" s="162"/>
      <c r="B362" s="162"/>
      <c r="C362" s="430" t="str">
        <f>IF(I362="","",INDEX('Basic project data'!$A$12:$A$16,MATCH(I362,'Basic project data'!$D$12:$D$16,1)))</f>
        <v/>
      </c>
      <c r="D362" s="162"/>
      <c r="E362" s="162"/>
      <c r="F362" s="162"/>
      <c r="G362" s="450"/>
      <c r="H362" s="447"/>
      <c r="I362" s="451"/>
      <c r="J362" s="446"/>
    </row>
    <row r="363" spans="1:10" x14ac:dyDescent="0.25">
      <c r="A363" s="162"/>
      <c r="B363" s="162"/>
      <c r="C363" s="430" t="str">
        <f>IF(I363="","",INDEX('Basic project data'!$A$12:$A$16,MATCH(I363,'Basic project data'!$D$12:$D$16,1)))</f>
        <v/>
      </c>
      <c r="D363" s="162"/>
      <c r="E363" s="162"/>
      <c r="F363" s="162"/>
      <c r="G363" s="450"/>
      <c r="H363" s="447"/>
      <c r="I363" s="451"/>
      <c r="J363" s="446"/>
    </row>
    <row r="364" spans="1:10" x14ac:dyDescent="0.25">
      <c r="A364" s="162"/>
      <c r="B364" s="162"/>
      <c r="C364" s="430" t="str">
        <f>IF(I364="","",INDEX('Basic project data'!$A$12:$A$16,MATCH(I364,'Basic project data'!$D$12:$D$16,1)))</f>
        <v/>
      </c>
      <c r="D364" s="162"/>
      <c r="E364" s="162"/>
      <c r="F364" s="162"/>
      <c r="G364" s="450"/>
      <c r="H364" s="447"/>
      <c r="I364" s="451"/>
      <c r="J364" s="446"/>
    </row>
    <row r="365" spans="1:10" x14ac:dyDescent="0.25">
      <c r="A365" s="162"/>
      <c r="B365" s="162"/>
      <c r="C365" s="430" t="str">
        <f>IF(I365="","",INDEX('Basic project data'!$A$12:$A$16,MATCH(I365,'Basic project data'!$D$12:$D$16,1)))</f>
        <v/>
      </c>
      <c r="D365" s="162"/>
      <c r="E365" s="162"/>
      <c r="F365" s="162"/>
      <c r="G365" s="450"/>
      <c r="H365" s="447"/>
      <c r="I365" s="451"/>
      <c r="J365" s="446"/>
    </row>
    <row r="366" spans="1:10" x14ac:dyDescent="0.25">
      <c r="A366" s="162"/>
      <c r="B366" s="162"/>
      <c r="C366" s="430" t="str">
        <f>IF(I366="","",INDEX('Basic project data'!$A$12:$A$16,MATCH(I366,'Basic project data'!$D$12:$D$16,1)))</f>
        <v/>
      </c>
      <c r="D366" s="162"/>
      <c r="E366" s="162"/>
      <c r="F366" s="162"/>
      <c r="G366" s="450"/>
      <c r="H366" s="447"/>
      <c r="I366" s="451"/>
      <c r="J366" s="446"/>
    </row>
    <row r="367" spans="1:10" x14ac:dyDescent="0.25">
      <c r="A367" s="162"/>
      <c r="B367" s="162"/>
      <c r="C367" s="430" t="str">
        <f>IF(I367="","",INDEX('Basic project data'!$A$12:$A$16,MATCH(I367,'Basic project data'!$D$12:$D$16,1)))</f>
        <v/>
      </c>
      <c r="D367" s="162"/>
      <c r="E367" s="162"/>
      <c r="F367" s="162"/>
      <c r="G367" s="450"/>
      <c r="H367" s="447"/>
      <c r="I367" s="451"/>
      <c r="J367" s="446"/>
    </row>
    <row r="368" spans="1:10" x14ac:dyDescent="0.25">
      <c r="A368" s="162"/>
      <c r="B368" s="162"/>
      <c r="C368" s="430" t="str">
        <f>IF(I368="","",INDEX('Basic project data'!$A$12:$A$16,MATCH(I368,'Basic project data'!$D$12:$D$16,1)))</f>
        <v/>
      </c>
      <c r="D368" s="162"/>
      <c r="E368" s="162"/>
      <c r="F368" s="162"/>
      <c r="G368" s="450"/>
      <c r="H368" s="447"/>
      <c r="I368" s="451"/>
      <c r="J368" s="446"/>
    </row>
    <row r="369" spans="1:10" x14ac:dyDescent="0.25">
      <c r="A369" s="162"/>
      <c r="B369" s="162"/>
      <c r="C369" s="430" t="str">
        <f>IF(I369="","",INDEX('Basic project data'!$A$12:$A$16,MATCH(I369,'Basic project data'!$D$12:$D$16,1)))</f>
        <v/>
      </c>
      <c r="D369" s="162"/>
      <c r="E369" s="162"/>
      <c r="F369" s="162"/>
      <c r="G369" s="450"/>
      <c r="H369" s="447"/>
      <c r="I369" s="451"/>
      <c r="J369" s="446"/>
    </row>
    <row r="370" spans="1:10" x14ac:dyDescent="0.25">
      <c r="A370" s="162"/>
      <c r="B370" s="162"/>
      <c r="C370" s="430" t="str">
        <f>IF(I370="","",INDEX('Basic project data'!$A$12:$A$16,MATCH(I370,'Basic project data'!$D$12:$D$16,1)))</f>
        <v/>
      </c>
      <c r="D370" s="162"/>
      <c r="E370" s="162"/>
      <c r="F370" s="162"/>
      <c r="G370" s="450"/>
      <c r="H370" s="447"/>
      <c r="I370" s="451"/>
      <c r="J370" s="446"/>
    </row>
    <row r="371" spans="1:10" x14ac:dyDescent="0.25">
      <c r="A371" s="162"/>
      <c r="B371" s="162"/>
      <c r="C371" s="430" t="str">
        <f>IF(I371="","",INDEX('Basic project data'!$A$12:$A$16,MATCH(I371,'Basic project data'!$D$12:$D$16,1)))</f>
        <v/>
      </c>
      <c r="D371" s="162"/>
      <c r="E371" s="162"/>
      <c r="F371" s="162"/>
      <c r="G371" s="450"/>
      <c r="H371" s="447"/>
      <c r="I371" s="451"/>
      <c r="J371" s="446"/>
    </row>
    <row r="372" spans="1:10" x14ac:dyDescent="0.25">
      <c r="A372" s="162"/>
      <c r="B372" s="162"/>
      <c r="C372" s="430" t="str">
        <f>IF(I372="","",INDEX('Basic project data'!$A$12:$A$16,MATCH(I372,'Basic project data'!$D$12:$D$16,1)))</f>
        <v/>
      </c>
      <c r="D372" s="162"/>
      <c r="E372" s="162"/>
      <c r="F372" s="162"/>
      <c r="G372" s="450"/>
      <c r="H372" s="447"/>
      <c r="I372" s="451"/>
      <c r="J372" s="446"/>
    </row>
    <row r="373" spans="1:10" x14ac:dyDescent="0.25">
      <c r="A373" s="162"/>
      <c r="B373" s="162"/>
      <c r="C373" s="430" t="str">
        <f>IF(I373="","",INDEX('Basic project data'!$A$12:$A$16,MATCH(I373,'Basic project data'!$D$12:$D$16,1)))</f>
        <v/>
      </c>
      <c r="D373" s="162"/>
      <c r="E373" s="162"/>
      <c r="F373" s="162"/>
      <c r="G373" s="450"/>
      <c r="H373" s="447"/>
      <c r="I373" s="451"/>
      <c r="J373" s="446"/>
    </row>
    <row r="374" spans="1:10" x14ac:dyDescent="0.25">
      <c r="A374" s="162"/>
      <c r="B374" s="162"/>
      <c r="C374" s="430" t="str">
        <f>IF(I374="","",INDEX('Basic project data'!$A$12:$A$16,MATCH(I374,'Basic project data'!$D$12:$D$16,1)))</f>
        <v/>
      </c>
      <c r="D374" s="162"/>
      <c r="E374" s="162"/>
      <c r="F374" s="162"/>
      <c r="G374" s="450"/>
      <c r="H374" s="447"/>
      <c r="I374" s="451"/>
      <c r="J374" s="446"/>
    </row>
    <row r="375" spans="1:10" x14ac:dyDescent="0.25">
      <c r="A375" s="162"/>
      <c r="B375" s="162"/>
      <c r="C375" s="430" t="str">
        <f>IF(I375="","",INDEX('Basic project data'!$A$12:$A$16,MATCH(I375,'Basic project data'!$D$12:$D$16,1)))</f>
        <v/>
      </c>
      <c r="D375" s="162"/>
      <c r="E375" s="162"/>
      <c r="F375" s="162"/>
      <c r="G375" s="450"/>
      <c r="H375" s="447"/>
      <c r="I375" s="451"/>
      <c r="J375" s="446"/>
    </row>
    <row r="376" spans="1:10" x14ac:dyDescent="0.25">
      <c r="A376" s="162"/>
      <c r="B376" s="162"/>
      <c r="C376" s="430" t="str">
        <f>IF(I376="","",INDEX('Basic project data'!$A$12:$A$16,MATCH(I376,'Basic project data'!$D$12:$D$16,1)))</f>
        <v/>
      </c>
      <c r="D376" s="162"/>
      <c r="E376" s="162"/>
      <c r="F376" s="162"/>
      <c r="G376" s="450"/>
      <c r="H376" s="447"/>
      <c r="I376" s="451"/>
      <c r="J376" s="446"/>
    </row>
    <row r="377" spans="1:10" x14ac:dyDescent="0.25">
      <c r="A377" s="162"/>
      <c r="B377" s="162"/>
      <c r="C377" s="430" t="str">
        <f>IF(I377="","",INDEX('Basic project data'!$A$12:$A$16,MATCH(I377,'Basic project data'!$D$12:$D$16,1)))</f>
        <v/>
      </c>
      <c r="D377" s="162"/>
      <c r="E377" s="162"/>
      <c r="F377" s="162"/>
      <c r="G377" s="450"/>
      <c r="H377" s="447"/>
      <c r="I377" s="451"/>
      <c r="J377" s="446"/>
    </row>
    <row r="378" spans="1:10" x14ac:dyDescent="0.25">
      <c r="A378" s="162"/>
      <c r="B378" s="162"/>
      <c r="C378" s="430" t="str">
        <f>IF(I378="","",INDEX('Basic project data'!$A$12:$A$16,MATCH(I378,'Basic project data'!$D$12:$D$16,1)))</f>
        <v/>
      </c>
      <c r="D378" s="162"/>
      <c r="E378" s="162"/>
      <c r="F378" s="162"/>
      <c r="G378" s="450"/>
      <c r="H378" s="447"/>
      <c r="I378" s="451"/>
      <c r="J378" s="446"/>
    </row>
    <row r="379" spans="1:10" x14ac:dyDescent="0.25">
      <c r="A379" s="162"/>
      <c r="B379" s="162"/>
      <c r="C379" s="430" t="str">
        <f>IF(I379="","",INDEX('Basic project data'!$A$12:$A$16,MATCH(I379,'Basic project data'!$D$12:$D$16,1)))</f>
        <v/>
      </c>
      <c r="D379" s="162"/>
      <c r="E379" s="162"/>
      <c r="F379" s="162"/>
      <c r="G379" s="450"/>
      <c r="H379" s="447"/>
      <c r="I379" s="451"/>
      <c r="J379" s="446"/>
    </row>
    <row r="380" spans="1:10" x14ac:dyDescent="0.25">
      <c r="A380" s="162"/>
      <c r="B380" s="162"/>
      <c r="C380" s="430" t="str">
        <f>IF(I380="","",INDEX('Basic project data'!$A$12:$A$16,MATCH(I380,'Basic project data'!$D$12:$D$16,1)))</f>
        <v/>
      </c>
      <c r="D380" s="162"/>
      <c r="E380" s="162"/>
      <c r="F380" s="162"/>
      <c r="G380" s="450"/>
      <c r="H380" s="447"/>
      <c r="I380" s="451"/>
      <c r="J380" s="446"/>
    </row>
    <row r="381" spans="1:10" x14ac:dyDescent="0.25">
      <c r="A381" s="162"/>
      <c r="B381" s="162"/>
      <c r="C381" s="430" t="str">
        <f>IF(I381="","",INDEX('Basic project data'!$A$12:$A$16,MATCH(I381,'Basic project data'!$D$12:$D$16,1)))</f>
        <v/>
      </c>
      <c r="D381" s="162"/>
      <c r="E381" s="162"/>
      <c r="F381" s="162"/>
      <c r="G381" s="450"/>
      <c r="H381" s="447"/>
      <c r="I381" s="451"/>
      <c r="J381" s="446"/>
    </row>
    <row r="382" spans="1:10" x14ac:dyDescent="0.25">
      <c r="A382" s="162"/>
      <c r="B382" s="162"/>
      <c r="C382" s="430" t="str">
        <f>IF(I382="","",INDEX('Basic project data'!$A$12:$A$16,MATCH(I382,'Basic project data'!$D$12:$D$16,1)))</f>
        <v/>
      </c>
      <c r="D382" s="162"/>
      <c r="E382" s="162"/>
      <c r="F382" s="162"/>
      <c r="G382" s="450"/>
      <c r="H382" s="447"/>
      <c r="I382" s="451"/>
      <c r="J382" s="446"/>
    </row>
    <row r="383" spans="1:10" x14ac:dyDescent="0.25">
      <c r="A383" s="162"/>
      <c r="B383" s="162"/>
      <c r="C383" s="430" t="str">
        <f>IF(I383="","",INDEX('Basic project data'!$A$12:$A$16,MATCH(I383,'Basic project data'!$D$12:$D$16,1)))</f>
        <v/>
      </c>
      <c r="D383" s="162"/>
      <c r="E383" s="162"/>
      <c r="F383" s="162"/>
      <c r="G383" s="450"/>
      <c r="H383" s="447"/>
      <c r="I383" s="451"/>
      <c r="J383" s="446"/>
    </row>
    <row r="384" spans="1:10" x14ac:dyDescent="0.25">
      <c r="A384" s="162"/>
      <c r="B384" s="162"/>
      <c r="C384" s="430" t="str">
        <f>IF(I384="","",INDEX('Basic project data'!$A$12:$A$16,MATCH(I384,'Basic project data'!$D$12:$D$16,1)))</f>
        <v/>
      </c>
      <c r="D384" s="162"/>
      <c r="E384" s="162"/>
      <c r="F384" s="162"/>
      <c r="G384" s="450"/>
      <c r="H384" s="447"/>
      <c r="I384" s="451"/>
      <c r="J384" s="446"/>
    </row>
    <row r="385" spans="1:10" x14ac:dyDescent="0.25">
      <c r="A385" s="162"/>
      <c r="B385" s="162"/>
      <c r="C385" s="430" t="str">
        <f>IF(I385="","",INDEX('Basic project data'!$A$12:$A$16,MATCH(I385,'Basic project data'!$D$12:$D$16,1)))</f>
        <v/>
      </c>
      <c r="D385" s="162"/>
      <c r="E385" s="162"/>
      <c r="F385" s="162"/>
      <c r="G385" s="450"/>
      <c r="H385" s="447"/>
      <c r="I385" s="451"/>
      <c r="J385" s="446"/>
    </row>
    <row r="386" spans="1:10" x14ac:dyDescent="0.25">
      <c r="A386" s="162"/>
      <c r="B386" s="162"/>
      <c r="C386" s="430" t="str">
        <f>IF(I386="","",INDEX('Basic project data'!$A$12:$A$16,MATCH(I386,'Basic project data'!$D$12:$D$16,1)))</f>
        <v/>
      </c>
      <c r="D386" s="162"/>
      <c r="E386" s="162"/>
      <c r="F386" s="162"/>
      <c r="G386" s="450"/>
      <c r="H386" s="447"/>
      <c r="I386" s="451"/>
      <c r="J386" s="446"/>
    </row>
    <row r="387" spans="1:10" x14ac:dyDescent="0.25">
      <c r="A387" s="162"/>
      <c r="B387" s="162"/>
      <c r="C387" s="430" t="str">
        <f>IF(I387="","",INDEX('Basic project data'!$A$12:$A$16,MATCH(I387,'Basic project data'!$D$12:$D$16,1)))</f>
        <v/>
      </c>
      <c r="D387" s="162"/>
      <c r="E387" s="162"/>
      <c r="F387" s="162"/>
      <c r="G387" s="450"/>
      <c r="H387" s="447"/>
      <c r="I387" s="451"/>
      <c r="J387" s="446"/>
    </row>
    <row r="388" spans="1:10" x14ac:dyDescent="0.25">
      <c r="A388" s="162"/>
      <c r="B388" s="162"/>
      <c r="C388" s="430" t="str">
        <f>IF(I388="","",INDEX('Basic project data'!$A$12:$A$16,MATCH(I388,'Basic project data'!$D$12:$D$16,1)))</f>
        <v/>
      </c>
      <c r="D388" s="162"/>
      <c r="E388" s="162"/>
      <c r="F388" s="162"/>
      <c r="G388" s="450"/>
      <c r="H388" s="447"/>
      <c r="I388" s="451"/>
      <c r="J388" s="446"/>
    </row>
    <row r="389" spans="1:10" x14ac:dyDescent="0.25">
      <c r="A389" s="162"/>
      <c r="B389" s="162"/>
      <c r="C389" s="430" t="str">
        <f>IF(I389="","",INDEX('Basic project data'!$A$12:$A$16,MATCH(I389,'Basic project data'!$D$12:$D$16,1)))</f>
        <v/>
      </c>
      <c r="D389" s="162"/>
      <c r="E389" s="162"/>
      <c r="F389" s="162"/>
      <c r="G389" s="450"/>
      <c r="H389" s="447"/>
      <c r="I389" s="451"/>
      <c r="J389" s="446"/>
    </row>
    <row r="390" spans="1:10" x14ac:dyDescent="0.25">
      <c r="A390" s="162"/>
      <c r="B390" s="162"/>
      <c r="C390" s="430" t="str">
        <f>IF(I390="","",INDEX('Basic project data'!$A$12:$A$16,MATCH(I390,'Basic project data'!$D$12:$D$16,1)))</f>
        <v/>
      </c>
      <c r="D390" s="162"/>
      <c r="E390" s="162"/>
      <c r="F390" s="162"/>
      <c r="G390" s="450"/>
      <c r="H390" s="447"/>
      <c r="I390" s="451"/>
      <c r="J390" s="446"/>
    </row>
    <row r="391" spans="1:10" x14ac:dyDescent="0.25">
      <c r="A391" s="162"/>
      <c r="B391" s="162"/>
      <c r="C391" s="430" t="str">
        <f>IF(I391="","",INDEX('Basic project data'!$A$12:$A$16,MATCH(I391,'Basic project data'!$D$12:$D$16,1)))</f>
        <v/>
      </c>
      <c r="D391" s="162"/>
      <c r="E391" s="162"/>
      <c r="F391" s="162"/>
      <c r="G391" s="450"/>
      <c r="H391" s="447"/>
      <c r="I391" s="451"/>
      <c r="J391" s="446"/>
    </row>
    <row r="392" spans="1:10" x14ac:dyDescent="0.25">
      <c r="A392" s="162"/>
      <c r="B392" s="162"/>
      <c r="C392" s="430" t="str">
        <f>IF(I392="","",INDEX('Basic project data'!$A$12:$A$16,MATCH(I392,'Basic project data'!$D$12:$D$16,1)))</f>
        <v/>
      </c>
      <c r="D392" s="162"/>
      <c r="E392" s="162"/>
      <c r="F392" s="162"/>
      <c r="G392" s="450"/>
      <c r="H392" s="447"/>
      <c r="I392" s="451"/>
      <c r="J392" s="446"/>
    </row>
    <row r="393" spans="1:10" x14ac:dyDescent="0.25">
      <c r="A393" s="162"/>
      <c r="B393" s="162"/>
      <c r="C393" s="430" t="str">
        <f>IF(I393="","",INDEX('Basic project data'!$A$12:$A$16,MATCH(I393,'Basic project data'!$D$12:$D$16,1)))</f>
        <v/>
      </c>
      <c r="D393" s="162"/>
      <c r="E393" s="162"/>
      <c r="F393" s="162"/>
      <c r="G393" s="450"/>
      <c r="H393" s="447"/>
      <c r="I393" s="451"/>
      <c r="J393" s="446"/>
    </row>
    <row r="394" spans="1:10" x14ac:dyDescent="0.25">
      <c r="A394" s="162"/>
      <c r="B394" s="162"/>
      <c r="C394" s="430" t="str">
        <f>IF(I394="","",INDEX('Basic project data'!$A$12:$A$16,MATCH(I394,'Basic project data'!$D$12:$D$16,1)))</f>
        <v/>
      </c>
      <c r="D394" s="162"/>
      <c r="E394" s="162"/>
      <c r="F394" s="162"/>
      <c r="G394" s="450"/>
      <c r="H394" s="447"/>
      <c r="I394" s="451"/>
      <c r="J394" s="446"/>
    </row>
    <row r="395" spans="1:10" x14ac:dyDescent="0.25">
      <c r="A395" s="162"/>
      <c r="B395" s="162"/>
      <c r="C395" s="430" t="str">
        <f>IF(I395="","",INDEX('Basic project data'!$A$12:$A$16,MATCH(I395,'Basic project data'!$D$12:$D$16,1)))</f>
        <v/>
      </c>
      <c r="D395" s="162"/>
      <c r="E395" s="162"/>
      <c r="F395" s="162"/>
      <c r="G395" s="450"/>
      <c r="H395" s="447"/>
      <c r="I395" s="451"/>
      <c r="J395" s="446"/>
    </row>
    <row r="396" spans="1:10" x14ac:dyDescent="0.25">
      <c r="A396" s="162"/>
      <c r="B396" s="162"/>
      <c r="C396" s="430" t="str">
        <f>IF(I396="","",INDEX('Basic project data'!$A$12:$A$16,MATCH(I396,'Basic project data'!$D$12:$D$16,1)))</f>
        <v/>
      </c>
      <c r="D396" s="162"/>
      <c r="E396" s="162"/>
      <c r="F396" s="162"/>
      <c r="G396" s="450"/>
      <c r="H396" s="447"/>
      <c r="I396" s="451"/>
      <c r="J396" s="446"/>
    </row>
    <row r="397" spans="1:10" x14ac:dyDescent="0.25">
      <c r="A397" s="162"/>
      <c r="B397" s="162"/>
      <c r="C397" s="430" t="str">
        <f>IF(I397="","",INDEX('Basic project data'!$A$12:$A$16,MATCH(I397,'Basic project data'!$D$12:$D$16,1)))</f>
        <v/>
      </c>
      <c r="D397" s="162"/>
      <c r="E397" s="162"/>
      <c r="F397" s="162"/>
      <c r="G397" s="450"/>
      <c r="H397" s="447"/>
      <c r="I397" s="451"/>
      <c r="J397" s="446"/>
    </row>
    <row r="398" spans="1:10" x14ac:dyDescent="0.25">
      <c r="A398" s="162"/>
      <c r="B398" s="162"/>
      <c r="C398" s="430" t="str">
        <f>IF(I398="","",INDEX('Basic project data'!$A$12:$A$16,MATCH(I398,'Basic project data'!$D$12:$D$16,1)))</f>
        <v/>
      </c>
      <c r="D398" s="162"/>
      <c r="E398" s="162"/>
      <c r="F398" s="162"/>
      <c r="G398" s="450"/>
      <c r="H398" s="447"/>
      <c r="I398" s="451"/>
      <c r="J398" s="446"/>
    </row>
    <row r="399" spans="1:10" x14ac:dyDescent="0.25">
      <c r="A399" s="162"/>
      <c r="B399" s="162"/>
      <c r="C399" s="430" t="str">
        <f>IF(I399="","",INDEX('Basic project data'!$A$12:$A$16,MATCH(I399,'Basic project data'!$D$12:$D$16,1)))</f>
        <v/>
      </c>
      <c r="D399" s="162"/>
      <c r="E399" s="162"/>
      <c r="F399" s="162"/>
      <c r="G399" s="450"/>
      <c r="H399" s="447"/>
      <c r="I399" s="451"/>
      <c r="J399" s="446"/>
    </row>
    <row r="400" spans="1:10" x14ac:dyDescent="0.25">
      <c r="A400" s="162"/>
      <c r="B400" s="162"/>
      <c r="C400" s="430" t="str">
        <f>IF(I400="","",INDEX('Basic project data'!$A$12:$A$16,MATCH(I400,'Basic project data'!$D$12:$D$16,1)))</f>
        <v/>
      </c>
      <c r="D400" s="162"/>
      <c r="E400" s="162"/>
      <c r="F400" s="162"/>
      <c r="G400" s="450"/>
      <c r="H400" s="447"/>
      <c r="I400" s="451"/>
      <c r="J400" s="446"/>
    </row>
    <row r="401" spans="1:10" x14ac:dyDescent="0.25">
      <c r="A401" s="162"/>
      <c r="B401" s="162"/>
      <c r="C401" s="430" t="str">
        <f>IF(I401="","",INDEX('Basic project data'!$A$12:$A$16,MATCH(I401,'Basic project data'!$D$12:$D$16,1)))</f>
        <v/>
      </c>
      <c r="D401" s="162"/>
      <c r="E401" s="162"/>
      <c r="F401" s="162"/>
      <c r="G401" s="450"/>
      <c r="H401" s="447"/>
      <c r="I401" s="451"/>
      <c r="J401" s="446"/>
    </row>
    <row r="402" spans="1:10" x14ac:dyDescent="0.25">
      <c r="A402" s="162"/>
      <c r="B402" s="162"/>
      <c r="C402" s="430" t="str">
        <f>IF(I402="","",INDEX('Basic project data'!$A$12:$A$16,MATCH(I402,'Basic project data'!$D$12:$D$16,1)))</f>
        <v/>
      </c>
      <c r="D402" s="162"/>
      <c r="E402" s="162"/>
      <c r="F402" s="162"/>
      <c r="G402" s="450"/>
      <c r="H402" s="447"/>
      <c r="I402" s="451"/>
      <c r="J402" s="446"/>
    </row>
    <row r="403" spans="1:10" x14ac:dyDescent="0.25">
      <c r="A403" s="162"/>
      <c r="B403" s="162"/>
      <c r="C403" s="430" t="str">
        <f>IF(I403="","",INDEX('Basic project data'!$A$12:$A$16,MATCH(I403,'Basic project data'!$D$12:$D$16,1)))</f>
        <v/>
      </c>
      <c r="D403" s="162"/>
      <c r="E403" s="162"/>
      <c r="F403" s="162"/>
      <c r="G403" s="450"/>
      <c r="H403" s="447"/>
      <c r="I403" s="451"/>
      <c r="J403" s="446"/>
    </row>
    <row r="404" spans="1:10" x14ac:dyDescent="0.25">
      <c r="A404" s="162"/>
      <c r="B404" s="162"/>
      <c r="C404" s="430" t="str">
        <f>IF(I404="","",INDEX('Basic project data'!$A$12:$A$16,MATCH(I404,'Basic project data'!$D$12:$D$16,1)))</f>
        <v/>
      </c>
      <c r="D404" s="162"/>
      <c r="E404" s="162"/>
      <c r="F404" s="162"/>
      <c r="G404" s="450"/>
      <c r="H404" s="447"/>
      <c r="I404" s="451"/>
      <c r="J404" s="446"/>
    </row>
    <row r="405" spans="1:10" x14ac:dyDescent="0.25">
      <c r="A405" s="162"/>
      <c r="B405" s="162"/>
      <c r="C405" s="430" t="str">
        <f>IF(I405="","",INDEX('Basic project data'!$A$12:$A$16,MATCH(I405,'Basic project data'!$D$12:$D$16,1)))</f>
        <v/>
      </c>
      <c r="D405" s="162"/>
      <c r="E405" s="162"/>
      <c r="F405" s="162"/>
      <c r="G405" s="450"/>
      <c r="H405" s="447"/>
      <c r="I405" s="451"/>
      <c r="J405" s="446"/>
    </row>
    <row r="406" spans="1:10" x14ac:dyDescent="0.25">
      <c r="A406" s="162"/>
      <c r="B406" s="162"/>
      <c r="C406" s="430" t="str">
        <f>IF(I406="","",INDEX('Basic project data'!$A$12:$A$16,MATCH(I406,'Basic project data'!$D$12:$D$16,1)))</f>
        <v/>
      </c>
      <c r="D406" s="162"/>
      <c r="E406" s="162"/>
      <c r="F406" s="162"/>
      <c r="G406" s="450"/>
      <c r="H406" s="447"/>
      <c r="I406" s="451"/>
      <c r="J406" s="446"/>
    </row>
    <row r="407" spans="1:10" x14ac:dyDescent="0.25">
      <c r="A407" s="162"/>
      <c r="B407" s="162"/>
      <c r="C407" s="430" t="str">
        <f>IF(I407="","",INDEX('Basic project data'!$A$12:$A$16,MATCH(I407,'Basic project data'!$D$12:$D$16,1)))</f>
        <v/>
      </c>
      <c r="D407" s="162"/>
      <c r="E407" s="162"/>
      <c r="F407" s="162"/>
      <c r="G407" s="450"/>
      <c r="H407" s="447"/>
      <c r="I407" s="451"/>
      <c r="J407" s="446"/>
    </row>
    <row r="408" spans="1:10" x14ac:dyDescent="0.25">
      <c r="A408" s="162"/>
      <c r="B408" s="162"/>
      <c r="C408" s="430" t="str">
        <f>IF(I408="","",INDEX('Basic project data'!$A$12:$A$16,MATCH(I408,'Basic project data'!$D$12:$D$16,1)))</f>
        <v/>
      </c>
      <c r="D408" s="162"/>
      <c r="E408" s="162"/>
      <c r="F408" s="162"/>
      <c r="G408" s="450"/>
      <c r="H408" s="447"/>
      <c r="I408" s="451"/>
      <c r="J408" s="446"/>
    </row>
    <row r="409" spans="1:10" x14ac:dyDescent="0.25">
      <c r="A409" s="162"/>
      <c r="B409" s="162"/>
      <c r="C409" s="430" t="str">
        <f>IF(I409="","",INDEX('Basic project data'!$A$12:$A$16,MATCH(I409,'Basic project data'!$D$12:$D$16,1)))</f>
        <v/>
      </c>
      <c r="D409" s="162"/>
      <c r="E409" s="162"/>
      <c r="F409" s="162"/>
      <c r="G409" s="450"/>
      <c r="H409" s="447"/>
      <c r="I409" s="451"/>
      <c r="J409" s="446"/>
    </row>
    <row r="410" spans="1:10" x14ac:dyDescent="0.25">
      <c r="A410" s="162"/>
      <c r="B410" s="162"/>
      <c r="C410" s="430" t="str">
        <f>IF(I410="","",INDEX('Basic project data'!$A$12:$A$16,MATCH(I410,'Basic project data'!$D$12:$D$16,1)))</f>
        <v/>
      </c>
      <c r="D410" s="162"/>
      <c r="E410" s="162"/>
      <c r="F410" s="162"/>
      <c r="G410" s="450"/>
      <c r="H410" s="447"/>
      <c r="I410" s="451"/>
      <c r="J410" s="446"/>
    </row>
    <row r="411" spans="1:10" x14ac:dyDescent="0.25">
      <c r="A411" s="162"/>
      <c r="B411" s="162"/>
      <c r="C411" s="430" t="str">
        <f>IF(I411="","",INDEX('Basic project data'!$A$12:$A$16,MATCH(I411,'Basic project data'!$D$12:$D$16,1)))</f>
        <v/>
      </c>
      <c r="D411" s="162"/>
      <c r="E411" s="162"/>
      <c r="F411" s="162"/>
      <c r="G411" s="450"/>
      <c r="H411" s="447"/>
      <c r="I411" s="451"/>
      <c r="J411" s="446"/>
    </row>
    <row r="412" spans="1:10" x14ac:dyDescent="0.25">
      <c r="A412" s="162"/>
      <c r="B412" s="162"/>
      <c r="C412" s="430" t="str">
        <f>IF(I412="","",INDEX('Basic project data'!$A$12:$A$16,MATCH(I412,'Basic project data'!$D$12:$D$16,1)))</f>
        <v/>
      </c>
      <c r="D412" s="162"/>
      <c r="E412" s="162"/>
      <c r="F412" s="162"/>
      <c r="G412" s="450"/>
      <c r="H412" s="447"/>
      <c r="I412" s="451"/>
      <c r="J412" s="446"/>
    </row>
    <row r="413" spans="1:10" x14ac:dyDescent="0.25">
      <c r="A413" s="162"/>
      <c r="B413" s="162"/>
      <c r="C413" s="430" t="str">
        <f>IF(I413="","",INDEX('Basic project data'!$A$12:$A$16,MATCH(I413,'Basic project data'!$D$12:$D$16,1)))</f>
        <v/>
      </c>
      <c r="D413" s="162"/>
      <c r="E413" s="162"/>
      <c r="F413" s="162"/>
      <c r="G413" s="450"/>
      <c r="H413" s="447"/>
      <c r="I413" s="451"/>
      <c r="J413" s="446"/>
    </row>
    <row r="414" spans="1:10" x14ac:dyDescent="0.25">
      <c r="A414" s="162"/>
      <c r="B414" s="162"/>
      <c r="C414" s="430" t="str">
        <f>IF(I414="","",INDEX('Basic project data'!$A$12:$A$16,MATCH(I414,'Basic project data'!$D$12:$D$16,1)))</f>
        <v/>
      </c>
      <c r="D414" s="162"/>
      <c r="E414" s="162"/>
      <c r="F414" s="162"/>
      <c r="G414" s="450"/>
      <c r="H414" s="447"/>
      <c r="I414" s="451"/>
      <c r="J414" s="446"/>
    </row>
    <row r="415" spans="1:10" x14ac:dyDescent="0.25">
      <c r="A415" s="162"/>
      <c r="B415" s="162"/>
      <c r="C415" s="430" t="str">
        <f>IF(I415="","",INDEX('Basic project data'!$A$12:$A$16,MATCH(I415,'Basic project data'!$D$12:$D$16,1)))</f>
        <v/>
      </c>
      <c r="D415" s="162"/>
      <c r="E415" s="162"/>
      <c r="F415" s="162"/>
      <c r="G415" s="450"/>
      <c r="H415" s="447"/>
      <c r="I415" s="451"/>
      <c r="J415" s="446"/>
    </row>
    <row r="416" spans="1:10" x14ac:dyDescent="0.25">
      <c r="A416" s="162"/>
      <c r="B416" s="162"/>
      <c r="C416" s="430" t="str">
        <f>IF(I416="","",INDEX('Basic project data'!$A$12:$A$16,MATCH(I416,'Basic project data'!$D$12:$D$16,1)))</f>
        <v/>
      </c>
      <c r="D416" s="162"/>
      <c r="E416" s="162"/>
      <c r="F416" s="162"/>
      <c r="G416" s="450"/>
      <c r="H416" s="447"/>
      <c r="I416" s="451"/>
      <c r="J416" s="446"/>
    </row>
    <row r="417" spans="1:10" x14ac:dyDescent="0.25">
      <c r="A417" s="162"/>
      <c r="B417" s="162"/>
      <c r="C417" s="430" t="str">
        <f>IF(I417="","",INDEX('Basic project data'!$A$12:$A$16,MATCH(I417,'Basic project data'!$D$12:$D$16,1)))</f>
        <v/>
      </c>
      <c r="D417" s="162"/>
      <c r="E417" s="162"/>
      <c r="F417" s="162"/>
      <c r="G417" s="450"/>
      <c r="H417" s="447"/>
      <c r="I417" s="451"/>
      <c r="J417" s="446"/>
    </row>
    <row r="418" spans="1:10" x14ac:dyDescent="0.25">
      <c r="A418" s="162"/>
      <c r="B418" s="162"/>
      <c r="C418" s="430" t="str">
        <f>IF(I418="","",INDEX('Basic project data'!$A$12:$A$16,MATCH(I418,'Basic project data'!$D$12:$D$16,1)))</f>
        <v/>
      </c>
      <c r="D418" s="162"/>
      <c r="E418" s="162"/>
      <c r="F418" s="162"/>
      <c r="G418" s="450"/>
      <c r="H418" s="447"/>
      <c r="I418" s="451"/>
      <c r="J418" s="446"/>
    </row>
    <row r="419" spans="1:10" x14ac:dyDescent="0.25">
      <c r="A419" s="162"/>
      <c r="B419" s="162"/>
      <c r="C419" s="430" t="str">
        <f>IF(I419="","",INDEX('Basic project data'!$A$12:$A$16,MATCH(I419,'Basic project data'!$D$12:$D$16,1)))</f>
        <v/>
      </c>
      <c r="D419" s="162"/>
      <c r="E419" s="162"/>
      <c r="F419" s="162"/>
      <c r="G419" s="450"/>
      <c r="H419" s="447"/>
      <c r="I419" s="451"/>
      <c r="J419" s="446"/>
    </row>
    <row r="420" spans="1:10" x14ac:dyDescent="0.25">
      <c r="A420" s="162"/>
      <c r="B420" s="162"/>
      <c r="C420" s="430" t="str">
        <f>IF(I420="","",INDEX('Basic project data'!$A$12:$A$16,MATCH(I420,'Basic project data'!$D$12:$D$16,1)))</f>
        <v/>
      </c>
      <c r="D420" s="162"/>
      <c r="E420" s="162"/>
      <c r="F420" s="162"/>
      <c r="G420" s="450"/>
      <c r="H420" s="447"/>
      <c r="I420" s="451"/>
      <c r="J420" s="446"/>
    </row>
    <row r="421" spans="1:10" x14ac:dyDescent="0.25">
      <c r="A421" s="162"/>
      <c r="B421" s="162"/>
      <c r="C421" s="430" t="str">
        <f>IF(I421="","",INDEX('Basic project data'!$A$12:$A$16,MATCH(I421,'Basic project data'!$D$12:$D$16,1)))</f>
        <v/>
      </c>
      <c r="D421" s="162"/>
      <c r="E421" s="162"/>
      <c r="F421" s="162"/>
      <c r="G421" s="450"/>
      <c r="H421" s="447"/>
      <c r="I421" s="451"/>
      <c r="J421" s="446"/>
    </row>
    <row r="422" spans="1:10" x14ac:dyDescent="0.25">
      <c r="A422" s="162"/>
      <c r="B422" s="162"/>
      <c r="C422" s="430" t="str">
        <f>IF(I422="","",INDEX('Basic project data'!$A$12:$A$16,MATCH(I422,'Basic project data'!$D$12:$D$16,1)))</f>
        <v/>
      </c>
      <c r="D422" s="162"/>
      <c r="E422" s="162"/>
      <c r="F422" s="162"/>
      <c r="G422" s="450"/>
      <c r="H422" s="447"/>
      <c r="I422" s="451"/>
      <c r="J422" s="446"/>
    </row>
    <row r="423" spans="1:10" x14ac:dyDescent="0.25">
      <c r="A423" s="162"/>
      <c r="B423" s="162"/>
      <c r="C423" s="430" t="str">
        <f>IF(I423="","",INDEX('Basic project data'!$A$12:$A$16,MATCH(I423,'Basic project data'!$D$12:$D$16,1)))</f>
        <v/>
      </c>
      <c r="D423" s="162"/>
      <c r="E423" s="162"/>
      <c r="F423" s="162"/>
      <c r="G423" s="450"/>
      <c r="H423" s="447"/>
      <c r="I423" s="451"/>
      <c r="J423" s="446"/>
    </row>
    <row r="424" spans="1:10" x14ac:dyDescent="0.25">
      <c r="A424" s="162"/>
      <c r="B424" s="162"/>
      <c r="C424" s="430" t="str">
        <f>IF(I424="","",INDEX('Basic project data'!$A$12:$A$16,MATCH(I424,'Basic project data'!$D$12:$D$16,1)))</f>
        <v/>
      </c>
      <c r="D424" s="162"/>
      <c r="E424" s="162"/>
      <c r="F424" s="162"/>
      <c r="G424" s="450"/>
      <c r="H424" s="447"/>
      <c r="I424" s="451"/>
      <c r="J424" s="446"/>
    </row>
    <row r="425" spans="1:10" x14ac:dyDescent="0.25">
      <c r="A425" s="162"/>
      <c r="B425" s="162"/>
      <c r="C425" s="430" t="str">
        <f>IF(I425="","",INDEX('Basic project data'!$A$12:$A$16,MATCH(I425,'Basic project data'!$D$12:$D$16,1)))</f>
        <v/>
      </c>
      <c r="D425" s="162"/>
      <c r="E425" s="162"/>
      <c r="F425" s="162"/>
      <c r="G425" s="450"/>
      <c r="H425" s="447"/>
      <c r="I425" s="451"/>
      <c r="J425" s="446"/>
    </row>
    <row r="426" spans="1:10" x14ac:dyDescent="0.25">
      <c r="A426" s="162"/>
      <c r="B426" s="162"/>
      <c r="C426" s="430" t="str">
        <f>IF(I426="","",INDEX('Basic project data'!$A$12:$A$16,MATCH(I426,'Basic project data'!$D$12:$D$16,1)))</f>
        <v/>
      </c>
      <c r="D426" s="162"/>
      <c r="E426" s="162"/>
      <c r="F426" s="162"/>
      <c r="G426" s="450"/>
      <c r="H426" s="447"/>
      <c r="I426" s="451"/>
      <c r="J426" s="446"/>
    </row>
    <row r="427" spans="1:10" x14ac:dyDescent="0.25">
      <c r="A427" s="162"/>
      <c r="B427" s="162"/>
      <c r="C427" s="430" t="str">
        <f>IF(I427="","",INDEX('Basic project data'!$A$12:$A$16,MATCH(I427,'Basic project data'!$D$12:$D$16,1)))</f>
        <v/>
      </c>
      <c r="D427" s="162"/>
      <c r="E427" s="162"/>
      <c r="F427" s="162"/>
      <c r="G427" s="450"/>
      <c r="H427" s="447"/>
      <c r="I427" s="451"/>
      <c r="J427" s="446"/>
    </row>
    <row r="428" spans="1:10" x14ac:dyDescent="0.25">
      <c r="A428" s="162"/>
      <c r="B428" s="162"/>
      <c r="C428" s="430" t="str">
        <f>IF(I428="","",INDEX('Basic project data'!$A$12:$A$16,MATCH(I428,'Basic project data'!$D$12:$D$16,1)))</f>
        <v/>
      </c>
      <c r="D428" s="162"/>
      <c r="E428" s="162"/>
      <c r="F428" s="162"/>
      <c r="G428" s="450"/>
      <c r="H428" s="447"/>
      <c r="I428" s="451"/>
      <c r="J428" s="446"/>
    </row>
    <row r="429" spans="1:10" x14ac:dyDescent="0.25">
      <c r="A429" s="162"/>
      <c r="B429" s="162"/>
      <c r="C429" s="430" t="str">
        <f>IF(I429="","",INDEX('Basic project data'!$A$12:$A$16,MATCH(I429,'Basic project data'!$D$12:$D$16,1)))</f>
        <v/>
      </c>
      <c r="D429" s="162"/>
      <c r="E429" s="162"/>
      <c r="F429" s="162"/>
      <c r="G429" s="450"/>
      <c r="H429" s="447"/>
      <c r="I429" s="451"/>
      <c r="J429" s="446"/>
    </row>
    <row r="430" spans="1:10" x14ac:dyDescent="0.25">
      <c r="A430" s="162"/>
      <c r="B430" s="162"/>
      <c r="C430" s="430" t="str">
        <f>IF(I430="","",INDEX('Basic project data'!$A$12:$A$16,MATCH(I430,'Basic project data'!$D$12:$D$16,1)))</f>
        <v/>
      </c>
      <c r="D430" s="162"/>
      <c r="E430" s="162"/>
      <c r="F430" s="162"/>
      <c r="G430" s="450"/>
      <c r="H430" s="447"/>
      <c r="I430" s="451"/>
      <c r="J430" s="446"/>
    </row>
    <row r="431" spans="1:10" x14ac:dyDescent="0.25">
      <c r="A431" s="162"/>
      <c r="B431" s="162"/>
      <c r="C431" s="430" t="str">
        <f>IF(I431="","",INDEX('Basic project data'!$A$12:$A$16,MATCH(I431,'Basic project data'!$D$12:$D$16,1)))</f>
        <v/>
      </c>
      <c r="D431" s="162"/>
      <c r="E431" s="162"/>
      <c r="F431" s="162"/>
      <c r="G431" s="450"/>
      <c r="H431" s="447"/>
      <c r="I431" s="451"/>
      <c r="J431" s="446"/>
    </row>
    <row r="432" spans="1:10" x14ac:dyDescent="0.25">
      <c r="A432" s="162"/>
      <c r="B432" s="162"/>
      <c r="C432" s="430" t="str">
        <f>IF(I432="","",INDEX('Basic project data'!$A$12:$A$16,MATCH(I432,'Basic project data'!$D$12:$D$16,1)))</f>
        <v/>
      </c>
      <c r="D432" s="162"/>
      <c r="E432" s="162"/>
      <c r="F432" s="162"/>
      <c r="G432" s="450"/>
      <c r="H432" s="447"/>
      <c r="I432" s="451"/>
      <c r="J432" s="446"/>
    </row>
    <row r="433" spans="1:10" x14ac:dyDescent="0.25">
      <c r="A433" s="162"/>
      <c r="B433" s="162"/>
      <c r="C433" s="430" t="str">
        <f>IF(I433="","",INDEX('Basic project data'!$A$12:$A$16,MATCH(I433,'Basic project data'!$D$12:$D$16,1)))</f>
        <v/>
      </c>
      <c r="D433" s="162"/>
      <c r="E433" s="162"/>
      <c r="F433" s="162"/>
      <c r="G433" s="450"/>
      <c r="H433" s="447"/>
      <c r="I433" s="451"/>
      <c r="J433" s="446"/>
    </row>
    <row r="434" spans="1:10" x14ac:dyDescent="0.25">
      <c r="A434" s="162"/>
      <c r="B434" s="162"/>
      <c r="C434" s="430" t="str">
        <f>IF(I434="","",INDEX('Basic project data'!$A$12:$A$16,MATCH(I434,'Basic project data'!$D$12:$D$16,1)))</f>
        <v/>
      </c>
      <c r="D434" s="162"/>
      <c r="E434" s="162"/>
      <c r="F434" s="162"/>
      <c r="G434" s="450"/>
      <c r="H434" s="447"/>
      <c r="I434" s="451"/>
      <c r="J434" s="446"/>
    </row>
    <row r="435" spans="1:10" x14ac:dyDescent="0.25">
      <c r="A435" s="162"/>
      <c r="B435" s="162"/>
      <c r="C435" s="430" t="str">
        <f>IF(I435="","",INDEX('Basic project data'!$A$12:$A$16,MATCH(I435,'Basic project data'!$D$12:$D$16,1)))</f>
        <v/>
      </c>
      <c r="D435" s="162"/>
      <c r="E435" s="162"/>
      <c r="F435" s="162"/>
      <c r="G435" s="450"/>
      <c r="H435" s="447"/>
      <c r="I435" s="451"/>
      <c r="J435" s="446"/>
    </row>
    <row r="436" spans="1:10" x14ac:dyDescent="0.25">
      <c r="A436" s="162"/>
      <c r="B436" s="162"/>
      <c r="C436" s="430" t="str">
        <f>IF(I436="","",INDEX('Basic project data'!$A$12:$A$16,MATCH(I436,'Basic project data'!$D$12:$D$16,1)))</f>
        <v/>
      </c>
      <c r="D436" s="162"/>
      <c r="E436" s="162"/>
      <c r="F436" s="162"/>
      <c r="G436" s="450"/>
      <c r="H436" s="447"/>
      <c r="I436" s="451"/>
      <c r="J436" s="446"/>
    </row>
    <row r="437" spans="1:10" x14ac:dyDescent="0.25">
      <c r="A437" s="162"/>
      <c r="B437" s="162"/>
      <c r="C437" s="430" t="str">
        <f>IF(I437="","",INDEX('Basic project data'!$A$12:$A$16,MATCH(I437,'Basic project data'!$D$12:$D$16,1)))</f>
        <v/>
      </c>
      <c r="D437" s="162"/>
      <c r="E437" s="162"/>
      <c r="F437" s="162"/>
      <c r="G437" s="450"/>
      <c r="H437" s="447"/>
      <c r="I437" s="451"/>
      <c r="J437" s="446"/>
    </row>
    <row r="438" spans="1:10" x14ac:dyDescent="0.25">
      <c r="A438" s="162"/>
      <c r="B438" s="162"/>
      <c r="C438" s="430" t="str">
        <f>IF(I438="","",INDEX('Basic project data'!$A$12:$A$16,MATCH(I438,'Basic project data'!$D$12:$D$16,1)))</f>
        <v/>
      </c>
      <c r="D438" s="162"/>
      <c r="E438" s="162"/>
      <c r="F438" s="162"/>
      <c r="G438" s="450"/>
      <c r="H438" s="447"/>
      <c r="I438" s="451"/>
      <c r="J438" s="446"/>
    </row>
    <row r="439" spans="1:10" x14ac:dyDescent="0.25">
      <c r="A439" s="162"/>
      <c r="B439" s="162"/>
      <c r="C439" s="430" t="str">
        <f>IF(I439="","",INDEX('Basic project data'!$A$12:$A$16,MATCH(I439,'Basic project data'!$D$12:$D$16,1)))</f>
        <v/>
      </c>
      <c r="D439" s="162"/>
      <c r="E439" s="162"/>
      <c r="F439" s="162"/>
      <c r="G439" s="450"/>
      <c r="H439" s="447"/>
      <c r="I439" s="451"/>
      <c r="J439" s="446"/>
    </row>
    <row r="440" spans="1:10" x14ac:dyDescent="0.25">
      <c r="A440" s="162"/>
      <c r="B440" s="162"/>
      <c r="C440" s="430" t="str">
        <f>IF(I440="","",INDEX('Basic project data'!$A$12:$A$16,MATCH(I440,'Basic project data'!$D$12:$D$16,1)))</f>
        <v/>
      </c>
      <c r="D440" s="162"/>
      <c r="E440" s="162"/>
      <c r="F440" s="162"/>
      <c r="G440" s="450"/>
      <c r="H440" s="447"/>
      <c r="I440" s="451"/>
      <c r="J440" s="446"/>
    </row>
    <row r="441" spans="1:10" x14ac:dyDescent="0.25">
      <c r="A441" s="162"/>
      <c r="B441" s="162"/>
      <c r="C441" s="430" t="str">
        <f>IF(I441="","",INDEX('Basic project data'!$A$12:$A$16,MATCH(I441,'Basic project data'!$D$12:$D$16,1)))</f>
        <v/>
      </c>
      <c r="D441" s="162"/>
      <c r="E441" s="162"/>
      <c r="F441" s="162"/>
      <c r="G441" s="450"/>
      <c r="H441" s="447"/>
      <c r="I441" s="451"/>
      <c r="J441" s="446"/>
    </row>
    <row r="442" spans="1:10" x14ac:dyDescent="0.25">
      <c r="A442" s="162"/>
      <c r="B442" s="162"/>
      <c r="C442" s="430" t="str">
        <f>IF(I442="","",INDEX('Basic project data'!$A$12:$A$16,MATCH(I442,'Basic project data'!$D$12:$D$16,1)))</f>
        <v/>
      </c>
      <c r="D442" s="162"/>
      <c r="E442" s="162"/>
      <c r="F442" s="162"/>
      <c r="G442" s="450"/>
      <c r="H442" s="447"/>
      <c r="I442" s="451"/>
      <c r="J442" s="446"/>
    </row>
    <row r="443" spans="1:10" x14ac:dyDescent="0.25">
      <c r="A443" s="162"/>
      <c r="B443" s="162"/>
      <c r="C443" s="430" t="str">
        <f>IF(I443="","",INDEX('Basic project data'!$A$12:$A$16,MATCH(I443,'Basic project data'!$D$12:$D$16,1)))</f>
        <v/>
      </c>
      <c r="D443" s="162"/>
      <c r="E443" s="162"/>
      <c r="F443" s="162"/>
      <c r="G443" s="450"/>
      <c r="H443" s="447"/>
      <c r="I443" s="451"/>
      <c r="J443" s="446"/>
    </row>
    <row r="444" spans="1:10" x14ac:dyDescent="0.25">
      <c r="A444" s="162"/>
      <c r="B444" s="162"/>
      <c r="C444" s="430" t="str">
        <f>IF(I444="","",INDEX('Basic project data'!$A$12:$A$16,MATCH(I444,'Basic project data'!$D$12:$D$16,1)))</f>
        <v/>
      </c>
      <c r="D444" s="162"/>
      <c r="E444" s="162"/>
      <c r="F444" s="162"/>
      <c r="G444" s="450"/>
      <c r="H444" s="447"/>
      <c r="I444" s="451"/>
      <c r="J444" s="446"/>
    </row>
    <row r="445" spans="1:10" x14ac:dyDescent="0.25">
      <c r="A445" s="162"/>
      <c r="B445" s="162"/>
      <c r="C445" s="430" t="str">
        <f>IF(I445="","",INDEX('Basic project data'!$A$12:$A$16,MATCH(I445,'Basic project data'!$D$12:$D$16,1)))</f>
        <v/>
      </c>
      <c r="D445" s="162"/>
      <c r="E445" s="162"/>
      <c r="F445" s="162"/>
      <c r="G445" s="450"/>
      <c r="H445" s="447"/>
      <c r="I445" s="451"/>
      <c r="J445" s="446"/>
    </row>
    <row r="446" spans="1:10" x14ac:dyDescent="0.25">
      <c r="A446" s="162"/>
      <c r="B446" s="162"/>
      <c r="C446" s="430" t="str">
        <f>IF(I446="","",INDEX('Basic project data'!$A$12:$A$16,MATCH(I446,'Basic project data'!$D$12:$D$16,1)))</f>
        <v/>
      </c>
      <c r="D446" s="162"/>
      <c r="E446" s="162"/>
      <c r="F446" s="162"/>
      <c r="G446" s="450"/>
      <c r="H446" s="447"/>
      <c r="I446" s="451"/>
      <c r="J446" s="446"/>
    </row>
    <row r="447" spans="1:10" x14ac:dyDescent="0.25">
      <c r="A447" s="162"/>
      <c r="B447" s="162"/>
      <c r="C447" s="430" t="str">
        <f>IF(I447="","",INDEX('Basic project data'!$A$12:$A$16,MATCH(I447,'Basic project data'!$D$12:$D$16,1)))</f>
        <v/>
      </c>
      <c r="D447" s="162"/>
      <c r="E447" s="162"/>
      <c r="F447" s="162"/>
      <c r="G447" s="450"/>
      <c r="H447" s="447"/>
      <c r="I447" s="451"/>
      <c r="J447" s="446"/>
    </row>
    <row r="448" spans="1:10" x14ac:dyDescent="0.25">
      <c r="A448" s="162"/>
      <c r="B448" s="162"/>
      <c r="C448" s="430" t="str">
        <f>IF(I448="","",INDEX('Basic project data'!$A$12:$A$16,MATCH(I448,'Basic project data'!$D$12:$D$16,1)))</f>
        <v/>
      </c>
      <c r="D448" s="162"/>
      <c r="E448" s="162"/>
      <c r="F448" s="162"/>
      <c r="G448" s="450"/>
      <c r="H448" s="447"/>
      <c r="I448" s="451"/>
      <c r="J448" s="446"/>
    </row>
    <row r="449" spans="1:10" x14ac:dyDescent="0.25">
      <c r="A449" s="162"/>
      <c r="B449" s="162"/>
      <c r="C449" s="430" t="str">
        <f>IF(I449="","",INDEX('Basic project data'!$A$12:$A$16,MATCH(I449,'Basic project data'!$D$12:$D$16,1)))</f>
        <v/>
      </c>
      <c r="D449" s="162"/>
      <c r="E449" s="162"/>
      <c r="F449" s="162"/>
      <c r="G449" s="450"/>
      <c r="H449" s="447"/>
      <c r="I449" s="451"/>
      <c r="J449" s="446"/>
    </row>
    <row r="450" spans="1:10" x14ac:dyDescent="0.25">
      <c r="A450" s="162"/>
      <c r="B450" s="162"/>
      <c r="C450" s="430" t="str">
        <f>IF(I450="","",INDEX('Basic project data'!$A$12:$A$16,MATCH(I450,'Basic project data'!$D$12:$D$16,1)))</f>
        <v/>
      </c>
      <c r="D450" s="162"/>
      <c r="E450" s="162"/>
      <c r="F450" s="162"/>
      <c r="G450" s="450"/>
      <c r="H450" s="447"/>
      <c r="I450" s="451"/>
      <c r="J450" s="446"/>
    </row>
    <row r="451" spans="1:10" x14ac:dyDescent="0.25">
      <c r="A451" s="162"/>
      <c r="B451" s="162"/>
      <c r="C451" s="430" t="str">
        <f>IF(I451="","",INDEX('Basic project data'!$A$12:$A$16,MATCH(I451,'Basic project data'!$D$12:$D$16,1)))</f>
        <v/>
      </c>
      <c r="D451" s="162"/>
      <c r="E451" s="162"/>
      <c r="F451" s="162"/>
      <c r="G451" s="450"/>
      <c r="H451" s="447"/>
      <c r="I451" s="451"/>
      <c r="J451" s="446"/>
    </row>
    <row r="452" spans="1:10" x14ac:dyDescent="0.25">
      <c r="A452" s="162"/>
      <c r="B452" s="162"/>
      <c r="C452" s="430" t="str">
        <f>IF(I452="","",INDEX('Basic project data'!$A$12:$A$16,MATCH(I452,'Basic project data'!$D$12:$D$16,1)))</f>
        <v/>
      </c>
      <c r="D452" s="162"/>
      <c r="E452" s="162"/>
      <c r="F452" s="162"/>
      <c r="G452" s="450"/>
      <c r="H452" s="447"/>
      <c r="I452" s="451"/>
      <c r="J452" s="446"/>
    </row>
    <row r="453" spans="1:10" x14ac:dyDescent="0.25">
      <c r="A453" s="162"/>
      <c r="B453" s="162"/>
      <c r="C453" s="430" t="str">
        <f>IF(I453="","",INDEX('Basic project data'!$A$12:$A$16,MATCH(I453,'Basic project data'!$D$12:$D$16,1)))</f>
        <v/>
      </c>
      <c r="D453" s="162"/>
      <c r="E453" s="162"/>
      <c r="F453" s="162"/>
      <c r="G453" s="450"/>
      <c r="H453" s="447"/>
      <c r="I453" s="451"/>
      <c r="J453" s="446"/>
    </row>
    <row r="454" spans="1:10" x14ac:dyDescent="0.25">
      <c r="A454" s="162"/>
      <c r="B454" s="162"/>
      <c r="C454" s="430" t="str">
        <f>IF(I454="","",INDEX('Basic project data'!$A$12:$A$16,MATCH(I454,'Basic project data'!$D$12:$D$16,1)))</f>
        <v/>
      </c>
      <c r="D454" s="162"/>
      <c r="E454" s="162"/>
      <c r="F454" s="162"/>
      <c r="G454" s="450"/>
      <c r="H454" s="447"/>
      <c r="I454" s="451"/>
      <c r="J454" s="446"/>
    </row>
    <row r="455" spans="1:10" x14ac:dyDescent="0.25">
      <c r="A455" s="162"/>
      <c r="B455" s="162"/>
      <c r="C455" s="430" t="str">
        <f>IF(I455="","",INDEX('Basic project data'!$A$12:$A$16,MATCH(I455,'Basic project data'!$D$12:$D$16,1)))</f>
        <v/>
      </c>
      <c r="D455" s="162"/>
      <c r="E455" s="162"/>
      <c r="F455" s="162"/>
      <c r="G455" s="450"/>
      <c r="H455" s="447"/>
      <c r="I455" s="451"/>
      <c r="J455" s="446"/>
    </row>
    <row r="456" spans="1:10" x14ac:dyDescent="0.25">
      <c r="A456" s="162"/>
      <c r="B456" s="162"/>
      <c r="C456" s="430" t="str">
        <f>IF(I456="","",INDEX('Basic project data'!$A$12:$A$16,MATCH(I456,'Basic project data'!$D$12:$D$16,1)))</f>
        <v/>
      </c>
      <c r="D456" s="162"/>
      <c r="E456" s="162"/>
      <c r="F456" s="162"/>
      <c r="G456" s="450"/>
      <c r="H456" s="447"/>
      <c r="I456" s="451"/>
      <c r="J456" s="446"/>
    </row>
    <row r="457" spans="1:10" x14ac:dyDescent="0.25">
      <c r="A457" s="162"/>
      <c r="B457" s="162"/>
      <c r="C457" s="430" t="str">
        <f>IF(I457="","",INDEX('Basic project data'!$A$12:$A$16,MATCH(I457,'Basic project data'!$D$12:$D$16,1)))</f>
        <v/>
      </c>
      <c r="D457" s="162"/>
      <c r="E457" s="162"/>
      <c r="F457" s="162"/>
      <c r="G457" s="450"/>
      <c r="H457" s="447"/>
      <c r="I457" s="451"/>
      <c r="J457" s="446"/>
    </row>
    <row r="458" spans="1:10" x14ac:dyDescent="0.25">
      <c r="A458" s="162"/>
      <c r="B458" s="162"/>
      <c r="C458" s="430" t="str">
        <f>IF(I458="","",INDEX('Basic project data'!$A$12:$A$16,MATCH(I458,'Basic project data'!$D$12:$D$16,1)))</f>
        <v/>
      </c>
      <c r="D458" s="162"/>
      <c r="E458" s="162"/>
      <c r="F458" s="162"/>
      <c r="G458" s="450"/>
      <c r="H458" s="447"/>
      <c r="I458" s="451"/>
      <c r="J458" s="446"/>
    </row>
    <row r="459" spans="1:10" x14ac:dyDescent="0.25">
      <c r="A459" s="162"/>
      <c r="B459" s="162"/>
      <c r="C459" s="430" t="str">
        <f>IF(I459="","",INDEX('Basic project data'!$A$12:$A$16,MATCH(I459,'Basic project data'!$D$12:$D$16,1)))</f>
        <v/>
      </c>
      <c r="D459" s="162"/>
      <c r="E459" s="162"/>
      <c r="F459" s="162"/>
      <c r="G459" s="450"/>
      <c r="H459" s="447"/>
      <c r="I459" s="451"/>
      <c r="J459" s="446"/>
    </row>
    <row r="460" spans="1:10" x14ac:dyDescent="0.25">
      <c r="A460" s="162"/>
      <c r="B460" s="162"/>
      <c r="C460" s="430" t="str">
        <f>IF(I460="","",INDEX('Basic project data'!$A$12:$A$16,MATCH(I460,'Basic project data'!$D$12:$D$16,1)))</f>
        <v/>
      </c>
      <c r="D460" s="162"/>
      <c r="E460" s="162"/>
      <c r="F460" s="162"/>
      <c r="G460" s="450"/>
      <c r="H460" s="447"/>
      <c r="I460" s="451"/>
      <c r="J460" s="446"/>
    </row>
    <row r="461" spans="1:10" x14ac:dyDescent="0.25">
      <c r="A461" s="162"/>
      <c r="B461" s="162"/>
      <c r="C461" s="430" t="str">
        <f>IF(I461="","",INDEX('Basic project data'!$A$12:$A$16,MATCH(I461,'Basic project data'!$D$12:$D$16,1)))</f>
        <v/>
      </c>
      <c r="D461" s="162"/>
      <c r="E461" s="162"/>
      <c r="F461" s="162"/>
      <c r="G461" s="450"/>
      <c r="H461" s="447"/>
      <c r="I461" s="451"/>
      <c r="J461" s="446"/>
    </row>
    <row r="462" spans="1:10" x14ac:dyDescent="0.25">
      <c r="A462" s="162"/>
      <c r="B462" s="162"/>
      <c r="C462" s="430" t="str">
        <f>IF(I462="","",INDEX('Basic project data'!$A$12:$A$16,MATCH(I462,'Basic project data'!$D$12:$D$16,1)))</f>
        <v/>
      </c>
      <c r="D462" s="162"/>
      <c r="E462" s="162"/>
      <c r="F462" s="162"/>
      <c r="G462" s="450"/>
      <c r="H462" s="447"/>
      <c r="I462" s="451"/>
      <c r="J462" s="446"/>
    </row>
    <row r="463" spans="1:10" x14ac:dyDescent="0.25">
      <c r="A463" s="162"/>
      <c r="B463" s="162"/>
      <c r="C463" s="430" t="str">
        <f>IF(I463="","",INDEX('Basic project data'!$A$12:$A$16,MATCH(I463,'Basic project data'!$D$12:$D$16,1)))</f>
        <v/>
      </c>
      <c r="D463" s="162"/>
      <c r="E463" s="162"/>
      <c r="F463" s="162"/>
      <c r="G463" s="450"/>
      <c r="H463" s="447"/>
      <c r="I463" s="451"/>
      <c r="J463" s="446"/>
    </row>
    <row r="464" spans="1:10" x14ac:dyDescent="0.25">
      <c r="A464" s="162"/>
      <c r="B464" s="162"/>
      <c r="C464" s="430" t="str">
        <f>IF(I464="","",INDEX('Basic project data'!$A$12:$A$16,MATCH(I464,'Basic project data'!$D$12:$D$16,1)))</f>
        <v/>
      </c>
      <c r="D464" s="162"/>
      <c r="E464" s="162"/>
      <c r="F464" s="162"/>
      <c r="G464" s="450"/>
      <c r="H464" s="447"/>
      <c r="I464" s="451"/>
      <c r="J464" s="446"/>
    </row>
    <row r="465" spans="1:10" x14ac:dyDescent="0.25">
      <c r="A465" s="162"/>
      <c r="B465" s="162"/>
      <c r="C465" s="430" t="str">
        <f>IF(I465="","",INDEX('Basic project data'!$A$12:$A$16,MATCH(I465,'Basic project data'!$D$12:$D$16,1)))</f>
        <v/>
      </c>
      <c r="D465" s="162"/>
      <c r="E465" s="162"/>
      <c r="F465" s="162"/>
      <c r="G465" s="450"/>
      <c r="H465" s="447"/>
      <c r="I465" s="451"/>
      <c r="J465" s="446"/>
    </row>
    <row r="466" spans="1:10" x14ac:dyDescent="0.25">
      <c r="A466" s="162"/>
      <c r="B466" s="162"/>
      <c r="C466" s="430" t="str">
        <f>IF(I466="","",INDEX('Basic project data'!$A$12:$A$16,MATCH(I466,'Basic project data'!$D$12:$D$16,1)))</f>
        <v/>
      </c>
      <c r="D466" s="162"/>
      <c r="E466" s="162"/>
      <c r="F466" s="162"/>
      <c r="G466" s="450"/>
      <c r="H466" s="447"/>
      <c r="I466" s="451"/>
      <c r="J466" s="446"/>
    </row>
    <row r="467" spans="1:10" x14ac:dyDescent="0.25">
      <c r="A467" s="162"/>
      <c r="B467" s="162"/>
      <c r="C467" s="430" t="str">
        <f>IF(I467="","",INDEX('Basic project data'!$A$12:$A$16,MATCH(I467,'Basic project data'!$D$12:$D$16,1)))</f>
        <v/>
      </c>
      <c r="D467" s="162"/>
      <c r="E467" s="162"/>
      <c r="F467" s="162"/>
      <c r="G467" s="450"/>
      <c r="H467" s="447"/>
      <c r="I467" s="451"/>
      <c r="J467" s="446"/>
    </row>
    <row r="468" spans="1:10" x14ac:dyDescent="0.25">
      <c r="A468" s="162"/>
      <c r="B468" s="162"/>
      <c r="C468" s="430" t="str">
        <f>IF(I468="","",INDEX('Basic project data'!$A$12:$A$16,MATCH(I468,'Basic project data'!$D$12:$D$16,1)))</f>
        <v/>
      </c>
      <c r="D468" s="162"/>
      <c r="E468" s="162"/>
      <c r="F468" s="162"/>
      <c r="G468" s="450"/>
      <c r="H468" s="447"/>
      <c r="I468" s="451"/>
      <c r="J468" s="446"/>
    </row>
    <row r="469" spans="1:10" x14ac:dyDescent="0.25">
      <c r="A469" s="162"/>
      <c r="B469" s="162"/>
      <c r="C469" s="430" t="str">
        <f>IF(I469="","",INDEX('Basic project data'!$A$12:$A$16,MATCH(I469,'Basic project data'!$D$12:$D$16,1)))</f>
        <v/>
      </c>
      <c r="D469" s="162"/>
      <c r="E469" s="162"/>
      <c r="F469" s="162"/>
      <c r="G469" s="450"/>
      <c r="H469" s="447"/>
      <c r="I469" s="451"/>
      <c r="J469" s="446"/>
    </row>
    <row r="470" spans="1:10" x14ac:dyDescent="0.25">
      <c r="A470" s="162"/>
      <c r="B470" s="162"/>
      <c r="C470" s="430" t="str">
        <f>IF(I470="","",INDEX('Basic project data'!$A$12:$A$16,MATCH(I470,'Basic project data'!$D$12:$D$16,1)))</f>
        <v/>
      </c>
      <c r="D470" s="162"/>
      <c r="E470" s="162"/>
      <c r="F470" s="162"/>
      <c r="G470" s="450"/>
      <c r="H470" s="447"/>
      <c r="I470" s="451"/>
      <c r="J470" s="446"/>
    </row>
    <row r="471" spans="1:10" x14ac:dyDescent="0.25">
      <c r="A471" s="162"/>
      <c r="B471" s="162"/>
      <c r="C471" s="430" t="str">
        <f>IF(I471="","",INDEX('Basic project data'!$A$12:$A$16,MATCH(I471,'Basic project data'!$D$12:$D$16,1)))</f>
        <v/>
      </c>
      <c r="D471" s="162"/>
      <c r="E471" s="162"/>
      <c r="F471" s="162"/>
      <c r="G471" s="450"/>
      <c r="H471" s="447"/>
      <c r="I471" s="451"/>
      <c r="J471" s="446"/>
    </row>
    <row r="472" spans="1:10" x14ac:dyDescent="0.25">
      <c r="A472" s="162"/>
      <c r="B472" s="162"/>
      <c r="C472" s="430" t="str">
        <f>IF(I472="","",INDEX('Basic project data'!$A$12:$A$16,MATCH(I472,'Basic project data'!$D$12:$D$16,1)))</f>
        <v/>
      </c>
      <c r="D472" s="162"/>
      <c r="E472" s="162"/>
      <c r="F472" s="162"/>
      <c r="G472" s="450"/>
      <c r="H472" s="447"/>
      <c r="I472" s="451"/>
      <c r="J472" s="446"/>
    </row>
    <row r="473" spans="1:10" x14ac:dyDescent="0.25">
      <c r="A473" s="162"/>
      <c r="B473" s="162"/>
      <c r="C473" s="430" t="str">
        <f>IF(I473="","",INDEX('Basic project data'!$A$12:$A$16,MATCH(I473,'Basic project data'!$D$12:$D$16,1)))</f>
        <v/>
      </c>
      <c r="D473" s="162"/>
      <c r="E473" s="162"/>
      <c r="F473" s="162"/>
      <c r="G473" s="450"/>
      <c r="H473" s="447"/>
      <c r="I473" s="451"/>
      <c r="J473" s="446"/>
    </row>
    <row r="474" spans="1:10" x14ac:dyDescent="0.25">
      <c r="A474" s="162"/>
      <c r="B474" s="162"/>
      <c r="C474" s="430" t="str">
        <f>IF(I474="","",INDEX('Basic project data'!$A$12:$A$16,MATCH(I474,'Basic project data'!$D$12:$D$16,1)))</f>
        <v/>
      </c>
      <c r="D474" s="162"/>
      <c r="E474" s="162"/>
      <c r="F474" s="162"/>
      <c r="G474" s="450"/>
      <c r="H474" s="447"/>
      <c r="I474" s="451"/>
      <c r="J474" s="446"/>
    </row>
    <row r="475" spans="1:10" x14ac:dyDescent="0.25">
      <c r="A475" s="162"/>
      <c r="B475" s="162"/>
      <c r="C475" s="430" t="str">
        <f>IF(I475="","",INDEX('Basic project data'!$A$12:$A$16,MATCH(I475,'Basic project data'!$D$12:$D$16,1)))</f>
        <v/>
      </c>
      <c r="D475" s="162"/>
      <c r="E475" s="162"/>
      <c r="F475" s="162"/>
      <c r="G475" s="450"/>
      <c r="H475" s="447"/>
      <c r="I475" s="451"/>
      <c r="J475" s="446"/>
    </row>
    <row r="476" spans="1:10" x14ac:dyDescent="0.25">
      <c r="A476" s="162"/>
      <c r="B476" s="162"/>
      <c r="C476" s="430" t="str">
        <f>IF(I476="","",INDEX('Basic project data'!$A$12:$A$16,MATCH(I476,'Basic project data'!$D$12:$D$16,1)))</f>
        <v/>
      </c>
      <c r="D476" s="162"/>
      <c r="E476" s="162"/>
      <c r="F476" s="162"/>
      <c r="G476" s="450"/>
      <c r="H476" s="447"/>
      <c r="I476" s="451"/>
      <c r="J476" s="446"/>
    </row>
    <row r="477" spans="1:10" x14ac:dyDescent="0.25">
      <c r="A477" s="162"/>
      <c r="B477" s="162"/>
      <c r="C477" s="430" t="str">
        <f>IF(I477="","",INDEX('Basic project data'!$A$12:$A$16,MATCH(I477,'Basic project data'!$D$12:$D$16,1)))</f>
        <v/>
      </c>
      <c r="D477" s="162"/>
      <c r="E477" s="162"/>
      <c r="F477" s="162"/>
      <c r="G477" s="450"/>
      <c r="H477" s="447"/>
      <c r="I477" s="451"/>
      <c r="J477" s="446"/>
    </row>
    <row r="478" spans="1:10" x14ac:dyDescent="0.25">
      <c r="A478" s="162"/>
      <c r="B478" s="162"/>
      <c r="C478" s="430" t="str">
        <f>IF(I478="","",INDEX('Basic project data'!$A$12:$A$16,MATCH(I478,'Basic project data'!$D$12:$D$16,1)))</f>
        <v/>
      </c>
      <c r="D478" s="162"/>
      <c r="E478" s="162"/>
      <c r="F478" s="162"/>
      <c r="G478" s="450"/>
      <c r="H478" s="447"/>
      <c r="I478" s="451"/>
      <c r="J478" s="446"/>
    </row>
    <row r="479" spans="1:10" x14ac:dyDescent="0.25">
      <c r="A479" s="162"/>
      <c r="B479" s="162"/>
      <c r="C479" s="430" t="str">
        <f>IF(I479="","",INDEX('Basic project data'!$A$12:$A$16,MATCH(I479,'Basic project data'!$D$12:$D$16,1)))</f>
        <v/>
      </c>
      <c r="D479" s="162"/>
      <c r="E479" s="162"/>
      <c r="F479" s="162"/>
      <c r="G479" s="450"/>
      <c r="H479" s="447"/>
      <c r="I479" s="451"/>
      <c r="J479" s="446"/>
    </row>
    <row r="480" spans="1:10" x14ac:dyDescent="0.25">
      <c r="A480" s="162"/>
      <c r="B480" s="162"/>
      <c r="C480" s="430" t="str">
        <f>IF(I480="","",INDEX('Basic project data'!$A$12:$A$16,MATCH(I480,'Basic project data'!$D$12:$D$16,1)))</f>
        <v/>
      </c>
      <c r="D480" s="162"/>
      <c r="E480" s="162"/>
      <c r="F480" s="162"/>
      <c r="G480" s="450"/>
      <c r="H480" s="447"/>
      <c r="I480" s="451"/>
      <c r="J480" s="446"/>
    </row>
    <row r="481" spans="1:10" x14ac:dyDescent="0.25">
      <c r="A481" s="162"/>
      <c r="B481" s="162"/>
      <c r="C481" s="430" t="str">
        <f>IF(I481="","",INDEX('Basic project data'!$A$12:$A$16,MATCH(I481,'Basic project data'!$D$12:$D$16,1)))</f>
        <v/>
      </c>
      <c r="D481" s="162"/>
      <c r="E481" s="162"/>
      <c r="F481" s="162"/>
      <c r="G481" s="450"/>
      <c r="H481" s="447"/>
      <c r="I481" s="451"/>
      <c r="J481" s="446"/>
    </row>
    <row r="482" spans="1:10" x14ac:dyDescent="0.25">
      <c r="A482" s="162"/>
      <c r="B482" s="162"/>
      <c r="C482" s="430" t="str">
        <f>IF(I482="","",INDEX('Basic project data'!$A$12:$A$16,MATCH(I482,'Basic project data'!$D$12:$D$16,1)))</f>
        <v/>
      </c>
      <c r="D482" s="162"/>
      <c r="E482" s="162"/>
      <c r="F482" s="162"/>
      <c r="G482" s="450"/>
      <c r="H482" s="447"/>
      <c r="I482" s="451"/>
      <c r="J482" s="446"/>
    </row>
    <row r="483" spans="1:10" x14ac:dyDescent="0.25">
      <c r="A483" s="162"/>
      <c r="B483" s="162"/>
      <c r="C483" s="430" t="str">
        <f>IF(I483="","",INDEX('Basic project data'!$A$12:$A$16,MATCH(I483,'Basic project data'!$D$12:$D$16,1)))</f>
        <v/>
      </c>
      <c r="D483" s="162"/>
      <c r="E483" s="162"/>
      <c r="F483" s="162"/>
      <c r="G483" s="450"/>
      <c r="H483" s="447"/>
      <c r="I483" s="451"/>
      <c r="J483" s="446"/>
    </row>
    <row r="484" spans="1:10" x14ac:dyDescent="0.25">
      <c r="A484" s="162"/>
      <c r="B484" s="162"/>
      <c r="C484" s="430" t="str">
        <f>IF(I484="","",INDEX('Basic project data'!$A$12:$A$16,MATCH(I484,'Basic project data'!$D$12:$D$16,1)))</f>
        <v/>
      </c>
      <c r="D484" s="162"/>
      <c r="E484" s="162"/>
      <c r="F484" s="162"/>
      <c r="G484" s="450"/>
      <c r="H484" s="447"/>
      <c r="I484" s="451"/>
      <c r="J484" s="446"/>
    </row>
    <row r="485" spans="1:10" x14ac:dyDescent="0.25">
      <c r="A485" s="162"/>
      <c r="B485" s="162"/>
      <c r="C485" s="430" t="str">
        <f>IF(I485="","",INDEX('Basic project data'!$A$12:$A$16,MATCH(I485,'Basic project data'!$D$12:$D$16,1)))</f>
        <v/>
      </c>
      <c r="D485" s="162"/>
      <c r="E485" s="162"/>
      <c r="F485" s="162"/>
      <c r="G485" s="450"/>
      <c r="H485" s="447"/>
      <c r="I485" s="451"/>
      <c r="J485" s="446"/>
    </row>
    <row r="486" spans="1:10" x14ac:dyDescent="0.25">
      <c r="A486" s="162"/>
      <c r="B486" s="162"/>
      <c r="C486" s="430" t="str">
        <f>IF(I486="","",INDEX('Basic project data'!$A$12:$A$16,MATCH(I486,'Basic project data'!$D$12:$D$16,1)))</f>
        <v/>
      </c>
      <c r="D486" s="162"/>
      <c r="E486" s="162"/>
      <c r="F486" s="162"/>
      <c r="G486" s="450"/>
      <c r="H486" s="447"/>
      <c r="I486" s="451"/>
      <c r="J486" s="446"/>
    </row>
    <row r="487" spans="1:10" x14ac:dyDescent="0.25">
      <c r="A487" s="162"/>
      <c r="B487" s="162"/>
      <c r="C487" s="430" t="str">
        <f>IF(I487="","",INDEX('Basic project data'!$A$12:$A$16,MATCH(I487,'Basic project data'!$D$12:$D$16,1)))</f>
        <v/>
      </c>
      <c r="D487" s="162"/>
      <c r="E487" s="162"/>
      <c r="F487" s="162"/>
      <c r="G487" s="450"/>
      <c r="H487" s="447"/>
      <c r="I487" s="451"/>
      <c r="J487" s="446"/>
    </row>
    <row r="488" spans="1:10" x14ac:dyDescent="0.25">
      <c r="A488" s="162"/>
      <c r="B488" s="162"/>
      <c r="C488" s="430" t="str">
        <f>IF(I488="","",INDEX('Basic project data'!$A$12:$A$16,MATCH(I488,'Basic project data'!$D$12:$D$16,1)))</f>
        <v/>
      </c>
      <c r="D488" s="162"/>
      <c r="E488" s="162"/>
      <c r="F488" s="162"/>
      <c r="G488" s="450"/>
      <c r="H488" s="447"/>
      <c r="I488" s="451"/>
      <c r="J488" s="446"/>
    </row>
    <row r="489" spans="1:10" x14ac:dyDescent="0.25">
      <c r="A489" s="162"/>
      <c r="B489" s="162"/>
      <c r="C489" s="430" t="str">
        <f>IF(I489="","",INDEX('Basic project data'!$A$12:$A$16,MATCH(I489,'Basic project data'!$D$12:$D$16,1)))</f>
        <v/>
      </c>
      <c r="D489" s="162"/>
      <c r="E489" s="162"/>
      <c r="F489" s="162"/>
      <c r="G489" s="450"/>
      <c r="H489" s="447"/>
      <c r="I489" s="451"/>
      <c r="J489" s="446"/>
    </row>
    <row r="490" spans="1:10" x14ac:dyDescent="0.25">
      <c r="A490" s="162"/>
      <c r="B490" s="162"/>
      <c r="C490" s="430" t="str">
        <f>IF(I490="","",INDEX('Basic project data'!$A$12:$A$16,MATCH(I490,'Basic project data'!$D$12:$D$16,1)))</f>
        <v/>
      </c>
      <c r="D490" s="162"/>
      <c r="E490" s="162"/>
      <c r="F490" s="162"/>
      <c r="G490" s="450"/>
      <c r="H490" s="447"/>
      <c r="I490" s="451"/>
      <c r="J490" s="446"/>
    </row>
    <row r="491" spans="1:10" x14ac:dyDescent="0.25">
      <c r="A491" s="162"/>
      <c r="B491" s="162"/>
      <c r="C491" s="430" t="str">
        <f>IF(I491="","",INDEX('Basic project data'!$A$12:$A$16,MATCH(I491,'Basic project data'!$D$12:$D$16,1)))</f>
        <v/>
      </c>
      <c r="D491" s="162"/>
      <c r="E491" s="162"/>
      <c r="F491" s="162"/>
      <c r="G491" s="450"/>
      <c r="H491" s="447"/>
      <c r="I491" s="451"/>
      <c r="J491" s="446"/>
    </row>
    <row r="492" spans="1:10" x14ac:dyDescent="0.25">
      <c r="A492" s="162"/>
      <c r="B492" s="162"/>
      <c r="C492" s="430" t="str">
        <f>IF(I492="","",INDEX('Basic project data'!$A$12:$A$16,MATCH(I492,'Basic project data'!$D$12:$D$16,1)))</f>
        <v/>
      </c>
      <c r="D492" s="162"/>
      <c r="E492" s="162"/>
      <c r="F492" s="162"/>
      <c r="G492" s="450"/>
      <c r="H492" s="447"/>
      <c r="I492" s="451"/>
      <c r="J492" s="446"/>
    </row>
    <row r="493" spans="1:10" x14ac:dyDescent="0.25">
      <c r="A493" s="162"/>
      <c r="B493" s="162"/>
      <c r="C493" s="430" t="str">
        <f>IF(I493="","",INDEX('Basic project data'!$A$12:$A$16,MATCH(I493,'Basic project data'!$D$12:$D$16,1)))</f>
        <v/>
      </c>
      <c r="D493" s="162"/>
      <c r="E493" s="162"/>
      <c r="F493" s="162"/>
      <c r="G493" s="450"/>
      <c r="H493" s="447"/>
      <c r="I493" s="451"/>
      <c r="J493" s="446"/>
    </row>
    <row r="494" spans="1:10" x14ac:dyDescent="0.25">
      <c r="A494" s="162"/>
      <c r="B494" s="162"/>
      <c r="C494" s="430" t="str">
        <f>IF(I494="","",INDEX('Basic project data'!$A$12:$A$16,MATCH(I494,'Basic project data'!$D$12:$D$16,1)))</f>
        <v/>
      </c>
      <c r="D494" s="162"/>
      <c r="E494" s="162"/>
      <c r="F494" s="162"/>
      <c r="G494" s="450"/>
      <c r="H494" s="447"/>
      <c r="I494" s="451"/>
      <c r="J494" s="446"/>
    </row>
    <row r="495" spans="1:10" x14ac:dyDescent="0.25">
      <c r="A495" s="162"/>
      <c r="B495" s="162"/>
      <c r="C495" s="430" t="str">
        <f>IF(I495="","",INDEX('Basic project data'!$A$12:$A$16,MATCH(I495,'Basic project data'!$D$12:$D$16,1)))</f>
        <v/>
      </c>
      <c r="D495" s="162"/>
      <c r="E495" s="162"/>
      <c r="F495" s="162"/>
      <c r="G495" s="450"/>
      <c r="H495" s="447"/>
      <c r="I495" s="451"/>
      <c r="J495" s="446"/>
    </row>
    <row r="496" spans="1:10" x14ac:dyDescent="0.25">
      <c r="A496" s="162"/>
      <c r="B496" s="162"/>
      <c r="C496" s="430" t="str">
        <f>IF(I496="","",INDEX('Basic project data'!$A$12:$A$16,MATCH(I496,'Basic project data'!$D$12:$D$16,1)))</f>
        <v/>
      </c>
      <c r="D496" s="162"/>
      <c r="E496" s="162"/>
      <c r="F496" s="162"/>
      <c r="G496" s="450"/>
      <c r="H496" s="447"/>
      <c r="I496" s="451"/>
      <c r="J496" s="446"/>
    </row>
    <row r="497" spans="1:10" x14ac:dyDescent="0.25">
      <c r="A497" s="162"/>
      <c r="B497" s="162"/>
      <c r="C497" s="430" t="str">
        <f>IF(I497="","",INDEX('Basic project data'!$A$12:$A$16,MATCH(I497,'Basic project data'!$D$12:$D$16,1)))</f>
        <v/>
      </c>
      <c r="D497" s="162"/>
      <c r="E497" s="162"/>
      <c r="F497" s="162"/>
      <c r="G497" s="450"/>
      <c r="H497" s="447"/>
      <c r="I497" s="451"/>
      <c r="J497" s="446"/>
    </row>
    <row r="498" spans="1:10" x14ac:dyDescent="0.25">
      <c r="A498" s="162"/>
      <c r="B498" s="162"/>
      <c r="C498" s="430" t="str">
        <f>IF(I498="","",INDEX('Basic project data'!$A$12:$A$16,MATCH(I498,'Basic project data'!$D$12:$D$16,1)))</f>
        <v/>
      </c>
      <c r="D498" s="162"/>
      <c r="E498" s="162"/>
      <c r="F498" s="162"/>
      <c r="G498" s="450"/>
      <c r="H498" s="447"/>
      <c r="I498" s="451"/>
      <c r="J498" s="446"/>
    </row>
    <row r="499" spans="1:10" x14ac:dyDescent="0.25">
      <c r="A499" s="162"/>
      <c r="B499" s="162"/>
      <c r="C499" s="430" t="str">
        <f>IF(I499="","",INDEX('Basic project data'!$A$12:$A$16,MATCH(I499,'Basic project data'!$D$12:$D$16,1)))</f>
        <v/>
      </c>
      <c r="D499" s="162"/>
      <c r="E499" s="162"/>
      <c r="F499" s="162"/>
      <c r="G499" s="450"/>
      <c r="H499" s="447"/>
      <c r="I499" s="451"/>
      <c r="J499" s="446"/>
    </row>
    <row r="500" spans="1:10" x14ac:dyDescent="0.25">
      <c r="A500" s="162"/>
      <c r="B500" s="162"/>
      <c r="C500" s="430" t="str">
        <f>IF(I500="","",INDEX('Basic project data'!$A$12:$A$16,MATCH(I500,'Basic project data'!$D$12:$D$16,1)))</f>
        <v/>
      </c>
      <c r="D500" s="162"/>
      <c r="E500" s="162"/>
      <c r="F500" s="162"/>
      <c r="G500" s="450"/>
      <c r="H500" s="447"/>
      <c r="I500" s="451"/>
      <c r="J500" s="446"/>
    </row>
    <row r="501" spans="1:10" x14ac:dyDescent="0.25">
      <c r="A501" s="162"/>
      <c r="B501" s="162"/>
      <c r="C501" s="430" t="str">
        <f>IF(I501="","",INDEX('Basic project data'!$A$12:$A$16,MATCH(I501,'Basic project data'!$D$12:$D$16,1)))</f>
        <v/>
      </c>
      <c r="D501" s="162"/>
      <c r="E501" s="162"/>
      <c r="F501" s="162"/>
      <c r="G501" s="450"/>
      <c r="H501" s="447"/>
      <c r="I501" s="451"/>
      <c r="J501" s="446"/>
    </row>
    <row r="502" spans="1:10" x14ac:dyDescent="0.25">
      <c r="A502" s="162"/>
      <c r="B502" s="162"/>
      <c r="C502" s="430" t="str">
        <f>IF(I502="","",INDEX('Basic project data'!$A$12:$A$16,MATCH(I502,'Basic project data'!$D$12:$D$16,1)))</f>
        <v/>
      </c>
      <c r="D502" s="162"/>
      <c r="E502" s="162"/>
      <c r="F502" s="162"/>
      <c r="G502" s="450"/>
      <c r="H502" s="447"/>
      <c r="I502" s="451"/>
      <c r="J502" s="446"/>
    </row>
    <row r="503" spans="1:10" x14ac:dyDescent="0.25">
      <c r="A503" s="162"/>
      <c r="B503" s="162"/>
      <c r="C503" s="430" t="str">
        <f>IF(I503="","",INDEX('Basic project data'!$A$12:$A$16,MATCH(I503,'Basic project data'!$D$12:$D$16,1)))</f>
        <v/>
      </c>
      <c r="D503" s="162"/>
      <c r="E503" s="162"/>
      <c r="F503" s="162"/>
      <c r="G503" s="450"/>
      <c r="H503" s="447"/>
      <c r="I503" s="451"/>
      <c r="J503" s="446"/>
    </row>
    <row r="504" spans="1:10" x14ac:dyDescent="0.25">
      <c r="A504" s="162"/>
      <c r="B504" s="162"/>
      <c r="C504" s="430" t="str">
        <f>IF(I504="","",INDEX('Basic project data'!$A$12:$A$16,MATCH(I504,'Basic project data'!$D$12:$D$16,1)))</f>
        <v/>
      </c>
      <c r="D504" s="162"/>
      <c r="E504" s="162"/>
      <c r="F504" s="162"/>
      <c r="G504" s="450"/>
      <c r="H504" s="447"/>
      <c r="I504" s="451"/>
      <c r="J504" s="446"/>
    </row>
    <row r="505" spans="1:10" x14ac:dyDescent="0.25">
      <c r="A505" s="162"/>
      <c r="B505" s="162"/>
      <c r="C505" s="430" t="str">
        <f>IF(I505="","",INDEX('Basic project data'!$A$12:$A$16,MATCH(I505,'Basic project data'!$D$12:$D$16,1)))</f>
        <v/>
      </c>
      <c r="D505" s="162"/>
      <c r="E505" s="162"/>
      <c r="F505" s="162"/>
      <c r="G505" s="450"/>
      <c r="H505" s="447"/>
      <c r="I505" s="451"/>
      <c r="J505" s="446"/>
    </row>
    <row r="506" spans="1:10" x14ac:dyDescent="0.25">
      <c r="A506" s="162"/>
      <c r="B506" s="162"/>
      <c r="C506" s="430" t="str">
        <f>IF(I506="","",INDEX('Basic project data'!$A$12:$A$16,MATCH(I506,'Basic project data'!$D$12:$D$16,1)))</f>
        <v/>
      </c>
      <c r="D506" s="162"/>
      <c r="E506" s="162"/>
      <c r="F506" s="162"/>
      <c r="G506" s="450"/>
      <c r="H506" s="447"/>
      <c r="I506" s="451"/>
      <c r="J506" s="446"/>
    </row>
    <row r="507" spans="1:10" x14ac:dyDescent="0.25">
      <c r="A507" s="162"/>
      <c r="B507" s="162"/>
      <c r="C507" s="430" t="str">
        <f>IF(I507="","",INDEX('Basic project data'!$A$12:$A$16,MATCH(I507,'Basic project data'!$D$12:$D$16,1)))</f>
        <v/>
      </c>
      <c r="D507" s="162"/>
      <c r="E507" s="162"/>
      <c r="F507" s="162"/>
      <c r="G507" s="450"/>
      <c r="H507" s="447"/>
      <c r="I507" s="451"/>
      <c r="J507" s="446"/>
    </row>
    <row r="508" spans="1:10" x14ac:dyDescent="0.25">
      <c r="A508" s="162"/>
      <c r="B508" s="162"/>
      <c r="C508" s="430" t="str">
        <f>IF(I508="","",INDEX('Basic project data'!$A$12:$A$16,MATCH(I508,'Basic project data'!$D$12:$D$16,1)))</f>
        <v/>
      </c>
      <c r="D508" s="162"/>
      <c r="E508" s="162"/>
      <c r="F508" s="162"/>
      <c r="G508" s="450"/>
      <c r="H508" s="447"/>
      <c r="I508" s="451"/>
      <c r="J508" s="446"/>
    </row>
    <row r="509" spans="1:10" x14ac:dyDescent="0.25">
      <c r="A509" s="162"/>
      <c r="B509" s="162"/>
      <c r="C509" s="430" t="str">
        <f>IF(I509="","",INDEX('Basic project data'!$A$12:$A$16,MATCH(I509,'Basic project data'!$D$12:$D$16,1)))</f>
        <v/>
      </c>
      <c r="D509" s="162"/>
      <c r="E509" s="162"/>
      <c r="F509" s="162"/>
      <c r="G509" s="450"/>
      <c r="H509" s="447"/>
      <c r="I509" s="451"/>
      <c r="J509" s="446"/>
    </row>
    <row r="510" spans="1:10" x14ac:dyDescent="0.25">
      <c r="A510" s="162"/>
      <c r="B510" s="162"/>
      <c r="C510" s="430" t="str">
        <f>IF(I510="","",INDEX('Basic project data'!$A$12:$A$16,MATCH(I510,'Basic project data'!$D$12:$D$16,1)))</f>
        <v/>
      </c>
      <c r="D510" s="162"/>
      <c r="E510" s="162"/>
      <c r="F510" s="162"/>
      <c r="G510" s="450"/>
      <c r="H510" s="447"/>
      <c r="I510" s="451"/>
      <c r="J510" s="446"/>
    </row>
  </sheetData>
  <mergeCells count="100">
    <mergeCell ref="P5:P7"/>
    <mergeCell ref="D21:D23"/>
    <mergeCell ref="G17:G19"/>
    <mergeCell ref="G21:G23"/>
    <mergeCell ref="H9:H11"/>
    <mergeCell ref="H13:H15"/>
    <mergeCell ref="H17:H19"/>
    <mergeCell ref="H21:H23"/>
    <mergeCell ref="G9:G11"/>
    <mergeCell ref="G13:G15"/>
    <mergeCell ref="D9:D11"/>
    <mergeCell ref="D13:D15"/>
    <mergeCell ref="D17:D19"/>
    <mergeCell ref="D5:D7"/>
    <mergeCell ref="G5:G7"/>
    <mergeCell ref="H5:H7"/>
    <mergeCell ref="K5:K7"/>
    <mergeCell ref="L5:L7"/>
    <mergeCell ref="M5:M7"/>
    <mergeCell ref="N5:N7"/>
    <mergeCell ref="O5:O7"/>
    <mergeCell ref="W5:W7"/>
    <mergeCell ref="X5:X7"/>
    <mergeCell ref="Y5:Y7"/>
    <mergeCell ref="Z5:Z7"/>
    <mergeCell ref="K9:K11"/>
    <mergeCell ref="L9:L11"/>
    <mergeCell ref="M9:M11"/>
    <mergeCell ref="N9:N11"/>
    <mergeCell ref="O9:O11"/>
    <mergeCell ref="P9:P11"/>
    <mergeCell ref="Q5:Q7"/>
    <mergeCell ref="R5:R7"/>
    <mergeCell ref="S5:S7"/>
    <mergeCell ref="T5:T7"/>
    <mergeCell ref="U5:U7"/>
    <mergeCell ref="V5:V7"/>
    <mergeCell ref="W9:W11"/>
    <mergeCell ref="X9:X11"/>
    <mergeCell ref="Y9:Y11"/>
    <mergeCell ref="Z9:Z11"/>
    <mergeCell ref="K13:K15"/>
    <mergeCell ref="L13:L15"/>
    <mergeCell ref="M13:M15"/>
    <mergeCell ref="N13:N15"/>
    <mergeCell ref="O13:O15"/>
    <mergeCell ref="P13:P15"/>
    <mergeCell ref="Q9:Q11"/>
    <mergeCell ref="R9:R11"/>
    <mergeCell ref="S9:S11"/>
    <mergeCell ref="T9:T11"/>
    <mergeCell ref="U9:U11"/>
    <mergeCell ref="V9:V11"/>
    <mergeCell ref="W13:W15"/>
    <mergeCell ref="X13:X15"/>
    <mergeCell ref="Y13:Y15"/>
    <mergeCell ref="Z13:Z15"/>
    <mergeCell ref="K17:K19"/>
    <mergeCell ref="L17:L19"/>
    <mergeCell ref="Q17:Q19"/>
    <mergeCell ref="R17:R19"/>
    <mergeCell ref="S17:S19"/>
    <mergeCell ref="T17:T19"/>
    <mergeCell ref="Q13:Q15"/>
    <mergeCell ref="R13:R15"/>
    <mergeCell ref="S13:S15"/>
    <mergeCell ref="T13:T15"/>
    <mergeCell ref="U13:U15"/>
    <mergeCell ref="V13:V15"/>
    <mergeCell ref="P17:P19"/>
    <mergeCell ref="M21:M23"/>
    <mergeCell ref="N21:N23"/>
    <mergeCell ref="O21:O23"/>
    <mergeCell ref="P21:P23"/>
    <mergeCell ref="K21:K23"/>
    <mergeCell ref="L21:L23"/>
    <mergeCell ref="M17:M19"/>
    <mergeCell ref="N17:N19"/>
    <mergeCell ref="O17:O19"/>
    <mergeCell ref="V17:V19"/>
    <mergeCell ref="W17:W19"/>
    <mergeCell ref="X17:X19"/>
    <mergeCell ref="Y17:Y19"/>
    <mergeCell ref="Z17:Z19"/>
    <mergeCell ref="W21:W23"/>
    <mergeCell ref="X21:X23"/>
    <mergeCell ref="Y21:Y23"/>
    <mergeCell ref="Z21:Z23"/>
    <mergeCell ref="A5:A7"/>
    <mergeCell ref="A9:A11"/>
    <mergeCell ref="A13:A15"/>
    <mergeCell ref="A17:A19"/>
    <mergeCell ref="A21:A23"/>
    <mergeCell ref="Q21:Q23"/>
    <mergeCell ref="R21:R23"/>
    <mergeCell ref="S21:S23"/>
    <mergeCell ref="T21:T23"/>
    <mergeCell ref="U21:U23"/>
    <mergeCell ref="V21:V23"/>
    <mergeCell ref="U17:U19"/>
  </mergeCells>
  <conditionalFormatting sqref="A31">
    <cfRule type="cellIs" dxfId="2507" priority="15" operator="equal">
      <formula>0</formula>
    </cfRule>
    <cfRule type="cellIs" dxfId="2506" priority="16" operator="equal">
      <formula>0</formula>
    </cfRule>
  </conditionalFormatting>
  <conditionalFormatting sqref="A31:A44">
    <cfRule type="cellIs" dxfId="2505" priority="13" operator="equal">
      <formula>0</formula>
    </cfRule>
    <cfRule type="cellIs" dxfId="2504" priority="14" operator="equal">
      <formula>0</formula>
    </cfRule>
  </conditionalFormatting>
  <conditionalFormatting sqref="A32:A510">
    <cfRule type="cellIs" dxfId="2503" priority="11" operator="equal">
      <formula>0</formula>
    </cfRule>
    <cfRule type="cellIs" dxfId="2502" priority="12" operator="equal">
      <formula>0</formula>
    </cfRule>
  </conditionalFormatting>
  <conditionalFormatting sqref="A45:A510">
    <cfRule type="cellIs" dxfId="2501" priority="9" operator="equal">
      <formula>0</formula>
    </cfRule>
    <cfRule type="cellIs" dxfId="2500" priority="10" operator="equal">
      <formula>0</formula>
    </cfRule>
  </conditionalFormatting>
  <conditionalFormatting sqref="D31:E34 D36:E510">
    <cfRule type="cellIs" dxfId="2499" priority="38" operator="equal">
      <formula>0</formula>
    </cfRule>
    <cfRule type="cellIs" dxfId="2498" priority="39" operator="equal">
      <formula>0</formula>
    </cfRule>
  </conditionalFormatting>
  <conditionalFormatting sqref="D31:E35 D35:F510">
    <cfRule type="cellIs" dxfId="2497" priority="27" operator="equal">
      <formula>0</formula>
    </cfRule>
  </conditionalFormatting>
  <conditionalFormatting sqref="D35:F510 D31:E35">
    <cfRule type="cellIs" dxfId="2496" priority="26" operator="equal">
      <formula>0</formula>
    </cfRule>
  </conditionalFormatting>
  <conditionalFormatting sqref="E12:F12">
    <cfRule type="cellIs" dxfId="2495" priority="3" operator="equal">
      <formula>"adjustment needed"</formula>
    </cfRule>
  </conditionalFormatting>
  <conditionalFormatting sqref="F31">
    <cfRule type="cellIs" dxfId="2494" priority="36" operator="equal">
      <formula>0</formula>
    </cfRule>
    <cfRule type="cellIs" dxfId="2493" priority="37" operator="equal">
      <formula>0</formula>
    </cfRule>
  </conditionalFormatting>
  <conditionalFormatting sqref="F31:F32">
    <cfRule type="cellIs" dxfId="2492" priority="32" operator="equal">
      <formula>0</formula>
    </cfRule>
    <cfRule type="cellIs" dxfId="2491" priority="33" operator="equal">
      <formula>0</formula>
    </cfRule>
  </conditionalFormatting>
  <conditionalFormatting sqref="F32:F34">
    <cfRule type="cellIs" dxfId="2490" priority="30" operator="equal">
      <formula>0</formula>
    </cfRule>
    <cfRule type="cellIs" dxfId="2489" priority="31" operator="equal">
      <formula>0</formula>
    </cfRule>
  </conditionalFormatting>
  <conditionalFormatting sqref="F33">
    <cfRule type="cellIs" dxfId="2488" priority="28" operator="equal">
      <formula>0</formula>
    </cfRule>
    <cfRule type="cellIs" dxfId="2487" priority="29" operator="equal">
      <formula>0</formula>
    </cfRule>
  </conditionalFormatting>
  <conditionalFormatting sqref="F34">
    <cfRule type="cellIs" dxfId="2486" priority="34" operator="equal">
      <formula>0</formula>
    </cfRule>
    <cfRule type="cellIs" dxfId="2485" priority="35" operator="equal">
      <formula>0</formula>
    </cfRule>
  </conditionalFormatting>
  <conditionalFormatting sqref="F35:F510">
    <cfRule type="cellIs" dxfId="2484" priority="24" operator="equal">
      <formula>0</formula>
    </cfRule>
    <cfRule type="cellIs" dxfId="2483" priority="25" operator="equal">
      <formula>0</formula>
    </cfRule>
  </conditionalFormatting>
  <conditionalFormatting sqref="H5 H8:H9 H12:H13 H16:H17 H20:H21">
    <cfRule type="cellIs" dxfId="2482" priority="18" operator="equal">
      <formula>0</formula>
    </cfRule>
    <cfRule type="cellIs" dxfId="2481" priority="19" operator="equal">
      <formula>0</formula>
    </cfRule>
    <cfRule type="cellIs" dxfId="2480" priority="20" operator="equal">
      <formula>0</formula>
    </cfRule>
    <cfRule type="cellIs" dxfId="2479" priority="21" operator="equal">
      <formula>0</formula>
    </cfRule>
  </conditionalFormatting>
  <conditionalFormatting sqref="I8:I20">
    <cfRule type="cellIs" dxfId="2478" priority="17" operator="equal">
      <formula>"adjustment needed"</formula>
    </cfRule>
  </conditionalFormatting>
  <conditionalFormatting sqref="P2">
    <cfRule type="duplicateValues" dxfId="2477" priority="40"/>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BCBC5DC4-07B4-4515-A917-C0D3E1680200}">
          <x14:formula1>
            <xm:f>'Drop-down Liste'!$D$2</xm:f>
          </x14:formula1>
          <xm:sqref>A31:A510</xm:sqref>
        </x14:dataValidation>
        <x14:dataValidation type="list" allowBlank="1" showInputMessage="1" showErrorMessage="1" xr:uid="{436D714A-32C3-48BD-A4A9-DC5FDC3D4895}">
          <x14:formula1>
            <xm:f>'Basic project data'!$A$20:$A$34</xm:f>
          </x14:formula1>
          <xm:sqref>F31:F510</xm:sqref>
        </x14:dataValidation>
        <x14:dataValidation type="list" allowBlank="1" showInputMessage="1" showErrorMessage="1" xr:uid="{34643066-9480-47EC-8693-ECC12E0FB494}">
          <x14:formula1>
            <xm:f>'Drop-down Liste'!$B$2:$B$3</xm:f>
          </x14:formula1>
          <xm:sqref>D31:D510</xm:sqref>
        </x14:dataValidation>
        <x14:dataValidation type="list" allowBlank="1" showInputMessage="1" showErrorMessage="1" xr:uid="{D5D1CE8E-50D8-4D78-9819-BDFE38534764}">
          <x14:formula1>
            <xm:f>'Drop-down Liste'!$E$2:$E$4</xm:f>
          </x14:formula1>
          <xm:sqref>E31:E510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1</vt:i4>
      </vt:variant>
    </vt:vector>
  </HeadingPairs>
  <TitlesOfParts>
    <vt:vector size="24" baseType="lpstr">
      <vt:lpstr>Disclaimer</vt:lpstr>
      <vt:lpstr>Liesmich Readme</vt:lpstr>
      <vt:lpstr>Basic project data</vt:lpstr>
      <vt:lpstr>Financial reports</vt:lpstr>
      <vt:lpstr>A. Personnel costs</vt:lpstr>
      <vt:lpstr>B. Subcontracting</vt:lpstr>
      <vt:lpstr>C1. Travel</vt:lpstr>
      <vt:lpstr>C2. Equipment</vt:lpstr>
      <vt:lpstr>C3. OGS</vt:lpstr>
      <vt:lpstr>D. Internal</vt:lpstr>
      <vt:lpstr>Overview employees</vt:lpstr>
      <vt:lpstr>Name_1</vt:lpstr>
      <vt:lpstr>Name_2</vt:lpstr>
      <vt:lpstr>Name_3</vt:lpstr>
      <vt:lpstr>Name_4</vt:lpstr>
      <vt:lpstr>Name_5</vt:lpstr>
      <vt:lpstr>Name_6</vt:lpstr>
      <vt:lpstr>Name_7</vt:lpstr>
      <vt:lpstr>Name_8</vt:lpstr>
      <vt:lpstr>Name_9</vt:lpstr>
      <vt:lpstr>Name_10</vt:lpstr>
      <vt:lpstr>languages</vt:lpstr>
      <vt:lpstr>Drop-down Liste</vt:lpstr>
      <vt:lpstr>'Liesmich Readme'!Druckbereich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Böttcher,Katja</dc:creator>
  <cp:lastModifiedBy>Sarah Henkel</cp:lastModifiedBy>
  <cp:revision>31</cp:revision>
  <dcterms:created xsi:type="dcterms:W3CDTF">2023-09-11T11:54:12Z</dcterms:created>
  <dcterms:modified xsi:type="dcterms:W3CDTF">2026-04-27T09:28:36Z</dcterms:modified>
</cp:coreProperties>
</file>